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447-2024\WORK IN PROGRESS\447-2024\"/>
    </mc:Choice>
  </mc:AlternateContent>
  <xr:revisionPtr revIDLastSave="0" documentId="13_ncr:1_{263A8E97-5470-406F-90DC-C107A67162CC}" xr6:coauthVersionLast="36" xr6:coauthVersionMax="47" xr10:uidLastSave="{00000000-0000-0000-0000-000000000000}"/>
  <bookViews>
    <workbookView xWindow="-105" yWindow="-105" windowWidth="16665" windowHeight="8865" firstSheet="1" activeTab="1" xr2:uid="{00000000-000D-0000-FFFF-FFFF00000000}"/>
  </bookViews>
  <sheets>
    <sheet name="Sheet1" sheetId="7" state="hidden" r:id="rId1"/>
    <sheet name="By Section" sheetId="15" r:id="rId2"/>
  </sheets>
  <externalReferences>
    <externalReference r:id="rId3"/>
    <externalReference r:id="rId4"/>
  </externalReferences>
  <definedNames>
    <definedName name="_12TENDER_SUBMISSI" localSheetId="1">'[1]FORM B - PRICES'!#REF!</definedName>
    <definedName name="_12TENDER_SUBMISSI">'[2]FORM B; PRICES'!#REF!</definedName>
    <definedName name="_1PAGE_1_OF_13" localSheetId="1">'By Section'!#REF!</definedName>
    <definedName name="_4PAGE_1_OF_13" localSheetId="1">'[1]FORM B - PRICES'!#REF!</definedName>
    <definedName name="_4PAGE_1_OF_13">'[2]FORM B; PRICES'!#REF!</definedName>
    <definedName name="_5TENDER_NO._181" localSheetId="1">'By Section'!#REF!</definedName>
    <definedName name="_8TENDER_NO._181" localSheetId="1">'[1]FORM B - PRICES'!#REF!</definedName>
    <definedName name="_8TENDER_NO._181">'[2]FORM B; PRICES'!#REF!</definedName>
    <definedName name="_9TENDER_SUBMISSI" localSheetId="1">'By Section'!#REF!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'By Section'!#REF!</definedName>
    <definedName name="HEADER">'[2]FORM B; PRICES'!#REF!</definedName>
    <definedName name="numbers">#REF!</definedName>
    <definedName name="_xlnm.Print_Area" localSheetId="1">'By Section'!$A$6:$G$144</definedName>
    <definedName name="Print_Area_1">#REF!</definedName>
    <definedName name="Print_Area_2">#REF!</definedName>
    <definedName name="_xlnm.Print_Titles" localSheetId="1">'By Section'!$1:$5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'By Section'!#REF!</definedName>
    <definedName name="TEMP">'[2]FORM B; PRICES'!#REF!</definedName>
    <definedName name="TESTHEAD" localSheetId="1">'By Section'!#REF!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'By Section'!$A$1:$IU$117</definedName>
    <definedName name="XEverything">#REF!</definedName>
    <definedName name="XITEMS" localSheetId="1">'By Section'!$A$7:$IU$117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2" i="15" l="1"/>
  <c r="A113" i="15"/>
  <c r="A112" i="15"/>
  <c r="G133" i="15"/>
  <c r="G63" i="15"/>
  <c r="G99" i="15"/>
  <c r="G41" i="15" l="1"/>
  <c r="G13" i="15"/>
  <c r="B141" i="15"/>
  <c r="A141" i="15"/>
  <c r="B140" i="15"/>
  <c r="A140" i="15"/>
  <c r="G126" i="15"/>
  <c r="G124" i="15"/>
  <c r="A50" i="15"/>
  <c r="A52" i="15" s="1"/>
  <c r="A56" i="15" s="1"/>
  <c r="A58" i="15" s="1"/>
  <c r="A59" i="15" s="1"/>
  <c r="A64" i="15" s="1"/>
  <c r="A66" i="15" s="1"/>
  <c r="A68" i="15" s="1"/>
  <c r="A70" i="15" s="1"/>
  <c r="G97" i="15"/>
  <c r="G95" i="15"/>
  <c r="G103" i="15"/>
  <c r="G102" i="15"/>
  <c r="G100" i="15"/>
  <c r="G93" i="15"/>
  <c r="G91" i="15"/>
  <c r="G90" i="15"/>
  <c r="G88" i="15"/>
  <c r="G86" i="15"/>
  <c r="G85" i="15"/>
  <c r="A75" i="15"/>
  <c r="A76" i="15" s="1"/>
  <c r="A77" i="15" s="1"/>
  <c r="A81" i="15" s="1"/>
  <c r="A84" i="15" s="1"/>
  <c r="A87" i="15" s="1"/>
  <c r="A89" i="15" s="1"/>
  <c r="A91" i="15" s="1"/>
  <c r="G82" i="15"/>
  <c r="G80" i="15"/>
  <c r="G79" i="15"/>
  <c r="G78" i="15"/>
  <c r="G76" i="15"/>
  <c r="G75" i="15"/>
  <c r="G107" i="15"/>
  <c r="G106" i="15"/>
  <c r="G105" i="15"/>
  <c r="G83" i="15"/>
  <c r="G51" i="15"/>
  <c r="G49" i="15"/>
  <c r="G48" i="15"/>
  <c r="G61" i="15"/>
  <c r="G58" i="15"/>
  <c r="G57" i="15"/>
  <c r="G55" i="15"/>
  <c r="G54" i="15"/>
  <c r="G38" i="15"/>
  <c r="G36" i="15"/>
  <c r="A29" i="15"/>
  <c r="A31" i="15" s="1"/>
  <c r="G28" i="15"/>
  <c r="G26" i="15"/>
  <c r="G24" i="15"/>
  <c r="G12" i="15"/>
  <c r="G141" i="15" l="1"/>
  <c r="G119" i="15"/>
  <c r="G120" i="15"/>
  <c r="G121" i="15"/>
  <c r="G123" i="15"/>
  <c r="G117" i="15"/>
  <c r="G127" i="15" s="1"/>
  <c r="G108" i="15"/>
  <c r="G110" i="15"/>
  <c r="G111" i="15"/>
  <c r="G113" i="15"/>
  <c r="G74" i="15"/>
  <c r="G65" i="15"/>
  <c r="G67" i="15"/>
  <c r="G69" i="15"/>
  <c r="G70" i="15"/>
  <c r="G62" i="15"/>
  <c r="G71" i="15" s="1"/>
  <c r="G30" i="15"/>
  <c r="G31" i="15"/>
  <c r="G33" i="15"/>
  <c r="G42" i="15"/>
  <c r="G9" i="15"/>
  <c r="G10" i="15"/>
  <c r="G15" i="15"/>
  <c r="G16" i="15"/>
  <c r="G17" i="15"/>
  <c r="G18" i="15"/>
  <c r="G19" i="15" l="1"/>
  <c r="G136" i="15" s="1"/>
  <c r="G43" i="15"/>
  <c r="G114" i="15"/>
  <c r="G139" i="15" s="1"/>
  <c r="G140" i="15"/>
  <c r="A92" i="15"/>
  <c r="A94" i="15" s="1"/>
  <c r="A96" i="15" s="1"/>
  <c r="A98" i="15" s="1"/>
  <c r="A101" i="15" s="1"/>
  <c r="A104" i="15" s="1"/>
  <c r="A109" i="15" s="1"/>
  <c r="A118" i="15"/>
  <c r="A122" i="15" s="1"/>
  <c r="A125" i="15" s="1"/>
  <c r="B139" i="15" l="1"/>
  <c r="A139" i="15"/>
  <c r="G137" i="15"/>
  <c r="G138" i="15"/>
  <c r="A136" i="15"/>
  <c r="B136" i="15"/>
  <c r="A137" i="15"/>
  <c r="B137" i="15"/>
  <c r="A138" i="15"/>
  <c r="B138" i="15"/>
  <c r="A32" i="15" l="1"/>
  <c r="A17" i="15"/>
  <c r="A18" i="15" s="1"/>
  <c r="F143" i="15"/>
  <c r="A34" i="15" l="1"/>
  <c r="A39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Insert reference to See </t>
        </r>
        <r>
          <rPr>
            <b/>
            <sz val="9"/>
            <color indexed="81"/>
            <rFont val="Tahoma"/>
            <family val="2"/>
          </rPr>
          <t>"Prices"</t>
        </r>
        <r>
          <rPr>
            <sz val="9"/>
            <color indexed="81"/>
            <rFont val="Tahoma"/>
            <family val="2"/>
          </rPr>
          <t xml:space="preserve"> clause from the "</t>
        </r>
        <r>
          <rPr>
            <b/>
            <sz val="9"/>
            <color indexed="81"/>
            <rFont val="Tahoma"/>
            <family val="2"/>
          </rPr>
          <t>Bidding Procedures"</t>
        </r>
        <r>
          <rPr>
            <sz val="9"/>
            <color indexed="81"/>
            <rFont val="Tahoma"/>
            <family val="2"/>
          </rPr>
          <t xml:space="preserve">. Also Revise the Header by inserting Tender # and revising the Tender version number to match the Tender template used. </t>
        </r>
      </text>
    </comment>
  </commentList>
</comments>
</file>

<file path=xl/sharedStrings.xml><?xml version="1.0" encoding="utf-8"?>
<sst xmlns="http://schemas.openxmlformats.org/spreadsheetml/2006/main" count="356" uniqueCount="162">
  <si>
    <t>each</t>
  </si>
  <si>
    <t>UNIT PRICES</t>
  </si>
  <si>
    <t>FORM B: PRICES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</si>
  <si>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</si>
  <si>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</si>
  <si>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</si>
  <si>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</si>
  <si>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</si>
  <si>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</si>
  <si>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</si>
  <si>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</si>
  <si>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</si>
  <si>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/>
  </si>
  <si>
    <t>E23</t>
  </si>
  <si>
    <t xml:space="preserve">TOTAL BID PRICE (GST extra)                                                                              (in figures)                                             </t>
  </si>
  <si>
    <t>m2</t>
  </si>
  <si>
    <t>(See "Prices" clause in tender document)</t>
  </si>
  <si>
    <t>Subtotal:</t>
  </si>
  <si>
    <t>SUMMARY</t>
  </si>
  <si>
    <t>E</t>
  </si>
  <si>
    <t>D</t>
  </si>
  <si>
    <t>C</t>
  </si>
  <si>
    <t>B</t>
  </si>
  <si>
    <t>A</t>
  </si>
  <si>
    <t>Section A</t>
  </si>
  <si>
    <t>Section B</t>
  </si>
  <si>
    <t>Section C</t>
  </si>
  <si>
    <t>Section D</t>
  </si>
  <si>
    <t>Section E</t>
  </si>
  <si>
    <t>Section Subtotal</t>
  </si>
  <si>
    <t>Utility Crossing of CPKC Railway</t>
  </si>
  <si>
    <t>i)</t>
  </si>
  <si>
    <t>installed in casing pipe</t>
  </si>
  <si>
    <t>CW 2110</t>
  </si>
  <si>
    <t>m</t>
  </si>
  <si>
    <t>ii)</t>
  </si>
  <si>
    <t>E16</t>
  </si>
  <si>
    <t>trenchless installation, Class B sand bedding, Class 3 backfill</t>
  </si>
  <si>
    <t>10.9 Kilogram Sacrificial Zinc Anodes</t>
  </si>
  <si>
    <t xml:space="preserve">
CW 2110</t>
  </si>
  <si>
    <t>On steel casing</t>
  </si>
  <si>
    <t>Utilidor Construction</t>
  </si>
  <si>
    <t>E30</t>
  </si>
  <si>
    <t>CW 2130</t>
  </si>
  <si>
    <t>Warning Signs</t>
  </si>
  <si>
    <t>E17</t>
  </si>
  <si>
    <t>Water Main Extensions on Ferrier Street and East of CPKC Railway</t>
  </si>
  <si>
    <t xml:space="preserve">
Watermain</t>
  </si>
  <si>
    <t>a)</t>
  </si>
  <si>
    <t>b)</t>
  </si>
  <si>
    <t>E13</t>
  </si>
  <si>
    <t>trenchless installation, Class B sand bedding, Class 5 backfill</t>
  </si>
  <si>
    <t>c)</t>
  </si>
  <si>
    <t>open trench installation, Class B sand bedding, Class 3 backfill</t>
  </si>
  <si>
    <t>Hydrant Assembly</t>
  </si>
  <si>
    <t>SD-006</t>
  </si>
  <si>
    <t>Construction of Hydrant Access Pads</t>
  </si>
  <si>
    <t>E18</t>
  </si>
  <si>
    <t>Watermain Valve</t>
  </si>
  <si>
    <t>Fittings</t>
  </si>
  <si>
    <t>Bends (SD-004)</t>
  </si>
  <si>
    <t>Plugs</t>
  </si>
  <si>
    <t>Connecting to Existing Watermains and Large Diameter Water Services</t>
  </si>
  <si>
    <t>Inline connection - plug existing</t>
  </si>
  <si>
    <t>Trailer Compound Sewer and Water Services</t>
  </si>
  <si>
    <t>PVC Wastewater Sewer</t>
  </si>
  <si>
    <t>Pre-Insulated sewer service riser</t>
  </si>
  <si>
    <t>E25</t>
  </si>
  <si>
    <t>Wastewater Sewer Plug</t>
  </si>
  <si>
    <t>Sewage Forcemain</t>
  </si>
  <si>
    <t>Sewage Forcemain Valve</t>
  </si>
  <si>
    <t>Connection to Northwest Interceptor Manhole</t>
  </si>
  <si>
    <t>E26</t>
  </si>
  <si>
    <t>L.S</t>
  </si>
  <si>
    <t>Water Services</t>
  </si>
  <si>
    <t>E24</t>
  </si>
  <si>
    <t>iii)</t>
  </si>
  <si>
    <t>Pre-Insulated PEX Water Service Riser</t>
  </si>
  <si>
    <t>Corporation Stops</t>
  </si>
  <si>
    <t>Curb Stops</t>
  </si>
  <si>
    <t>Curb Stop Boxes</t>
  </si>
  <si>
    <t>Lift Station -  Complete</t>
  </si>
  <si>
    <t>43 21 39</t>
  </si>
  <si>
    <t>L.S.</t>
  </si>
  <si>
    <t>Trailer Pad Site Development</t>
  </si>
  <si>
    <t>Clearing and Grubbing</t>
  </si>
  <si>
    <t>CW 3010</t>
  </si>
  <si>
    <t>Ha</t>
  </si>
  <si>
    <t>Stripping and Stockpiling Topsoil</t>
  </si>
  <si>
    <t>E31</t>
  </si>
  <si>
    <t>m3</t>
  </si>
  <si>
    <t>Placement of Suitable Site Topsoil</t>
  </si>
  <si>
    <t>Excavation</t>
  </si>
  <si>
    <t>Common Excavation</t>
  </si>
  <si>
    <t>Borrow Excavation - Free Haul</t>
  </si>
  <si>
    <t>Ditch Excavation</t>
  </si>
  <si>
    <t>Embankment</t>
  </si>
  <si>
    <t>Suitable Site Material</t>
  </si>
  <si>
    <t>Clay Borrow Material</t>
  </si>
  <si>
    <t>CW 3610</t>
  </si>
  <si>
    <t>Sub-base Material</t>
  </si>
  <si>
    <t>CW 3110</t>
  </si>
  <si>
    <t>100 mm Granular A</t>
  </si>
  <si>
    <t>tonne</t>
  </si>
  <si>
    <t>Base Course Material</t>
  </si>
  <si>
    <t>Base Course Material - Granular A</t>
  </si>
  <si>
    <t>Preparation of Existing Ground Surface</t>
  </si>
  <si>
    <t>CW 3170</t>
  </si>
  <si>
    <t>Geotextile Fabric</t>
  </si>
  <si>
    <t>CW 3130</t>
  </si>
  <si>
    <t>Separation/Filtration Geotextile Fabric</t>
  </si>
  <si>
    <t>Supply and Install Geogrid</t>
  </si>
  <si>
    <t>CW 3135</t>
  </si>
  <si>
    <t>Class A Geogrid</t>
  </si>
  <si>
    <t>Parking Fence</t>
  </si>
  <si>
    <t>Signage</t>
  </si>
  <si>
    <t>No/Parking/Handicapped</t>
  </si>
  <si>
    <t>Chain Link Fence</t>
  </si>
  <si>
    <t>E32</t>
  </si>
  <si>
    <t>Chain Link Fencing Gates c/w Appurtenances</t>
  </si>
  <si>
    <t>d)</t>
  </si>
  <si>
    <t>Man gate</t>
  </si>
  <si>
    <t>E34</t>
  </si>
  <si>
    <t>Mix 1</t>
  </si>
  <si>
    <t>Mix 2</t>
  </si>
  <si>
    <t>Bollards</t>
  </si>
  <si>
    <t>Each</t>
  </si>
  <si>
    <t>Site Electrical</t>
  </si>
  <si>
    <t>Provisional Items - Parcel B Soil Remediation</t>
  </si>
  <si>
    <t>Borrow Excavation - Overhaul</t>
  </si>
  <si>
    <t>Excavation - Disposal at Licensed Waste Disposal Grounds</t>
  </si>
  <si>
    <t>Hydro Seeding</t>
  </si>
  <si>
    <t>Cash Allowances</t>
  </si>
  <si>
    <t>Hydro Service</t>
  </si>
  <si>
    <t>Internet Service Provider</t>
  </si>
  <si>
    <t>E36</t>
  </si>
  <si>
    <t>F</t>
  </si>
  <si>
    <t>Section F</t>
  </si>
  <si>
    <t>Casing Pipe End Caps</t>
  </si>
  <si>
    <t>Stop Sign</t>
  </si>
  <si>
    <t>250 mm PVC Water Main</t>
  </si>
  <si>
    <t>500 mm Casing Pipe, trenchless installation, Class B sand bedding, Class 3 backfill</t>
  </si>
  <si>
    <t>500 mm Casing Pipe for Digester Gas Pipe</t>
  </si>
  <si>
    <t>Pre-cast Concrete Plug - 2440 mm</t>
  </si>
  <si>
    <t>250 mm</t>
  </si>
  <si>
    <t>250 mm, with Nitrile Gaskets</t>
  </si>
  <si>
    <t>150 mm</t>
  </si>
  <si>
    <r>
      <t>250 mm - 22 1/2</t>
    </r>
    <r>
      <rPr>
        <vertAlign val="superscript"/>
        <sz val="10"/>
        <color rgb="FF000000"/>
        <rFont val="Arial"/>
        <family val="2"/>
      </rPr>
      <t>o</t>
    </r>
  </si>
  <si>
    <t>250 mm on Ferrier Street</t>
  </si>
  <si>
    <t xml:space="preserve">250 mm on Parcel A </t>
  </si>
  <si>
    <t>75 mm</t>
  </si>
  <si>
    <t>50 mm PEX</t>
  </si>
  <si>
    <t>50 mm</t>
  </si>
  <si>
    <t>Corrugated Steel Pipe: Galvanized, 1.6 mm Thickness, 13 x 68 mm Corrugation</t>
  </si>
  <si>
    <t>Supply - 450 mm</t>
  </si>
  <si>
    <t>Install - 450 mm</t>
  </si>
  <si>
    <t>Galvanized Steel Post with 38 x 140 PT Timber Rail</t>
  </si>
  <si>
    <t>1.83 m Height</t>
  </si>
  <si>
    <t>2.44 m Height</t>
  </si>
  <si>
    <t>Automated Gate 6.1 m Span 2.4 m Height</t>
  </si>
  <si>
    <t>Roller Gate 4.8 m Span 2.4 m Height</t>
  </si>
  <si>
    <t>Manual Gate 4.0 m Span Double Leaf 1.8 m height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</si>
</sst>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sz val="11"/>
      <name val="Arial"/>
      <family val="2"/>
    </font>
    <font>
      <b/>
      <i/>
      <u/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vertAlign val="superscript"/>
      <sz val="10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7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theme="0" tint="-4.9989318521683403E-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8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8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8"/>
      </bottom>
      <diagonal/>
    </border>
    <border>
      <left style="thin">
        <color indexed="8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8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8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</borders>
  <cellStyleXfs count="118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8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42" fillId="24" borderId="0"/>
    <xf numFmtId="0" fontId="2" fillId="0" borderId="0"/>
    <xf numFmtId="0" fontId="2" fillId="0" borderId="0"/>
    <xf numFmtId="0" fontId="2" fillId="26" borderId="0"/>
  </cellStyleXfs>
  <cellXfs count="138">
    <xf numFmtId="0" fontId="0" fillId="0" borderId="0" xfId="0"/>
    <xf numFmtId="1" fontId="37" fillId="24" borderId="0" xfId="114" applyNumberFormat="1" applyFont="1" applyAlignment="1">
      <alignment horizontal="centerContinuous" vertical="top"/>
    </xf>
    <xf numFmtId="0" fontId="37" fillId="24" borderId="0" xfId="114" applyFont="1" applyAlignment="1">
      <alignment horizontal="centerContinuous" vertical="center"/>
    </xf>
    <xf numFmtId="0" fontId="43" fillId="24" borderId="0" xfId="114" applyFont="1" applyAlignment="1">
      <alignment horizontal="centerContinuous" vertical="center"/>
    </xf>
    <xf numFmtId="7" fontId="39" fillId="24" borderId="0" xfId="114" applyNumberFormat="1" applyFont="1" applyAlignment="1">
      <alignment horizontal="centerContinuous" vertical="center"/>
    </xf>
    <xf numFmtId="0" fontId="42" fillId="24" borderId="0" xfId="114"/>
    <xf numFmtId="1" fontId="42" fillId="24" borderId="0" xfId="114" applyNumberFormat="1" applyAlignment="1">
      <alignment horizontal="centerContinuous" vertical="top"/>
    </xf>
    <xf numFmtId="0" fontId="42" fillId="24" borderId="0" xfId="114" applyAlignment="1">
      <alignment horizontal="centerContinuous" vertical="center"/>
    </xf>
    <xf numFmtId="0" fontId="36" fillId="24" borderId="0" xfId="114" applyFont="1" applyAlignment="1">
      <alignment horizontal="center" vertical="center"/>
    </xf>
    <xf numFmtId="7" fontId="40" fillId="24" borderId="0" xfId="114" applyNumberFormat="1" applyFont="1" applyAlignment="1">
      <alignment horizontal="centerContinuous" vertical="center"/>
    </xf>
    <xf numFmtId="0" fontId="2" fillId="24" borderId="0" xfId="114" applyFont="1" applyAlignment="1">
      <alignment vertical="top"/>
    </xf>
    <xf numFmtId="0" fontId="2" fillId="24" borderId="0" xfId="114" applyFont="1"/>
    <xf numFmtId="7" fontId="2" fillId="24" borderId="0" xfId="114" applyNumberFormat="1" applyFont="1" applyAlignment="1">
      <alignment vertical="center"/>
    </xf>
    <xf numFmtId="2" fontId="2" fillId="24" borderId="0" xfId="114" applyNumberFormat="1" applyFont="1"/>
    <xf numFmtId="0" fontId="2" fillId="24" borderId="22" xfId="114" applyFont="1" applyBorder="1" applyAlignment="1">
      <alignment horizontal="center" vertical="top"/>
    </xf>
    <xf numFmtId="0" fontId="2" fillId="24" borderId="23" xfId="114" applyFont="1" applyBorder="1" applyAlignment="1">
      <alignment horizontal="center"/>
    </xf>
    <xf numFmtId="0" fontId="2" fillId="24" borderId="22" xfId="114" applyFont="1" applyBorder="1" applyAlignment="1">
      <alignment horizontal="center"/>
    </xf>
    <xf numFmtId="0" fontId="2" fillId="24" borderId="24" xfId="114" applyFont="1" applyBorder="1" applyAlignment="1">
      <alignment horizontal="center"/>
    </xf>
    <xf numFmtId="7" fontId="2" fillId="24" borderId="24" xfId="114" applyNumberFormat="1" applyFont="1" applyBorder="1" applyAlignment="1">
      <alignment horizontal="center"/>
    </xf>
    <xf numFmtId="0" fontId="2" fillId="24" borderId="25" xfId="114" applyFont="1" applyBorder="1" applyAlignment="1">
      <alignment vertical="top"/>
    </xf>
    <xf numFmtId="0" fontId="2" fillId="24" borderId="26" xfId="114" applyFont="1" applyBorder="1"/>
    <xf numFmtId="0" fontId="2" fillId="24" borderId="25" xfId="114" applyFont="1" applyBorder="1" applyAlignment="1">
      <alignment horizontal="center"/>
    </xf>
    <xf numFmtId="0" fontId="2" fillId="24" borderId="27" xfId="114" applyFont="1" applyBorder="1"/>
    <xf numFmtId="0" fontId="2" fillId="24" borderId="27" xfId="114" applyFont="1" applyBorder="1" applyAlignment="1">
      <alignment horizontal="center"/>
    </xf>
    <xf numFmtId="7" fontId="2" fillId="24" borderId="27" xfId="114" applyNumberFormat="1" applyFont="1" applyBorder="1" applyAlignment="1">
      <alignment horizontal="right"/>
    </xf>
    <xf numFmtId="0" fontId="2" fillId="24" borderId="25" xfId="114" applyFont="1" applyBorder="1" applyAlignment="1">
      <alignment horizontal="right"/>
    </xf>
    <xf numFmtId="0" fontId="42" fillId="24" borderId="0" xfId="114" applyAlignment="1">
      <alignment vertical="center"/>
    </xf>
    <xf numFmtId="0" fontId="42" fillId="24" borderId="0" xfId="114" applyAlignment="1">
      <alignment vertical="top"/>
    </xf>
    <xf numFmtId="0" fontId="42" fillId="24" borderId="0" xfId="114" applyAlignment="1">
      <alignment horizontal="center"/>
    </xf>
    <xf numFmtId="0" fontId="42" fillId="24" borderId="0" xfId="114" applyAlignment="1">
      <alignment horizontal="right"/>
    </xf>
    <xf numFmtId="4" fontId="2" fillId="24" borderId="21" xfId="114" applyNumberFormat="1" applyFont="1" applyBorder="1" applyAlignment="1" applyProtection="1">
      <alignment horizontal="right" vertical="top"/>
      <protection locked="0"/>
    </xf>
    <xf numFmtId="4" fontId="2" fillId="24" borderId="59" xfId="114" applyNumberFormat="1" applyFont="1" applyBorder="1" applyAlignment="1" applyProtection="1">
      <alignment horizontal="right" vertical="top"/>
      <protection locked="0"/>
    </xf>
    <xf numFmtId="39" fontId="2" fillId="24" borderId="21" xfId="114" applyNumberFormat="1" applyFont="1" applyBorder="1" applyAlignment="1" applyProtection="1">
      <alignment horizontal="right" vertical="top"/>
      <protection locked="0"/>
    </xf>
    <xf numFmtId="39" fontId="2" fillId="24" borderId="59" xfId="114" applyNumberFormat="1" applyFont="1" applyBorder="1" applyAlignment="1" applyProtection="1">
      <alignment horizontal="right" vertical="top"/>
      <protection locked="0"/>
    </xf>
    <xf numFmtId="39" fontId="2" fillId="24" borderId="21" xfId="114" applyNumberFormat="1" applyFont="1" applyBorder="1" applyAlignment="1" applyProtection="1">
      <alignment horizontal="right"/>
      <protection locked="0"/>
    </xf>
    <xf numFmtId="39" fontId="2" fillId="24" borderId="59" xfId="114" applyNumberFormat="1" applyFont="1" applyBorder="1" applyAlignment="1" applyProtection="1">
      <alignment horizontal="right"/>
      <protection locked="0"/>
    </xf>
    <xf numFmtId="0" fontId="26" fillId="24" borderId="36" xfId="114" applyFont="1" applyBorder="1" applyAlignment="1" applyProtection="1">
      <alignment horizontal="center" vertical="center"/>
    </xf>
    <xf numFmtId="7" fontId="2" fillId="24" borderId="70" xfId="114" applyNumberFormat="1" applyFont="1" applyBorder="1" applyAlignment="1" applyProtection="1">
      <alignment horizontal="right"/>
    </xf>
    <xf numFmtId="4" fontId="2" fillId="24" borderId="37" xfId="114" applyNumberFormat="1" applyFont="1" applyBorder="1" applyAlignment="1" applyProtection="1">
      <alignment horizontal="right"/>
    </xf>
    <xf numFmtId="0" fontId="26" fillId="24" borderId="50" xfId="114" applyFont="1" applyBorder="1" applyAlignment="1" applyProtection="1">
      <alignment horizontal="center" vertical="center"/>
    </xf>
    <xf numFmtId="1" fontId="44" fillId="24" borderId="64" xfId="111" applyNumberFormat="1" applyFont="1" applyBorder="1" applyAlignment="1" applyProtection="1">
      <alignment vertical="center" wrapText="1"/>
    </xf>
    <xf numFmtId="1" fontId="44" fillId="24" borderId="65" xfId="111" applyNumberFormat="1" applyFont="1" applyBorder="1" applyAlignment="1" applyProtection="1">
      <alignment vertical="center" wrapText="1"/>
    </xf>
    <xf numFmtId="1" fontId="44" fillId="24" borderId="66" xfId="111" applyNumberFormat="1" applyFont="1" applyBorder="1" applyAlignment="1" applyProtection="1">
      <alignment vertical="center" wrapText="1"/>
    </xf>
    <xf numFmtId="164" fontId="2" fillId="0" borderId="10" xfId="115" applyNumberFormat="1" applyBorder="1" applyAlignment="1" applyProtection="1">
      <alignment horizontal="left"/>
    </xf>
    <xf numFmtId="165" fontId="46" fillId="25" borderId="62" xfId="114" applyNumberFormat="1" applyFont="1" applyFill="1" applyBorder="1" applyAlignment="1" applyProtection="1">
      <alignment horizontal="left"/>
    </xf>
    <xf numFmtId="1" fontId="2" fillId="24" borderId="21" xfId="114" applyNumberFormat="1" applyFont="1" applyBorder="1" applyAlignment="1" applyProtection="1">
      <alignment horizontal="center"/>
    </xf>
    <xf numFmtId="0" fontId="2" fillId="24" borderId="21" xfId="114" applyFont="1" applyBorder="1" applyAlignment="1" applyProtection="1">
      <alignment horizontal="center"/>
    </xf>
    <xf numFmtId="39" fontId="2" fillId="24" borderId="21" xfId="114" applyNumberFormat="1" applyFont="1" applyBorder="1" applyAlignment="1" applyProtection="1">
      <alignment horizontal="right"/>
    </xf>
    <xf numFmtId="4" fontId="2" fillId="24" borderId="57" xfId="114" applyNumberFormat="1" applyFont="1" applyBorder="1" applyAlignment="1" applyProtection="1">
      <alignment horizontal="right"/>
    </xf>
    <xf numFmtId="164" fontId="2" fillId="0" borderId="10" xfId="115" applyNumberFormat="1" applyBorder="1" applyAlignment="1" applyProtection="1">
      <alignment horizontal="left" vertical="top" indent="2"/>
    </xf>
    <xf numFmtId="165" fontId="46" fillId="25" borderId="62" xfId="114" applyNumberFormat="1" applyFont="1" applyFill="1" applyBorder="1" applyAlignment="1" applyProtection="1">
      <alignment horizontal="left" wrapText="1" indent="1"/>
    </xf>
    <xf numFmtId="1" fontId="2" fillId="24" borderId="21" xfId="114" applyNumberFormat="1" applyFont="1" applyBorder="1" applyProtection="1"/>
    <xf numFmtId="0" fontId="2" fillId="24" borderId="21" xfId="114" applyFont="1" applyBorder="1" applyProtection="1"/>
    <xf numFmtId="0" fontId="2" fillId="24" borderId="45" xfId="114" applyFont="1" applyBorder="1" applyAlignment="1" applyProtection="1">
      <alignment vertical="top"/>
    </xf>
    <xf numFmtId="0" fontId="1" fillId="24" borderId="44" xfId="114" applyFont="1" applyBorder="1" applyAlignment="1" applyProtection="1">
      <alignment horizontal="centerContinuous"/>
    </xf>
    <xf numFmtId="0" fontId="2" fillId="24" borderId="44" xfId="114" applyFont="1" applyBorder="1" applyAlignment="1" applyProtection="1">
      <alignment horizontal="centerContinuous"/>
    </xf>
    <xf numFmtId="0" fontId="2" fillId="24" borderId="43" xfId="114" applyFont="1" applyBorder="1" applyAlignment="1" applyProtection="1">
      <alignment horizontal="right"/>
    </xf>
    <xf numFmtId="0" fontId="2" fillId="24" borderId="0" xfId="114" applyFont="1" applyAlignment="1" applyProtection="1">
      <alignment horizontal="right" vertical="center"/>
    </xf>
    <xf numFmtId="0" fontId="2" fillId="24" borderId="40" xfId="114" applyFont="1" applyBorder="1" applyAlignment="1" applyProtection="1">
      <alignment horizontal="right" vertical="center"/>
    </xf>
    <xf numFmtId="7" fontId="2" fillId="24" borderId="36" xfId="114" applyNumberFormat="1" applyFont="1" applyBorder="1" applyAlignment="1" applyProtection="1">
      <alignment horizontal="right"/>
    </xf>
    <xf numFmtId="1" fontId="27" fillId="24" borderId="48" xfId="114" applyNumberFormat="1" applyFont="1" applyBorder="1" applyAlignment="1" applyProtection="1">
      <alignment horizontal="left" vertical="center" wrapText="1"/>
    </xf>
    <xf numFmtId="0" fontId="2" fillId="24" borderId="48" xfId="114" applyFont="1" applyBorder="1" applyAlignment="1" applyProtection="1">
      <alignment vertical="center" wrapText="1"/>
    </xf>
    <xf numFmtId="0" fontId="26" fillId="24" borderId="32" xfId="114" applyFont="1" applyBorder="1" applyAlignment="1" applyProtection="1">
      <alignment horizontal="center"/>
    </xf>
    <xf numFmtId="1" fontId="27" fillId="24" borderId="31" xfId="114" applyNumberFormat="1" applyFont="1" applyBorder="1" applyAlignment="1" applyProtection="1">
      <alignment horizontal="left"/>
    </xf>
    <xf numFmtId="1" fontId="2" fillId="24" borderId="31" xfId="114" applyNumberFormat="1" applyFont="1" applyBorder="1" applyAlignment="1" applyProtection="1">
      <alignment horizontal="center"/>
    </xf>
    <xf numFmtId="1" fontId="2" fillId="24" borderId="31" xfId="114" applyNumberFormat="1" applyFont="1" applyBorder="1" applyProtection="1"/>
    <xf numFmtId="7" fontId="1" fillId="24" borderId="30" xfId="114" applyNumberFormat="1" applyFont="1" applyBorder="1" applyAlignment="1" applyProtection="1">
      <alignment horizontal="right"/>
    </xf>
    <xf numFmtId="7" fontId="2" fillId="24" borderId="30" xfId="114" applyNumberFormat="1" applyFont="1" applyBorder="1" applyAlignment="1" applyProtection="1">
      <alignment horizontal="right"/>
    </xf>
    <xf numFmtId="0" fontId="42" fillId="24" borderId="15" xfId="114" applyBorder="1" applyAlignment="1" applyProtection="1">
      <alignment vertical="top"/>
    </xf>
    <xf numFmtId="0" fontId="42" fillId="24" borderId="14" xfId="114" applyBorder="1" applyProtection="1"/>
    <xf numFmtId="0" fontId="42" fillId="24" borderId="14" xfId="114" applyBorder="1" applyAlignment="1" applyProtection="1">
      <alignment horizontal="center"/>
    </xf>
    <xf numFmtId="7" fontId="42" fillId="24" borderId="14" xfId="114" applyNumberFormat="1" applyBorder="1" applyAlignment="1" applyProtection="1">
      <alignment horizontal="right"/>
    </xf>
    <xf numFmtId="0" fontId="42" fillId="24" borderId="19" xfId="114" applyBorder="1" applyAlignment="1" applyProtection="1">
      <alignment horizontal="right"/>
    </xf>
    <xf numFmtId="165" fontId="46" fillId="25" borderId="62" xfId="114" applyNumberFormat="1" applyFont="1" applyFill="1" applyBorder="1" applyAlignment="1" applyProtection="1">
      <alignment horizontal="left" wrapText="1"/>
    </xf>
    <xf numFmtId="4" fontId="2" fillId="24" borderId="57" xfId="114" applyNumberFormat="1" applyFont="1" applyBorder="1" applyAlignment="1" applyProtection="1">
      <alignment horizontal="right" vertical="top"/>
    </xf>
    <xf numFmtId="0" fontId="2" fillId="24" borderId="21" xfId="114" applyFont="1" applyBorder="1" applyAlignment="1" applyProtection="1">
      <alignment horizontal="center" vertical="top"/>
    </xf>
    <xf numFmtId="0" fontId="26" fillId="24" borderId="54" xfId="114" applyFont="1" applyBorder="1" applyAlignment="1" applyProtection="1">
      <alignment horizontal="center" vertical="center"/>
    </xf>
    <xf numFmtId="4" fontId="2" fillId="24" borderId="52" xfId="114" applyNumberFormat="1" applyFont="1" applyBorder="1" applyAlignment="1" applyProtection="1">
      <alignment horizontal="right"/>
    </xf>
    <xf numFmtId="164" fontId="2" fillId="0" borderId="16" xfId="115" applyNumberFormat="1" applyBorder="1" applyAlignment="1" applyProtection="1">
      <alignment horizontal="left"/>
    </xf>
    <xf numFmtId="165" fontId="46" fillId="25" borderId="58" xfId="114" applyNumberFormat="1" applyFont="1" applyFill="1" applyBorder="1" applyAlignment="1" applyProtection="1">
      <alignment horizontal="left"/>
    </xf>
    <xf numFmtId="1" fontId="2" fillId="24" borderId="59" xfId="114" applyNumberFormat="1" applyFont="1" applyBorder="1" applyAlignment="1" applyProtection="1">
      <alignment horizontal="center"/>
    </xf>
    <xf numFmtId="0" fontId="2" fillId="24" borderId="59" xfId="114" applyFont="1" applyBorder="1" applyAlignment="1" applyProtection="1">
      <alignment horizontal="center"/>
    </xf>
    <xf numFmtId="165" fontId="46" fillId="25" borderId="20" xfId="114" applyNumberFormat="1" applyFont="1" applyFill="1" applyBorder="1" applyAlignment="1" applyProtection="1">
      <alignment horizontal="left"/>
    </xf>
    <xf numFmtId="165" fontId="46" fillId="25" borderId="20" xfId="114" applyNumberFormat="1" applyFont="1" applyFill="1" applyBorder="1" applyAlignment="1" applyProtection="1">
      <alignment horizontal="left" indent="1"/>
    </xf>
    <xf numFmtId="165" fontId="46" fillId="25" borderId="20" xfId="114" applyNumberFormat="1" applyFont="1" applyFill="1" applyBorder="1" applyAlignment="1" applyProtection="1">
      <alignment horizontal="left" wrapText="1"/>
    </xf>
    <xf numFmtId="39" fontId="2" fillId="24" borderId="70" xfId="114" applyNumberFormat="1" applyFont="1" applyBorder="1" applyAlignment="1" applyProtection="1">
      <alignment horizontal="right"/>
    </xf>
    <xf numFmtId="165" fontId="46" fillId="25" borderId="63" xfId="114" applyNumberFormat="1" applyFont="1" applyFill="1" applyBorder="1" applyAlignment="1" applyProtection="1">
      <alignment horizontal="left" wrapText="1"/>
    </xf>
    <xf numFmtId="164" fontId="2" fillId="0" borderId="10" xfId="115" applyNumberFormat="1" applyBorder="1" applyAlignment="1" applyProtection="1">
      <alignment horizontal="left" indent="3"/>
    </xf>
    <xf numFmtId="165" fontId="46" fillId="25" borderId="62" xfId="114" applyNumberFormat="1" applyFont="1" applyFill="1" applyBorder="1" applyAlignment="1" applyProtection="1">
      <alignment horizontal="left" wrapText="1" indent="2"/>
    </xf>
    <xf numFmtId="164" fontId="2" fillId="0" borderId="10" xfId="115" applyNumberFormat="1" applyBorder="1" applyAlignment="1" applyProtection="1">
      <alignment horizontal="left" vertical="top" indent="3"/>
    </xf>
    <xf numFmtId="1" fontId="2" fillId="24" borderId="21" xfId="114" applyNumberFormat="1" applyFont="1" applyBorder="1" applyAlignment="1" applyProtection="1">
      <alignment horizontal="center" vertical="top"/>
    </xf>
    <xf numFmtId="165" fontId="46" fillId="25" borderId="61" xfId="114" applyNumberFormat="1" applyFont="1" applyFill="1" applyBorder="1" applyAlignment="1" applyProtection="1">
      <alignment horizontal="left" vertical="top" wrapText="1" indent="2"/>
    </xf>
    <xf numFmtId="1" fontId="2" fillId="24" borderId="60" xfId="114" applyNumberFormat="1" applyFont="1" applyBorder="1" applyAlignment="1" applyProtection="1">
      <alignment horizontal="center" vertical="top"/>
    </xf>
    <xf numFmtId="0" fontId="2" fillId="24" borderId="60" xfId="114" applyFont="1" applyBorder="1" applyAlignment="1" applyProtection="1">
      <alignment horizontal="center" vertical="top"/>
    </xf>
    <xf numFmtId="165" fontId="46" fillId="25" borderId="20" xfId="114" applyNumberFormat="1" applyFont="1" applyFill="1" applyBorder="1" applyAlignment="1" applyProtection="1">
      <alignment horizontal="left" vertical="top" wrapText="1" indent="2"/>
    </xf>
    <xf numFmtId="164" fontId="2" fillId="0" borderId="10" xfId="115" applyNumberFormat="1" applyBorder="1" applyAlignment="1" applyProtection="1">
      <alignment horizontal="left" vertical="top"/>
    </xf>
    <xf numFmtId="165" fontId="46" fillId="25" borderId="20" xfId="114" applyNumberFormat="1" applyFont="1" applyFill="1" applyBorder="1" applyAlignment="1" applyProtection="1">
      <alignment horizontal="left" vertical="top" wrapText="1"/>
    </xf>
    <xf numFmtId="39" fontId="2" fillId="24" borderId="21" xfId="114" applyNumberFormat="1" applyFont="1" applyBorder="1" applyAlignment="1" applyProtection="1">
      <alignment horizontal="right" vertical="top"/>
    </xf>
    <xf numFmtId="165" fontId="46" fillId="25" borderId="20" xfId="114" applyNumberFormat="1" applyFont="1" applyFill="1" applyBorder="1" applyAlignment="1" applyProtection="1">
      <alignment horizontal="left" vertical="top" wrapText="1" indent="1"/>
    </xf>
    <xf numFmtId="165" fontId="46" fillId="25" borderId="55" xfId="114" applyNumberFormat="1" applyFont="1" applyFill="1" applyBorder="1" applyAlignment="1" applyProtection="1">
      <alignment horizontal="left" vertical="top"/>
    </xf>
    <xf numFmtId="1" fontId="2" fillId="24" borderId="56" xfId="114" applyNumberFormat="1" applyFont="1" applyBorder="1" applyAlignment="1" applyProtection="1">
      <alignment horizontal="center" vertical="top"/>
    </xf>
    <xf numFmtId="0" fontId="2" fillId="24" borderId="56" xfId="114" applyFont="1" applyBorder="1" applyAlignment="1" applyProtection="1">
      <alignment horizontal="center" vertical="top"/>
    </xf>
    <xf numFmtId="39" fontId="2" fillId="24" borderId="56" xfId="114" applyNumberFormat="1" applyFont="1" applyBorder="1" applyAlignment="1" applyProtection="1">
      <alignment horizontal="right" vertical="top"/>
    </xf>
    <xf numFmtId="165" fontId="46" fillId="25" borderId="58" xfId="114" applyNumberFormat="1" applyFont="1" applyFill="1" applyBorder="1" applyAlignment="1" applyProtection="1">
      <alignment horizontal="left" vertical="top" wrapText="1"/>
    </xf>
    <xf numFmtId="1" fontId="2" fillId="24" borderId="59" xfId="114" applyNumberFormat="1" applyFont="1" applyBorder="1" applyAlignment="1" applyProtection="1">
      <alignment horizontal="center" vertical="top"/>
    </xf>
    <xf numFmtId="0" fontId="2" fillId="24" borderId="59" xfId="114" applyFont="1" applyBorder="1" applyAlignment="1" applyProtection="1">
      <alignment horizontal="center" vertical="top"/>
    </xf>
    <xf numFmtId="4" fontId="2" fillId="24" borderId="21" xfId="114" applyNumberFormat="1" applyFont="1" applyBorder="1" applyAlignment="1" applyProtection="1">
      <alignment horizontal="right" vertical="top"/>
    </xf>
    <xf numFmtId="7" fontId="42" fillId="24" borderId="51" xfId="114" applyNumberFormat="1" applyBorder="1" applyAlignment="1" applyProtection="1">
      <alignment horizontal="right"/>
    </xf>
    <xf numFmtId="0" fontId="42" fillId="24" borderId="51" xfId="114" applyBorder="1" applyAlignment="1" applyProtection="1">
      <alignment horizontal="right"/>
    </xf>
    <xf numFmtId="4" fontId="2" fillId="0" borderId="56" xfId="0" applyNumberFormat="1" applyFont="1" applyBorder="1" applyAlignment="1" applyProtection="1">
      <alignment horizontal="right" vertical="top"/>
    </xf>
    <xf numFmtId="0" fontId="1" fillId="24" borderId="49" xfId="114" applyFont="1" applyBorder="1" applyProtection="1"/>
    <xf numFmtId="0" fontId="2" fillId="24" borderId="48" xfId="114" applyFont="1" applyBorder="1" applyProtection="1"/>
    <xf numFmtId="0" fontId="2" fillId="24" borderId="47" xfId="114" applyFont="1" applyBorder="1" applyProtection="1"/>
    <xf numFmtId="1" fontId="44" fillId="24" borderId="54" xfId="111" applyNumberFormat="1" applyFont="1" applyBorder="1" applyAlignment="1" applyProtection="1">
      <alignment horizontal="left" vertical="center" wrapText="1"/>
    </xf>
    <xf numFmtId="0" fontId="2" fillId="24" borderId="53" xfId="111" applyFont="1" applyBorder="1" applyAlignment="1" applyProtection="1">
      <alignment vertical="center" wrapText="1"/>
    </xf>
    <xf numFmtId="0" fontId="26" fillId="24" borderId="0" xfId="114" applyFont="1" applyProtection="1"/>
    <xf numFmtId="0" fontId="26" fillId="24" borderId="46" xfId="114" applyFont="1" applyBorder="1" applyProtection="1"/>
    <xf numFmtId="0" fontId="45" fillId="24" borderId="48" xfId="114" applyFont="1" applyBorder="1" applyProtection="1"/>
    <xf numFmtId="0" fontId="45" fillId="24" borderId="0" xfId="114" applyFont="1" applyProtection="1"/>
    <xf numFmtId="0" fontId="45" fillId="24" borderId="47" xfId="114" applyFont="1" applyBorder="1" applyProtection="1"/>
    <xf numFmtId="0" fontId="1" fillId="24" borderId="42" xfId="114" applyFont="1" applyBorder="1" applyAlignment="1" applyProtection="1">
      <alignment vertical="center"/>
    </xf>
    <xf numFmtId="0" fontId="2" fillId="24" borderId="41" xfId="114" applyFont="1" applyBorder="1" applyAlignment="1" applyProtection="1">
      <alignment vertical="center"/>
    </xf>
    <xf numFmtId="1" fontId="44" fillId="24" borderId="39" xfId="114" applyNumberFormat="1" applyFont="1" applyBorder="1" applyAlignment="1" applyProtection="1">
      <alignment horizontal="left" vertical="center" wrapText="1"/>
    </xf>
    <xf numFmtId="0" fontId="2" fillId="24" borderId="38" xfId="114" applyFont="1" applyBorder="1" applyAlignment="1" applyProtection="1">
      <alignment vertical="center" wrapText="1"/>
    </xf>
    <xf numFmtId="1" fontId="44" fillId="24" borderId="53" xfId="111" applyNumberFormat="1" applyFont="1" applyBorder="1" applyAlignment="1" applyProtection="1">
      <alignment horizontal="left" vertical="center" wrapText="1"/>
    </xf>
    <xf numFmtId="0" fontId="2" fillId="24" borderId="69" xfId="111" applyFont="1" applyBorder="1" applyAlignment="1" applyProtection="1">
      <alignment vertical="center" wrapText="1"/>
    </xf>
    <xf numFmtId="0" fontId="1" fillId="24" borderId="67" xfId="114" applyFont="1" applyBorder="1" applyProtection="1"/>
    <xf numFmtId="0" fontId="1" fillId="24" borderId="18" xfId="114" applyFont="1" applyBorder="1" applyProtection="1"/>
    <xf numFmtId="0" fontId="1" fillId="24" borderId="68" xfId="114" applyFont="1" applyBorder="1" applyProtection="1"/>
    <xf numFmtId="1" fontId="27" fillId="24" borderId="39" xfId="114" applyNumberFormat="1" applyFont="1" applyBorder="1" applyAlignment="1" applyProtection="1">
      <alignment horizontal="left" vertical="center" wrapText="1"/>
    </xf>
    <xf numFmtId="0" fontId="2" fillId="24" borderId="37" xfId="114" applyFont="1" applyBorder="1" applyAlignment="1" applyProtection="1">
      <alignment vertical="center" wrapText="1"/>
    </xf>
    <xf numFmtId="1" fontId="27" fillId="24" borderId="35" xfId="114" applyNumberFormat="1" applyFont="1" applyBorder="1" applyAlignment="1" applyProtection="1">
      <alignment horizontal="left" vertical="center" wrapText="1"/>
    </xf>
    <xf numFmtId="0" fontId="2" fillId="24" borderId="34" xfId="114" applyFont="1" applyBorder="1" applyAlignment="1" applyProtection="1">
      <alignment vertical="center" wrapText="1"/>
    </xf>
    <xf numFmtId="0" fontId="2" fillId="24" borderId="33" xfId="114" applyFont="1" applyBorder="1" applyAlignment="1" applyProtection="1">
      <alignment vertical="center" wrapText="1"/>
    </xf>
    <xf numFmtId="0" fontId="42" fillId="24" borderId="17" xfId="114" applyBorder="1" applyProtection="1"/>
    <xf numFmtId="0" fontId="42" fillId="24" borderId="18" xfId="114" applyBorder="1" applyProtection="1"/>
    <xf numFmtId="7" fontId="42" fillId="24" borderId="28" xfId="114" applyNumberFormat="1" applyBorder="1" applyAlignment="1" applyProtection="1">
      <alignment horizontal="center"/>
    </xf>
    <xf numFmtId="0" fontId="42" fillId="24" borderId="29" xfId="114" applyBorder="1" applyProtection="1"/>
  </cellXfs>
  <cellStyles count="118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rmal 9" xfId="117" xr:uid="{E6E539BD-4409-45D1-A7E4-DDE68F0C4654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.cityofwpg.org\findfs\Template\Excel\Award%20Whole%20or%20Section%20Blank_Form%20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CC432-5694-4962-9E4E-7EFD85152AEE}">
  <sheetPr>
    <tabColor indexed="23"/>
    <pageSetUpPr autoPageBreaks="0"/>
  </sheetPr>
  <dimension ref="A1:G144"/>
  <sheetViews>
    <sheetView tabSelected="1" showOutlineSymbols="0" zoomScaleNormal="100" zoomScaleSheetLayoutView="100" workbookViewId="0">
      <selection activeCell="F9" sqref="F9"/>
    </sheetView>
  </sheetViews>
  <sheetFormatPr defaultColWidth="13.5703125" defaultRowHeight="15" x14ac:dyDescent="0.2"/>
  <cols>
    <col min="1" max="1" width="11.28515625" style="27" customWidth="1"/>
    <col min="2" max="2" width="47.28515625" style="5" customWidth="1"/>
    <col min="3" max="3" width="16.42578125" style="28" customWidth="1"/>
    <col min="4" max="4" width="8.7109375" style="5" customWidth="1"/>
    <col min="5" max="5" width="15.140625" style="5" customWidth="1"/>
    <col min="6" max="6" width="15.140625" style="29" customWidth="1"/>
    <col min="7" max="7" width="21.5703125" style="29" customWidth="1"/>
    <col min="8" max="8" width="15.5703125" style="5" customWidth="1"/>
    <col min="9" max="9" width="33.85546875" style="5" customWidth="1"/>
    <col min="10" max="16384" width="13.5703125" style="5"/>
  </cols>
  <sheetData>
    <row r="1" spans="1:7" ht="15.75" x14ac:dyDescent="0.2">
      <c r="A1" s="1" t="s">
        <v>2</v>
      </c>
      <c r="B1" s="2"/>
      <c r="C1" s="3"/>
      <c r="D1" s="2"/>
      <c r="E1" s="2"/>
      <c r="F1" s="4"/>
      <c r="G1" s="2"/>
    </row>
    <row r="2" spans="1:7" x14ac:dyDescent="0.2">
      <c r="A2" s="6"/>
      <c r="B2" s="7"/>
      <c r="C2" s="8" t="s">
        <v>16</v>
      </c>
      <c r="D2" s="7"/>
      <c r="E2" s="7"/>
      <c r="F2" s="9"/>
      <c r="G2" s="7"/>
    </row>
    <row r="3" spans="1:7" x14ac:dyDescent="0.2">
      <c r="A3" s="10" t="s">
        <v>1</v>
      </c>
      <c r="B3" s="11"/>
      <c r="C3" s="11"/>
      <c r="D3" s="11"/>
      <c r="E3" s="11"/>
      <c r="F3" s="12"/>
      <c r="G3" s="13"/>
    </row>
    <row r="4" spans="1:7" x14ac:dyDescent="0.2">
      <c r="A4" s="14" t="s">
        <v>3</v>
      </c>
      <c r="B4" s="15" t="s">
        <v>4</v>
      </c>
      <c r="C4" s="16" t="s">
        <v>5</v>
      </c>
      <c r="D4" s="17" t="s">
        <v>6</v>
      </c>
      <c r="E4" s="17" t="s">
        <v>7</v>
      </c>
      <c r="F4" s="18" t="s">
        <v>8</v>
      </c>
      <c r="G4" s="16" t="s">
        <v>9</v>
      </c>
    </row>
    <row r="5" spans="1:7" ht="15.75" thickBot="1" x14ac:dyDescent="0.25">
      <c r="A5" s="19"/>
      <c r="B5" s="20"/>
      <c r="C5" s="21" t="s">
        <v>10</v>
      </c>
      <c r="D5" s="22"/>
      <c r="E5" s="23" t="s">
        <v>11</v>
      </c>
      <c r="F5" s="24"/>
      <c r="G5" s="25"/>
    </row>
    <row r="6" spans="1:7" ht="30" customHeight="1" thickTop="1" thickBot="1" x14ac:dyDescent="0.25">
      <c r="A6" s="110" t="s">
        <v>24</v>
      </c>
      <c r="B6" s="111"/>
      <c r="C6" s="111"/>
      <c r="D6" s="111"/>
      <c r="E6" s="112"/>
      <c r="F6" s="107"/>
      <c r="G6" s="108"/>
    </row>
    <row r="7" spans="1:7" s="26" customFormat="1" ht="30" customHeight="1" thickTop="1" x14ac:dyDescent="0.2">
      <c r="A7" s="39" t="s">
        <v>23</v>
      </c>
      <c r="B7" s="40" t="s">
        <v>30</v>
      </c>
      <c r="C7" s="41"/>
      <c r="D7" s="41"/>
      <c r="E7" s="41"/>
      <c r="F7" s="41"/>
      <c r="G7" s="42"/>
    </row>
    <row r="8" spans="1:7" x14ac:dyDescent="0.2">
      <c r="A8" s="95">
        <v>1</v>
      </c>
      <c r="B8" s="99" t="s">
        <v>140</v>
      </c>
      <c r="C8" s="100"/>
      <c r="D8" s="101"/>
      <c r="E8" s="101"/>
      <c r="F8" s="109"/>
      <c r="G8" s="74"/>
    </row>
    <row r="9" spans="1:7" x14ac:dyDescent="0.2">
      <c r="A9" s="49" t="s">
        <v>48</v>
      </c>
      <c r="B9" s="98" t="s">
        <v>32</v>
      </c>
      <c r="C9" s="90" t="s">
        <v>33</v>
      </c>
      <c r="D9" s="90" t="s">
        <v>34</v>
      </c>
      <c r="E9" s="90">
        <v>36</v>
      </c>
      <c r="F9" s="30"/>
      <c r="G9" s="74">
        <f t="shared" ref="G9:G18" si="0">ROUND(E9*F9,2)</f>
        <v>0</v>
      </c>
    </row>
    <row r="10" spans="1:7" ht="25.5" x14ac:dyDescent="0.2">
      <c r="A10" s="49" t="s">
        <v>49</v>
      </c>
      <c r="B10" s="98" t="s">
        <v>141</v>
      </c>
      <c r="C10" s="90" t="s">
        <v>36</v>
      </c>
      <c r="D10" s="75" t="s">
        <v>34</v>
      </c>
      <c r="E10" s="75">
        <v>36</v>
      </c>
      <c r="F10" s="30"/>
      <c r="G10" s="74">
        <f t="shared" si="0"/>
        <v>0</v>
      </c>
    </row>
    <row r="11" spans="1:7" x14ac:dyDescent="0.2">
      <c r="A11" s="95">
        <v>2</v>
      </c>
      <c r="B11" s="96" t="s">
        <v>142</v>
      </c>
      <c r="C11" s="90" t="s">
        <v>36</v>
      </c>
      <c r="D11" s="75"/>
      <c r="E11" s="75"/>
      <c r="F11" s="106"/>
      <c r="G11" s="74"/>
    </row>
    <row r="12" spans="1:7" ht="25.5" x14ac:dyDescent="0.2">
      <c r="A12" s="49" t="s">
        <v>48</v>
      </c>
      <c r="B12" s="98" t="s">
        <v>37</v>
      </c>
      <c r="C12" s="90"/>
      <c r="D12" s="75" t="s">
        <v>34</v>
      </c>
      <c r="E12" s="75">
        <v>41</v>
      </c>
      <c r="F12" s="30"/>
      <c r="G12" s="74">
        <f t="shared" ref="G12" si="1">ROUND(E12*F12,2)</f>
        <v>0</v>
      </c>
    </row>
    <row r="13" spans="1:7" x14ac:dyDescent="0.2">
      <c r="A13" s="49" t="s">
        <v>49</v>
      </c>
      <c r="B13" s="98" t="s">
        <v>138</v>
      </c>
      <c r="C13" s="90"/>
      <c r="D13" s="75" t="s">
        <v>0</v>
      </c>
      <c r="E13" s="75">
        <v>2</v>
      </c>
      <c r="F13" s="30"/>
      <c r="G13" s="74">
        <f t="shared" ref="G13" si="2">ROUND(E13*F13,2)</f>
        <v>0</v>
      </c>
    </row>
    <row r="14" spans="1:7" x14ac:dyDescent="0.2">
      <c r="A14" s="95">
        <v>3</v>
      </c>
      <c r="B14" s="96" t="s">
        <v>38</v>
      </c>
      <c r="C14" s="90" t="s">
        <v>39</v>
      </c>
      <c r="D14" s="90"/>
      <c r="E14" s="90"/>
      <c r="F14" s="106"/>
      <c r="G14" s="74"/>
    </row>
    <row r="15" spans="1:7" x14ac:dyDescent="0.2">
      <c r="A15" s="49" t="s">
        <v>48</v>
      </c>
      <c r="B15" s="98" t="s">
        <v>40</v>
      </c>
      <c r="C15" s="90" t="s">
        <v>12</v>
      </c>
      <c r="D15" s="75" t="s">
        <v>0</v>
      </c>
      <c r="E15" s="75">
        <v>4</v>
      </c>
      <c r="F15" s="30"/>
      <c r="G15" s="74">
        <f t="shared" si="0"/>
        <v>0</v>
      </c>
    </row>
    <row r="16" spans="1:7" x14ac:dyDescent="0.2">
      <c r="A16" s="95">
        <v>4</v>
      </c>
      <c r="B16" s="96" t="s">
        <v>41</v>
      </c>
      <c r="C16" s="90" t="s">
        <v>42</v>
      </c>
      <c r="D16" s="75" t="s">
        <v>34</v>
      </c>
      <c r="E16" s="75">
        <v>82</v>
      </c>
      <c r="F16" s="30"/>
      <c r="G16" s="74">
        <f t="shared" si="0"/>
        <v>0</v>
      </c>
    </row>
    <row r="17" spans="1:7" x14ac:dyDescent="0.2">
      <c r="A17" s="95">
        <f t="shared" ref="A17:A18" si="3">A16+1</f>
        <v>5</v>
      </c>
      <c r="B17" s="96" t="s">
        <v>143</v>
      </c>
      <c r="C17" s="90" t="s">
        <v>43</v>
      </c>
      <c r="D17" s="90" t="s">
        <v>0</v>
      </c>
      <c r="E17" s="90">
        <v>4</v>
      </c>
      <c r="F17" s="30"/>
      <c r="G17" s="74">
        <f t="shared" si="0"/>
        <v>0</v>
      </c>
    </row>
    <row r="18" spans="1:7" x14ac:dyDescent="0.2">
      <c r="A18" s="95">
        <f t="shared" si="3"/>
        <v>6</v>
      </c>
      <c r="B18" s="103" t="s">
        <v>44</v>
      </c>
      <c r="C18" s="104" t="s">
        <v>45</v>
      </c>
      <c r="D18" s="105" t="s">
        <v>0</v>
      </c>
      <c r="E18" s="105">
        <v>8</v>
      </c>
      <c r="F18" s="31"/>
      <c r="G18" s="74">
        <f t="shared" si="0"/>
        <v>0</v>
      </c>
    </row>
    <row r="19" spans="1:7" ht="15.75" thickBot="1" x14ac:dyDescent="0.25">
      <c r="A19" s="36" t="s">
        <v>23</v>
      </c>
      <c r="B19" s="113"/>
      <c r="C19" s="114"/>
      <c r="D19" s="114"/>
      <c r="E19" s="114"/>
      <c r="F19" s="37" t="s">
        <v>17</v>
      </c>
      <c r="G19" s="38">
        <f>SUM(G8:G18)</f>
        <v>0</v>
      </c>
    </row>
    <row r="20" spans="1:7" ht="30" customHeight="1" thickTop="1" thickBot="1" x14ac:dyDescent="0.25">
      <c r="A20" s="115" t="s">
        <v>25</v>
      </c>
      <c r="B20" s="115"/>
      <c r="C20" s="115"/>
      <c r="D20" s="115"/>
      <c r="E20" s="115"/>
      <c r="F20" s="115"/>
      <c r="G20" s="116"/>
    </row>
    <row r="21" spans="1:7" s="26" customFormat="1" ht="30" customHeight="1" thickTop="1" x14ac:dyDescent="0.2">
      <c r="A21" s="39" t="s">
        <v>22</v>
      </c>
      <c r="B21" s="40" t="s">
        <v>46</v>
      </c>
      <c r="C21" s="41"/>
      <c r="D21" s="41"/>
      <c r="E21" s="41"/>
      <c r="F21" s="41"/>
      <c r="G21" s="42"/>
    </row>
    <row r="22" spans="1:7" x14ac:dyDescent="0.2">
      <c r="A22" s="95">
        <v>1</v>
      </c>
      <c r="B22" s="99" t="s">
        <v>47</v>
      </c>
      <c r="C22" s="100"/>
      <c r="D22" s="101"/>
      <c r="E22" s="101"/>
      <c r="F22" s="102"/>
      <c r="G22" s="74"/>
    </row>
    <row r="23" spans="1:7" x14ac:dyDescent="0.2">
      <c r="A23" s="49" t="s">
        <v>48</v>
      </c>
      <c r="B23" s="98" t="s">
        <v>144</v>
      </c>
      <c r="C23" s="90" t="s">
        <v>33</v>
      </c>
      <c r="D23" s="90"/>
      <c r="E23" s="90"/>
      <c r="F23" s="97"/>
      <c r="G23" s="74"/>
    </row>
    <row r="24" spans="1:7" ht="25.5" x14ac:dyDescent="0.2">
      <c r="A24" s="89" t="s">
        <v>31</v>
      </c>
      <c r="B24" s="94" t="s">
        <v>37</v>
      </c>
      <c r="C24" s="90"/>
      <c r="D24" s="75" t="s">
        <v>34</v>
      </c>
      <c r="E24" s="75">
        <v>283</v>
      </c>
      <c r="F24" s="32"/>
      <c r="G24" s="74">
        <f t="shared" ref="G24:G28" si="4">ROUND(E24*F24,2)</f>
        <v>0</v>
      </c>
    </row>
    <row r="25" spans="1:7" x14ac:dyDescent="0.2">
      <c r="A25" s="49" t="s">
        <v>49</v>
      </c>
      <c r="B25" s="98" t="s">
        <v>145</v>
      </c>
      <c r="C25" s="90" t="s">
        <v>50</v>
      </c>
      <c r="D25" s="75"/>
      <c r="E25" s="75"/>
      <c r="F25" s="97"/>
      <c r="G25" s="74"/>
    </row>
    <row r="26" spans="1:7" ht="25.5" x14ac:dyDescent="0.2">
      <c r="A26" s="89" t="s">
        <v>31</v>
      </c>
      <c r="B26" s="94" t="s">
        <v>51</v>
      </c>
      <c r="C26" s="90"/>
      <c r="D26" s="75" t="s">
        <v>34</v>
      </c>
      <c r="E26" s="75">
        <v>83</v>
      </c>
      <c r="F26" s="32"/>
      <c r="G26" s="74">
        <f t="shared" si="4"/>
        <v>0</v>
      </c>
    </row>
    <row r="27" spans="1:7" x14ac:dyDescent="0.2">
      <c r="A27" s="49" t="s">
        <v>52</v>
      </c>
      <c r="B27" s="98" t="s">
        <v>146</v>
      </c>
      <c r="C27" s="90" t="s">
        <v>33</v>
      </c>
      <c r="D27" s="75"/>
      <c r="E27" s="75"/>
      <c r="F27" s="97"/>
      <c r="G27" s="74"/>
    </row>
    <row r="28" spans="1:7" ht="25.5" x14ac:dyDescent="0.2">
      <c r="A28" s="89" t="s">
        <v>31</v>
      </c>
      <c r="B28" s="94" t="s">
        <v>53</v>
      </c>
      <c r="C28" s="90"/>
      <c r="D28" s="75" t="s">
        <v>34</v>
      </c>
      <c r="E28" s="75">
        <v>5</v>
      </c>
      <c r="F28" s="32"/>
      <c r="G28" s="74">
        <f t="shared" si="4"/>
        <v>0</v>
      </c>
    </row>
    <row r="29" spans="1:7" x14ac:dyDescent="0.2">
      <c r="A29" s="95">
        <f>A22+1</f>
        <v>2</v>
      </c>
      <c r="B29" s="96" t="s">
        <v>54</v>
      </c>
      <c r="C29" s="90" t="s">
        <v>33</v>
      </c>
      <c r="D29" s="90"/>
      <c r="E29" s="90"/>
      <c r="F29" s="97"/>
      <c r="G29" s="74"/>
    </row>
    <row r="30" spans="1:7" x14ac:dyDescent="0.2">
      <c r="A30" s="49" t="s">
        <v>48</v>
      </c>
      <c r="B30" s="98" t="s">
        <v>55</v>
      </c>
      <c r="C30" s="90"/>
      <c r="D30" s="90" t="s">
        <v>0</v>
      </c>
      <c r="E30" s="90">
        <v>5</v>
      </c>
      <c r="F30" s="32"/>
      <c r="G30" s="74">
        <f t="shared" ref="G30:G42" si="5">ROUND(E30*F30,2)</f>
        <v>0</v>
      </c>
    </row>
    <row r="31" spans="1:7" x14ac:dyDescent="0.2">
      <c r="A31" s="95">
        <f>A29+1</f>
        <v>3</v>
      </c>
      <c r="B31" s="96" t="s">
        <v>56</v>
      </c>
      <c r="C31" s="90" t="s">
        <v>57</v>
      </c>
      <c r="D31" s="75" t="s">
        <v>0</v>
      </c>
      <c r="E31" s="75">
        <v>4</v>
      </c>
      <c r="F31" s="32"/>
      <c r="G31" s="74">
        <f t="shared" si="5"/>
        <v>0</v>
      </c>
    </row>
    <row r="32" spans="1:7" x14ac:dyDescent="0.2">
      <c r="A32" s="95">
        <f t="shared" ref="A32" si="6">A31+1</f>
        <v>4</v>
      </c>
      <c r="B32" s="96" t="s">
        <v>58</v>
      </c>
      <c r="C32" s="90" t="s">
        <v>33</v>
      </c>
      <c r="D32" s="75"/>
      <c r="E32" s="75"/>
      <c r="F32" s="97"/>
      <c r="G32" s="74"/>
    </row>
    <row r="33" spans="1:7" x14ac:dyDescent="0.2">
      <c r="A33" s="49" t="s">
        <v>48</v>
      </c>
      <c r="B33" s="98" t="s">
        <v>144</v>
      </c>
      <c r="C33" s="90" t="s">
        <v>12</v>
      </c>
      <c r="D33" s="75" t="s">
        <v>0</v>
      </c>
      <c r="E33" s="75">
        <v>5</v>
      </c>
      <c r="F33" s="32"/>
      <c r="G33" s="74">
        <f t="shared" si="5"/>
        <v>0</v>
      </c>
    </row>
    <row r="34" spans="1:7" x14ac:dyDescent="0.2">
      <c r="A34" s="95">
        <f>A32+1</f>
        <v>5</v>
      </c>
      <c r="B34" s="96" t="s">
        <v>59</v>
      </c>
      <c r="C34" s="90" t="s">
        <v>33</v>
      </c>
      <c r="D34" s="75"/>
      <c r="E34" s="75"/>
      <c r="F34" s="97"/>
      <c r="G34" s="74"/>
    </row>
    <row r="35" spans="1:7" x14ac:dyDescent="0.2">
      <c r="A35" s="49" t="s">
        <v>48</v>
      </c>
      <c r="B35" s="98" t="s">
        <v>60</v>
      </c>
      <c r="C35" s="90" t="s">
        <v>12</v>
      </c>
      <c r="D35" s="75"/>
      <c r="E35" s="75"/>
      <c r="F35" s="97"/>
      <c r="G35" s="74"/>
    </row>
    <row r="36" spans="1:7" x14ac:dyDescent="0.2">
      <c r="A36" s="89" t="s">
        <v>31</v>
      </c>
      <c r="B36" s="94" t="s">
        <v>147</v>
      </c>
      <c r="C36" s="90" t="s">
        <v>12</v>
      </c>
      <c r="D36" s="90" t="s">
        <v>0</v>
      </c>
      <c r="E36" s="90">
        <v>2</v>
      </c>
      <c r="F36" s="32"/>
      <c r="G36" s="74">
        <f t="shared" ref="G36" si="7">ROUND(E36*F36,2)</f>
        <v>0</v>
      </c>
    </row>
    <row r="37" spans="1:7" x14ac:dyDescent="0.2">
      <c r="A37" s="49" t="s">
        <v>49</v>
      </c>
      <c r="B37" s="98" t="s">
        <v>61</v>
      </c>
      <c r="C37" s="90" t="s">
        <v>12</v>
      </c>
      <c r="D37" s="75"/>
      <c r="E37" s="75"/>
      <c r="F37" s="97"/>
      <c r="G37" s="74"/>
    </row>
    <row r="38" spans="1:7" x14ac:dyDescent="0.2">
      <c r="A38" s="89" t="s">
        <v>31</v>
      </c>
      <c r="B38" s="94" t="s">
        <v>144</v>
      </c>
      <c r="C38" s="90" t="s">
        <v>12</v>
      </c>
      <c r="D38" s="90" t="s">
        <v>0</v>
      </c>
      <c r="E38" s="90">
        <v>3</v>
      </c>
      <c r="F38" s="32"/>
      <c r="G38" s="74">
        <f t="shared" si="5"/>
        <v>0</v>
      </c>
    </row>
    <row r="39" spans="1:7" ht="25.5" x14ac:dyDescent="0.2">
      <c r="A39" s="95">
        <f>A34+1</f>
        <v>6</v>
      </c>
      <c r="B39" s="96" t="s">
        <v>62</v>
      </c>
      <c r="C39" s="90" t="s">
        <v>33</v>
      </c>
      <c r="D39" s="90"/>
      <c r="E39" s="90"/>
      <c r="F39" s="97"/>
      <c r="G39" s="74"/>
    </row>
    <row r="40" spans="1:7" x14ac:dyDescent="0.2">
      <c r="A40" s="49" t="s">
        <v>48</v>
      </c>
      <c r="B40" s="98" t="s">
        <v>63</v>
      </c>
      <c r="C40" s="90" t="s">
        <v>12</v>
      </c>
      <c r="D40" s="90"/>
      <c r="E40" s="90"/>
      <c r="F40" s="97"/>
      <c r="G40" s="74"/>
    </row>
    <row r="41" spans="1:7" x14ac:dyDescent="0.2">
      <c r="A41" s="89" t="s">
        <v>31</v>
      </c>
      <c r="B41" s="94" t="s">
        <v>148</v>
      </c>
      <c r="C41" s="90" t="s">
        <v>12</v>
      </c>
      <c r="D41" s="90" t="s">
        <v>0</v>
      </c>
      <c r="E41" s="90">
        <v>1</v>
      </c>
      <c r="F41" s="32"/>
      <c r="G41" s="74">
        <f t="shared" ref="G41" si="8">ROUND(E41*F41,2)</f>
        <v>0</v>
      </c>
    </row>
    <row r="42" spans="1:7" x14ac:dyDescent="0.2">
      <c r="A42" s="89" t="s">
        <v>35</v>
      </c>
      <c r="B42" s="91" t="s">
        <v>149</v>
      </c>
      <c r="C42" s="92" t="s">
        <v>12</v>
      </c>
      <c r="D42" s="93" t="s">
        <v>0</v>
      </c>
      <c r="E42" s="93">
        <v>1</v>
      </c>
      <c r="F42" s="33"/>
      <c r="G42" s="74">
        <f t="shared" si="5"/>
        <v>0</v>
      </c>
    </row>
    <row r="43" spans="1:7" s="26" customFormat="1" ht="15.75" thickBot="1" x14ac:dyDescent="0.25">
      <c r="A43" s="36" t="s">
        <v>22</v>
      </c>
      <c r="B43" s="122"/>
      <c r="C43" s="123"/>
      <c r="D43" s="123"/>
      <c r="E43" s="123"/>
      <c r="F43" s="85" t="s">
        <v>17</v>
      </c>
      <c r="G43" s="38">
        <f>SUM(G22:G42)</f>
        <v>0</v>
      </c>
    </row>
    <row r="44" spans="1:7" s="26" customFormat="1" ht="30" customHeight="1" thickTop="1" thickBot="1" x14ac:dyDescent="0.25">
      <c r="A44" s="117" t="s">
        <v>26</v>
      </c>
      <c r="B44" s="117"/>
      <c r="C44" s="117"/>
      <c r="D44" s="117"/>
      <c r="E44" s="117"/>
      <c r="F44" s="118"/>
      <c r="G44" s="119"/>
    </row>
    <row r="45" spans="1:7" s="26" customFormat="1" ht="30" customHeight="1" thickTop="1" x14ac:dyDescent="0.2">
      <c r="A45" s="39" t="s">
        <v>21</v>
      </c>
      <c r="B45" s="40" t="s">
        <v>64</v>
      </c>
      <c r="C45" s="41"/>
      <c r="D45" s="41"/>
      <c r="E45" s="41"/>
      <c r="F45" s="41"/>
      <c r="G45" s="42"/>
    </row>
    <row r="46" spans="1:7" x14ac:dyDescent="0.2">
      <c r="A46" s="43">
        <v>1</v>
      </c>
      <c r="B46" s="44" t="s">
        <v>65</v>
      </c>
      <c r="C46" s="45" t="s">
        <v>43</v>
      </c>
      <c r="D46" s="46"/>
      <c r="E46" s="46"/>
      <c r="F46" s="47"/>
      <c r="G46" s="48"/>
    </row>
    <row r="47" spans="1:7" x14ac:dyDescent="0.2">
      <c r="A47" s="49" t="s">
        <v>48</v>
      </c>
      <c r="B47" s="50" t="s">
        <v>146</v>
      </c>
      <c r="C47" s="45" t="s">
        <v>12</v>
      </c>
      <c r="D47" s="51"/>
      <c r="E47" s="45"/>
      <c r="F47" s="47"/>
      <c r="G47" s="48"/>
    </row>
    <row r="48" spans="1:7" ht="25.5" x14ac:dyDescent="0.2">
      <c r="A48" s="89" t="s">
        <v>31</v>
      </c>
      <c r="B48" s="88" t="s">
        <v>37</v>
      </c>
      <c r="C48" s="45"/>
      <c r="D48" s="75" t="s">
        <v>34</v>
      </c>
      <c r="E48" s="75">
        <v>36</v>
      </c>
      <c r="F48" s="32"/>
      <c r="G48" s="74">
        <f t="shared" ref="G48:G51" si="9">ROUND(E48*F48,2)</f>
        <v>0</v>
      </c>
    </row>
    <row r="49" spans="1:7" x14ac:dyDescent="0.2">
      <c r="A49" s="87" t="s">
        <v>35</v>
      </c>
      <c r="B49" s="88" t="s">
        <v>66</v>
      </c>
      <c r="C49" s="45" t="s">
        <v>67</v>
      </c>
      <c r="D49" s="46" t="s">
        <v>34</v>
      </c>
      <c r="E49" s="46">
        <v>3</v>
      </c>
      <c r="F49" s="34"/>
      <c r="G49" s="48">
        <f t="shared" si="9"/>
        <v>0</v>
      </c>
    </row>
    <row r="50" spans="1:7" x14ac:dyDescent="0.2">
      <c r="A50" s="43">
        <f>A46+1</f>
        <v>2</v>
      </c>
      <c r="B50" s="73" t="s">
        <v>68</v>
      </c>
      <c r="C50" s="45" t="s">
        <v>43</v>
      </c>
      <c r="D50" s="46"/>
      <c r="E50" s="46"/>
      <c r="F50" s="47"/>
      <c r="G50" s="48"/>
    </row>
    <row r="51" spans="1:7" x14ac:dyDescent="0.2">
      <c r="A51" s="49" t="s">
        <v>48</v>
      </c>
      <c r="B51" s="50" t="s">
        <v>146</v>
      </c>
      <c r="C51" s="45" t="s">
        <v>12</v>
      </c>
      <c r="D51" s="46" t="s">
        <v>0</v>
      </c>
      <c r="E51" s="46">
        <v>2</v>
      </c>
      <c r="F51" s="34"/>
      <c r="G51" s="48">
        <f t="shared" si="9"/>
        <v>0</v>
      </c>
    </row>
    <row r="52" spans="1:7" x14ac:dyDescent="0.2">
      <c r="A52" s="43">
        <f>A50+1</f>
        <v>3</v>
      </c>
      <c r="B52" s="73" t="s">
        <v>69</v>
      </c>
      <c r="C52" s="45" t="s">
        <v>13</v>
      </c>
      <c r="D52" s="46"/>
      <c r="E52" s="46"/>
      <c r="F52" s="47"/>
      <c r="G52" s="48"/>
    </row>
    <row r="53" spans="1:7" x14ac:dyDescent="0.2">
      <c r="A53" s="49" t="s">
        <v>48</v>
      </c>
      <c r="B53" s="50" t="s">
        <v>150</v>
      </c>
      <c r="C53" s="45" t="s">
        <v>12</v>
      </c>
      <c r="D53" s="45"/>
      <c r="E53" s="45"/>
      <c r="F53" s="47"/>
      <c r="G53" s="48"/>
    </row>
    <row r="54" spans="1:7" ht="25.5" x14ac:dyDescent="0.2">
      <c r="A54" s="89" t="s">
        <v>31</v>
      </c>
      <c r="B54" s="88" t="s">
        <v>37</v>
      </c>
      <c r="C54" s="45"/>
      <c r="D54" s="75" t="s">
        <v>34</v>
      </c>
      <c r="E54" s="75">
        <v>10</v>
      </c>
      <c r="F54" s="32"/>
      <c r="G54" s="74">
        <f t="shared" ref="G54:G61" si="10">ROUND(E54*F54,2)</f>
        <v>0</v>
      </c>
    </row>
    <row r="55" spans="1:7" ht="25.5" x14ac:dyDescent="0.2">
      <c r="A55" s="89" t="s">
        <v>35</v>
      </c>
      <c r="B55" s="88" t="s">
        <v>51</v>
      </c>
      <c r="C55" s="45"/>
      <c r="D55" s="90" t="s">
        <v>34</v>
      </c>
      <c r="E55" s="90">
        <v>330</v>
      </c>
      <c r="F55" s="32"/>
      <c r="G55" s="74">
        <f t="shared" si="10"/>
        <v>0</v>
      </c>
    </row>
    <row r="56" spans="1:7" x14ac:dyDescent="0.2">
      <c r="A56" s="43">
        <f>A52+1</f>
        <v>4</v>
      </c>
      <c r="B56" s="73" t="s">
        <v>70</v>
      </c>
      <c r="C56" s="45" t="s">
        <v>13</v>
      </c>
      <c r="D56" s="46"/>
      <c r="E56" s="46"/>
      <c r="F56" s="47"/>
      <c r="G56" s="48"/>
    </row>
    <row r="57" spans="1:7" x14ac:dyDescent="0.2">
      <c r="A57" s="49" t="s">
        <v>48</v>
      </c>
      <c r="B57" s="50" t="s">
        <v>150</v>
      </c>
      <c r="C57" s="45"/>
      <c r="D57" s="46" t="s">
        <v>0</v>
      </c>
      <c r="E57" s="46">
        <v>1</v>
      </c>
      <c r="F57" s="34"/>
      <c r="G57" s="48">
        <f t="shared" si="10"/>
        <v>0</v>
      </c>
    </row>
    <row r="58" spans="1:7" x14ac:dyDescent="0.2">
      <c r="A58" s="43">
        <f>A56+1</f>
        <v>5</v>
      </c>
      <c r="B58" s="73" t="s">
        <v>71</v>
      </c>
      <c r="C58" s="45" t="s">
        <v>72</v>
      </c>
      <c r="D58" s="46" t="s">
        <v>73</v>
      </c>
      <c r="E58" s="46">
        <v>1</v>
      </c>
      <c r="F58" s="34"/>
      <c r="G58" s="48">
        <f t="shared" si="10"/>
        <v>0</v>
      </c>
    </row>
    <row r="59" spans="1:7" x14ac:dyDescent="0.2">
      <c r="A59" s="43">
        <f t="shared" ref="A59" si="11">A58+1</f>
        <v>6</v>
      </c>
      <c r="B59" s="73" t="s">
        <v>74</v>
      </c>
      <c r="C59" s="45"/>
      <c r="D59" s="46"/>
      <c r="E59" s="46"/>
      <c r="F59" s="47"/>
      <c r="G59" s="48"/>
    </row>
    <row r="60" spans="1:7" x14ac:dyDescent="0.2">
      <c r="A60" s="49" t="s">
        <v>48</v>
      </c>
      <c r="B60" s="50" t="s">
        <v>151</v>
      </c>
      <c r="C60" s="45" t="s">
        <v>75</v>
      </c>
      <c r="D60" s="46"/>
      <c r="E60" s="46"/>
      <c r="F60" s="47"/>
      <c r="G60" s="48"/>
    </row>
    <row r="61" spans="1:7" ht="25.5" x14ac:dyDescent="0.2">
      <c r="A61" s="89" t="s">
        <v>31</v>
      </c>
      <c r="B61" s="88" t="s">
        <v>37</v>
      </c>
      <c r="C61" s="45"/>
      <c r="D61" s="90" t="s">
        <v>34</v>
      </c>
      <c r="E61" s="90">
        <v>42</v>
      </c>
      <c r="F61" s="32"/>
      <c r="G61" s="74">
        <f t="shared" si="10"/>
        <v>0</v>
      </c>
    </row>
    <row r="62" spans="1:7" ht="25.5" x14ac:dyDescent="0.2">
      <c r="A62" s="89" t="s">
        <v>35</v>
      </c>
      <c r="B62" s="88" t="s">
        <v>51</v>
      </c>
      <c r="C62" s="45"/>
      <c r="D62" s="75" t="s">
        <v>34</v>
      </c>
      <c r="E62" s="75">
        <v>445</v>
      </c>
      <c r="F62" s="32"/>
      <c r="G62" s="74">
        <f t="shared" ref="G62:G70" si="12">ROUND(E62*F62,2)</f>
        <v>0</v>
      </c>
    </row>
    <row r="63" spans="1:7" x14ac:dyDescent="0.2">
      <c r="A63" s="87" t="s">
        <v>76</v>
      </c>
      <c r="B63" s="88" t="s">
        <v>77</v>
      </c>
      <c r="C63" s="45" t="s">
        <v>67</v>
      </c>
      <c r="D63" s="45" t="s">
        <v>34</v>
      </c>
      <c r="E63" s="45">
        <v>3</v>
      </c>
      <c r="F63" s="34"/>
      <c r="G63" s="48">
        <f t="shared" si="12"/>
        <v>0</v>
      </c>
    </row>
    <row r="64" spans="1:7" x14ac:dyDescent="0.2">
      <c r="A64" s="43">
        <f>A59+1</f>
        <v>7</v>
      </c>
      <c r="B64" s="73" t="s">
        <v>78</v>
      </c>
      <c r="C64" s="45" t="s">
        <v>33</v>
      </c>
      <c r="D64" s="52"/>
      <c r="E64" s="46"/>
      <c r="F64" s="47"/>
      <c r="G64" s="48"/>
    </row>
    <row r="65" spans="1:7" x14ac:dyDescent="0.2">
      <c r="A65" s="49" t="s">
        <v>48</v>
      </c>
      <c r="B65" s="50" t="s">
        <v>152</v>
      </c>
      <c r="C65" s="45" t="s">
        <v>12</v>
      </c>
      <c r="D65" s="46" t="s">
        <v>0</v>
      </c>
      <c r="E65" s="46">
        <v>1</v>
      </c>
      <c r="F65" s="34"/>
      <c r="G65" s="48">
        <f t="shared" si="12"/>
        <v>0</v>
      </c>
    </row>
    <row r="66" spans="1:7" x14ac:dyDescent="0.2">
      <c r="A66" s="43">
        <f>A64+1</f>
        <v>8</v>
      </c>
      <c r="B66" s="73" t="s">
        <v>79</v>
      </c>
      <c r="C66" s="45" t="s">
        <v>33</v>
      </c>
      <c r="D66" s="52"/>
      <c r="E66" s="46"/>
      <c r="F66" s="47"/>
      <c r="G66" s="48"/>
    </row>
    <row r="67" spans="1:7" x14ac:dyDescent="0.2">
      <c r="A67" s="49" t="s">
        <v>48</v>
      </c>
      <c r="B67" s="50" t="s">
        <v>152</v>
      </c>
      <c r="C67" s="45" t="s">
        <v>12</v>
      </c>
      <c r="D67" s="46" t="s">
        <v>0</v>
      </c>
      <c r="E67" s="46">
        <v>3</v>
      </c>
      <c r="F67" s="34"/>
      <c r="G67" s="48">
        <f t="shared" si="12"/>
        <v>0</v>
      </c>
    </row>
    <row r="68" spans="1:7" x14ac:dyDescent="0.2">
      <c r="A68" s="43">
        <f>A66+1</f>
        <v>9</v>
      </c>
      <c r="B68" s="73" t="s">
        <v>80</v>
      </c>
      <c r="C68" s="45" t="s">
        <v>33</v>
      </c>
      <c r="D68" s="46"/>
      <c r="E68" s="46"/>
      <c r="F68" s="47"/>
      <c r="G68" s="48"/>
    </row>
    <row r="69" spans="1:7" x14ac:dyDescent="0.2">
      <c r="A69" s="49" t="s">
        <v>48</v>
      </c>
      <c r="B69" s="50" t="s">
        <v>152</v>
      </c>
      <c r="C69" s="45" t="s">
        <v>12</v>
      </c>
      <c r="D69" s="45" t="s">
        <v>0</v>
      </c>
      <c r="E69" s="45">
        <v>3</v>
      </c>
      <c r="F69" s="34"/>
      <c r="G69" s="48">
        <f t="shared" si="12"/>
        <v>0</v>
      </c>
    </row>
    <row r="70" spans="1:7" x14ac:dyDescent="0.2">
      <c r="A70" s="43">
        <f>A68+1</f>
        <v>10</v>
      </c>
      <c r="B70" s="86" t="s">
        <v>81</v>
      </c>
      <c r="C70" s="80" t="s">
        <v>82</v>
      </c>
      <c r="D70" s="81" t="s">
        <v>83</v>
      </c>
      <c r="E70" s="81">
        <v>1</v>
      </c>
      <c r="F70" s="35"/>
      <c r="G70" s="48">
        <f t="shared" si="12"/>
        <v>0</v>
      </c>
    </row>
    <row r="71" spans="1:7" s="26" customFormat="1" ht="15.75" thickBot="1" x14ac:dyDescent="0.25">
      <c r="A71" s="36" t="s">
        <v>21</v>
      </c>
      <c r="B71" s="113"/>
      <c r="C71" s="114"/>
      <c r="D71" s="114"/>
      <c r="E71" s="114"/>
      <c r="F71" s="85" t="s">
        <v>17</v>
      </c>
      <c r="G71" s="38">
        <f>SUM(G46:G70)</f>
        <v>0</v>
      </c>
    </row>
    <row r="72" spans="1:7" s="26" customFormat="1" ht="30" customHeight="1" thickTop="1" thickBot="1" x14ac:dyDescent="0.25">
      <c r="A72" s="115" t="s">
        <v>27</v>
      </c>
      <c r="B72" s="115"/>
      <c r="C72" s="115"/>
      <c r="D72" s="115"/>
      <c r="E72" s="115"/>
      <c r="F72" s="115"/>
      <c r="G72" s="116"/>
    </row>
    <row r="73" spans="1:7" s="26" customFormat="1" ht="30" customHeight="1" thickTop="1" x14ac:dyDescent="0.2">
      <c r="A73" s="39" t="s">
        <v>20</v>
      </c>
      <c r="B73" s="40" t="s">
        <v>84</v>
      </c>
      <c r="C73" s="41"/>
      <c r="D73" s="41"/>
      <c r="E73" s="41"/>
      <c r="F73" s="41"/>
      <c r="G73" s="42"/>
    </row>
    <row r="74" spans="1:7" s="26" customFormat="1" x14ac:dyDescent="0.2">
      <c r="A74" s="78">
        <v>1</v>
      </c>
      <c r="B74" s="82" t="s">
        <v>85</v>
      </c>
      <c r="C74" s="45" t="s">
        <v>86</v>
      </c>
      <c r="D74" s="46" t="s">
        <v>87</v>
      </c>
      <c r="E74" s="46">
        <v>2.4</v>
      </c>
      <c r="F74" s="34"/>
      <c r="G74" s="48">
        <f t="shared" ref="G74:G113" si="13">ROUND(E74*F74,2)</f>
        <v>0</v>
      </c>
    </row>
    <row r="75" spans="1:7" x14ac:dyDescent="0.2">
      <c r="A75" s="78">
        <f>A74+1</f>
        <v>2</v>
      </c>
      <c r="B75" s="82" t="s">
        <v>88</v>
      </c>
      <c r="C75" s="45" t="s">
        <v>89</v>
      </c>
      <c r="D75" s="46" t="s">
        <v>90</v>
      </c>
      <c r="E75" s="46">
        <v>5000</v>
      </c>
      <c r="F75" s="34"/>
      <c r="G75" s="48">
        <f t="shared" si="13"/>
        <v>0</v>
      </c>
    </row>
    <row r="76" spans="1:7" x14ac:dyDescent="0.2">
      <c r="A76" s="78">
        <f t="shared" ref="A76:A92" si="14">A75+1</f>
        <v>3</v>
      </c>
      <c r="B76" s="82" t="s">
        <v>91</v>
      </c>
      <c r="C76" s="45" t="s">
        <v>89</v>
      </c>
      <c r="D76" s="45" t="s">
        <v>90</v>
      </c>
      <c r="E76" s="45">
        <v>3500</v>
      </c>
      <c r="F76" s="34"/>
      <c r="G76" s="48">
        <f t="shared" si="13"/>
        <v>0</v>
      </c>
    </row>
    <row r="77" spans="1:7" x14ac:dyDescent="0.2">
      <c r="A77" s="78">
        <f t="shared" si="14"/>
        <v>4</v>
      </c>
      <c r="B77" s="82" t="s">
        <v>92</v>
      </c>
      <c r="C77" s="45" t="s">
        <v>89</v>
      </c>
      <c r="D77" s="45"/>
      <c r="E77" s="45"/>
      <c r="F77" s="47"/>
      <c r="G77" s="48"/>
    </row>
    <row r="78" spans="1:7" x14ac:dyDescent="0.2">
      <c r="A78" s="49" t="s">
        <v>48</v>
      </c>
      <c r="B78" s="83" t="s">
        <v>93</v>
      </c>
      <c r="C78" s="45"/>
      <c r="D78" s="45" t="s">
        <v>90</v>
      </c>
      <c r="E78" s="45">
        <v>100</v>
      </c>
      <c r="F78" s="34"/>
      <c r="G78" s="48">
        <f t="shared" si="13"/>
        <v>0</v>
      </c>
    </row>
    <row r="79" spans="1:7" x14ac:dyDescent="0.2">
      <c r="A79" s="49" t="s">
        <v>49</v>
      </c>
      <c r="B79" s="83" t="s">
        <v>94</v>
      </c>
      <c r="C79" s="45"/>
      <c r="D79" s="45" t="s">
        <v>90</v>
      </c>
      <c r="E79" s="45">
        <v>16000</v>
      </c>
      <c r="F79" s="34"/>
      <c r="G79" s="48">
        <f t="shared" si="13"/>
        <v>0</v>
      </c>
    </row>
    <row r="80" spans="1:7" x14ac:dyDescent="0.2">
      <c r="A80" s="49" t="s">
        <v>52</v>
      </c>
      <c r="B80" s="83" t="s">
        <v>95</v>
      </c>
      <c r="C80" s="45"/>
      <c r="D80" s="46" t="s">
        <v>90</v>
      </c>
      <c r="E80" s="46">
        <v>1040</v>
      </c>
      <c r="F80" s="34"/>
      <c r="G80" s="48">
        <f t="shared" ref="G80:G82" si="15">ROUND(E80*F80,2)</f>
        <v>0</v>
      </c>
    </row>
    <row r="81" spans="1:7" x14ac:dyDescent="0.2">
      <c r="A81" s="78">
        <f>A77+1</f>
        <v>5</v>
      </c>
      <c r="B81" s="82" t="s">
        <v>96</v>
      </c>
      <c r="C81" s="45" t="s">
        <v>89</v>
      </c>
      <c r="D81" s="51"/>
      <c r="E81" s="45"/>
      <c r="F81" s="47"/>
      <c r="G81" s="48"/>
    </row>
    <row r="82" spans="1:7" x14ac:dyDescent="0.2">
      <c r="A82" s="49" t="s">
        <v>48</v>
      </c>
      <c r="B82" s="83" t="s">
        <v>97</v>
      </c>
      <c r="C82" s="45"/>
      <c r="D82" s="45" t="s">
        <v>90</v>
      </c>
      <c r="E82" s="45">
        <v>100</v>
      </c>
      <c r="F82" s="34"/>
      <c r="G82" s="48">
        <f t="shared" si="15"/>
        <v>0</v>
      </c>
    </row>
    <row r="83" spans="1:7" x14ac:dyDescent="0.2">
      <c r="A83" s="49" t="s">
        <v>49</v>
      </c>
      <c r="B83" s="83" t="s">
        <v>98</v>
      </c>
      <c r="C83" s="45"/>
      <c r="D83" s="46" t="s">
        <v>90</v>
      </c>
      <c r="E83" s="46">
        <v>11600</v>
      </c>
      <c r="F83" s="34"/>
      <c r="G83" s="48">
        <f t="shared" ref="G83:G107" si="16">ROUND(E83*F83,2)</f>
        <v>0</v>
      </c>
    </row>
    <row r="84" spans="1:7" ht="25.5" x14ac:dyDescent="0.2">
      <c r="A84" s="78">
        <f>A81+1</f>
        <v>6</v>
      </c>
      <c r="B84" s="84" t="s">
        <v>153</v>
      </c>
      <c r="C84" s="45" t="s">
        <v>99</v>
      </c>
      <c r="D84" s="51"/>
      <c r="E84" s="45"/>
      <c r="F84" s="47"/>
      <c r="G84" s="48"/>
    </row>
    <row r="85" spans="1:7" x14ac:dyDescent="0.2">
      <c r="A85" s="49" t="s">
        <v>48</v>
      </c>
      <c r="B85" s="83" t="s">
        <v>154</v>
      </c>
      <c r="C85" s="45"/>
      <c r="D85" s="45" t="s">
        <v>34</v>
      </c>
      <c r="E85" s="45">
        <v>42</v>
      </c>
      <c r="F85" s="34"/>
      <c r="G85" s="48">
        <f t="shared" ref="G85:G91" si="17">ROUND(E85*F85,2)</f>
        <v>0</v>
      </c>
    </row>
    <row r="86" spans="1:7" x14ac:dyDescent="0.2">
      <c r="A86" s="49" t="s">
        <v>49</v>
      </c>
      <c r="B86" s="83" t="s">
        <v>155</v>
      </c>
      <c r="C86" s="45"/>
      <c r="D86" s="45" t="s">
        <v>34</v>
      </c>
      <c r="E86" s="45">
        <v>42</v>
      </c>
      <c r="F86" s="34"/>
      <c r="G86" s="48">
        <f t="shared" si="17"/>
        <v>0</v>
      </c>
    </row>
    <row r="87" spans="1:7" x14ac:dyDescent="0.2">
      <c r="A87" s="78">
        <f>A84+1</f>
        <v>7</v>
      </c>
      <c r="B87" s="82" t="s">
        <v>100</v>
      </c>
      <c r="C87" s="45" t="s">
        <v>101</v>
      </c>
      <c r="D87" s="45"/>
      <c r="E87" s="45"/>
      <c r="F87" s="47"/>
      <c r="G87" s="48"/>
    </row>
    <row r="88" spans="1:7" x14ac:dyDescent="0.2">
      <c r="A88" s="49" t="s">
        <v>48</v>
      </c>
      <c r="B88" s="83" t="s">
        <v>102</v>
      </c>
      <c r="C88" s="45" t="s">
        <v>12</v>
      </c>
      <c r="D88" s="46" t="s">
        <v>103</v>
      </c>
      <c r="E88" s="46">
        <v>1940</v>
      </c>
      <c r="F88" s="34"/>
      <c r="G88" s="48">
        <f t="shared" si="17"/>
        <v>0</v>
      </c>
    </row>
    <row r="89" spans="1:7" x14ac:dyDescent="0.2">
      <c r="A89" s="78">
        <f>A87+1</f>
        <v>8</v>
      </c>
      <c r="B89" s="82" t="s">
        <v>104</v>
      </c>
      <c r="C89" s="45" t="s">
        <v>101</v>
      </c>
      <c r="D89" s="45"/>
      <c r="E89" s="45"/>
      <c r="F89" s="47"/>
      <c r="G89" s="48"/>
    </row>
    <row r="90" spans="1:7" x14ac:dyDescent="0.2">
      <c r="A90" s="49" t="s">
        <v>48</v>
      </c>
      <c r="B90" s="83" t="s">
        <v>105</v>
      </c>
      <c r="C90" s="45" t="s">
        <v>12</v>
      </c>
      <c r="D90" s="45" t="s">
        <v>90</v>
      </c>
      <c r="E90" s="45">
        <v>3200</v>
      </c>
      <c r="F90" s="34"/>
      <c r="G90" s="48">
        <f t="shared" si="17"/>
        <v>0</v>
      </c>
    </row>
    <row r="91" spans="1:7" x14ac:dyDescent="0.2">
      <c r="A91" s="78">
        <f>A89+1</f>
        <v>9</v>
      </c>
      <c r="B91" s="82" t="s">
        <v>106</v>
      </c>
      <c r="C91" s="45" t="s">
        <v>107</v>
      </c>
      <c r="D91" s="45" t="s">
        <v>15</v>
      </c>
      <c r="E91" s="45">
        <v>7435</v>
      </c>
      <c r="F91" s="34"/>
      <c r="G91" s="48">
        <f t="shared" si="17"/>
        <v>0</v>
      </c>
    </row>
    <row r="92" spans="1:7" x14ac:dyDescent="0.2">
      <c r="A92" s="78">
        <f t="shared" si="14"/>
        <v>10</v>
      </c>
      <c r="B92" s="82" t="s">
        <v>108</v>
      </c>
      <c r="C92" s="45" t="s">
        <v>109</v>
      </c>
      <c r="D92" s="45"/>
      <c r="E92" s="45"/>
      <c r="F92" s="47"/>
      <c r="G92" s="48"/>
    </row>
    <row r="93" spans="1:7" x14ac:dyDescent="0.2">
      <c r="A93" s="49" t="s">
        <v>48</v>
      </c>
      <c r="B93" s="83" t="s">
        <v>110</v>
      </c>
      <c r="C93" s="45"/>
      <c r="D93" s="45" t="s">
        <v>15</v>
      </c>
      <c r="E93" s="45">
        <v>7435</v>
      </c>
      <c r="F93" s="34"/>
      <c r="G93" s="48">
        <f t="shared" ref="G93:G103" si="18">ROUND(E93*F93,2)</f>
        <v>0</v>
      </c>
    </row>
    <row r="94" spans="1:7" x14ac:dyDescent="0.2">
      <c r="A94" s="78">
        <f>A92+1</f>
        <v>11</v>
      </c>
      <c r="B94" s="82" t="s">
        <v>111</v>
      </c>
      <c r="C94" s="45" t="s">
        <v>112</v>
      </c>
      <c r="D94" s="45"/>
      <c r="E94" s="45"/>
      <c r="F94" s="47"/>
      <c r="G94" s="48"/>
    </row>
    <row r="95" spans="1:7" x14ac:dyDescent="0.2">
      <c r="A95" s="49" t="s">
        <v>48</v>
      </c>
      <c r="B95" s="83" t="s">
        <v>113</v>
      </c>
      <c r="C95" s="45"/>
      <c r="D95" s="45" t="s">
        <v>15</v>
      </c>
      <c r="E95" s="45">
        <v>7435</v>
      </c>
      <c r="F95" s="34"/>
      <c r="G95" s="48">
        <f t="shared" ref="G95:G99" si="19">ROUND(E95*F95,2)</f>
        <v>0</v>
      </c>
    </row>
    <row r="96" spans="1:7" x14ac:dyDescent="0.2">
      <c r="A96" s="78">
        <f>A94+1</f>
        <v>12</v>
      </c>
      <c r="B96" s="82" t="s">
        <v>114</v>
      </c>
      <c r="C96" s="45"/>
      <c r="D96" s="46"/>
      <c r="E96" s="46"/>
      <c r="F96" s="47"/>
      <c r="G96" s="48"/>
    </row>
    <row r="97" spans="1:7" x14ac:dyDescent="0.2">
      <c r="A97" s="49" t="s">
        <v>48</v>
      </c>
      <c r="B97" s="83" t="s">
        <v>156</v>
      </c>
      <c r="C97" s="45"/>
      <c r="D97" s="45" t="s">
        <v>34</v>
      </c>
      <c r="E97" s="45">
        <v>56</v>
      </c>
      <c r="F97" s="34"/>
      <c r="G97" s="48">
        <f t="shared" si="19"/>
        <v>0</v>
      </c>
    </row>
    <row r="98" spans="1:7" x14ac:dyDescent="0.2">
      <c r="A98" s="78">
        <f>A96+1</f>
        <v>13</v>
      </c>
      <c r="B98" s="82" t="s">
        <v>115</v>
      </c>
      <c r="C98" s="45"/>
      <c r="D98" s="45"/>
      <c r="E98" s="45"/>
      <c r="F98" s="47"/>
      <c r="G98" s="48"/>
    </row>
    <row r="99" spans="1:7" x14ac:dyDescent="0.2">
      <c r="A99" s="49" t="s">
        <v>48</v>
      </c>
      <c r="B99" s="83" t="s">
        <v>116</v>
      </c>
      <c r="C99" s="45"/>
      <c r="D99" s="45" t="s">
        <v>0</v>
      </c>
      <c r="E99" s="45">
        <v>1</v>
      </c>
      <c r="F99" s="34"/>
      <c r="G99" s="48">
        <f t="shared" si="19"/>
        <v>0</v>
      </c>
    </row>
    <row r="100" spans="1:7" x14ac:dyDescent="0.2">
      <c r="A100" s="49" t="s">
        <v>49</v>
      </c>
      <c r="B100" s="83" t="s">
        <v>139</v>
      </c>
      <c r="C100" s="45"/>
      <c r="D100" s="45" t="s">
        <v>0</v>
      </c>
      <c r="E100" s="45">
        <v>1</v>
      </c>
      <c r="F100" s="34"/>
      <c r="G100" s="48">
        <f t="shared" si="18"/>
        <v>0</v>
      </c>
    </row>
    <row r="101" spans="1:7" x14ac:dyDescent="0.2">
      <c r="A101" s="78">
        <f>A98+1</f>
        <v>14</v>
      </c>
      <c r="B101" s="82" t="s">
        <v>117</v>
      </c>
      <c r="C101" s="45" t="s">
        <v>118</v>
      </c>
      <c r="D101" s="45"/>
      <c r="E101" s="45"/>
      <c r="F101" s="47"/>
      <c r="G101" s="48"/>
    </row>
    <row r="102" spans="1:7" x14ac:dyDescent="0.2">
      <c r="A102" s="49" t="s">
        <v>48</v>
      </c>
      <c r="B102" s="83" t="s">
        <v>157</v>
      </c>
      <c r="C102" s="45"/>
      <c r="D102" s="46" t="s">
        <v>34</v>
      </c>
      <c r="E102" s="46">
        <v>535</v>
      </c>
      <c r="F102" s="34"/>
      <c r="G102" s="48">
        <f t="shared" si="18"/>
        <v>0</v>
      </c>
    </row>
    <row r="103" spans="1:7" x14ac:dyDescent="0.2">
      <c r="A103" s="49" t="s">
        <v>49</v>
      </c>
      <c r="B103" s="83" t="s">
        <v>158</v>
      </c>
      <c r="C103" s="45"/>
      <c r="D103" s="45" t="s">
        <v>34</v>
      </c>
      <c r="E103" s="45">
        <v>300</v>
      </c>
      <c r="F103" s="34"/>
      <c r="G103" s="48">
        <f t="shared" si="18"/>
        <v>0</v>
      </c>
    </row>
    <row r="104" spans="1:7" x14ac:dyDescent="0.2">
      <c r="A104" s="78">
        <f>A101+1</f>
        <v>15</v>
      </c>
      <c r="B104" s="82" t="s">
        <v>119</v>
      </c>
      <c r="C104" s="45" t="s">
        <v>118</v>
      </c>
      <c r="D104" s="45"/>
      <c r="E104" s="45"/>
      <c r="F104" s="47"/>
      <c r="G104" s="48"/>
    </row>
    <row r="105" spans="1:7" x14ac:dyDescent="0.2">
      <c r="A105" s="49" t="s">
        <v>48</v>
      </c>
      <c r="B105" s="83" t="s">
        <v>159</v>
      </c>
      <c r="C105" s="45"/>
      <c r="D105" s="45" t="s">
        <v>0</v>
      </c>
      <c r="E105" s="45">
        <v>1</v>
      </c>
      <c r="F105" s="34"/>
      <c r="G105" s="48">
        <f t="shared" si="16"/>
        <v>0</v>
      </c>
    </row>
    <row r="106" spans="1:7" x14ac:dyDescent="0.2">
      <c r="A106" s="49" t="s">
        <v>49</v>
      </c>
      <c r="B106" s="83" t="s">
        <v>160</v>
      </c>
      <c r="C106" s="45"/>
      <c r="D106" s="45" t="s">
        <v>0</v>
      </c>
      <c r="E106" s="45">
        <v>1</v>
      </c>
      <c r="F106" s="34"/>
      <c r="G106" s="48">
        <f t="shared" si="16"/>
        <v>0</v>
      </c>
    </row>
    <row r="107" spans="1:7" x14ac:dyDescent="0.2">
      <c r="A107" s="49" t="s">
        <v>52</v>
      </c>
      <c r="B107" s="83" t="s">
        <v>161</v>
      </c>
      <c r="C107" s="45"/>
      <c r="D107" s="45" t="s">
        <v>0</v>
      </c>
      <c r="E107" s="45">
        <v>1</v>
      </c>
      <c r="F107" s="34"/>
      <c r="G107" s="48">
        <f t="shared" si="16"/>
        <v>0</v>
      </c>
    </row>
    <row r="108" spans="1:7" x14ac:dyDescent="0.2">
      <c r="A108" s="49" t="s">
        <v>120</v>
      </c>
      <c r="B108" s="83" t="s">
        <v>121</v>
      </c>
      <c r="C108" s="45"/>
      <c r="D108" s="46" t="s">
        <v>0</v>
      </c>
      <c r="E108" s="46">
        <v>1</v>
      </c>
      <c r="F108" s="34"/>
      <c r="G108" s="48">
        <f t="shared" si="13"/>
        <v>0</v>
      </c>
    </row>
    <row r="109" spans="1:7" x14ac:dyDescent="0.2">
      <c r="A109" s="78">
        <f>A104+1</f>
        <v>16</v>
      </c>
      <c r="B109" s="73" t="s">
        <v>131</v>
      </c>
      <c r="C109" s="45" t="s">
        <v>122</v>
      </c>
      <c r="D109" s="45"/>
      <c r="E109" s="45"/>
      <c r="F109" s="47"/>
      <c r="G109" s="48"/>
    </row>
    <row r="110" spans="1:7" x14ac:dyDescent="0.2">
      <c r="A110" s="49" t="s">
        <v>48</v>
      </c>
      <c r="B110" s="83" t="s">
        <v>123</v>
      </c>
      <c r="C110" s="45"/>
      <c r="D110" s="45" t="s">
        <v>15</v>
      </c>
      <c r="E110" s="45">
        <v>4400</v>
      </c>
      <c r="F110" s="34"/>
      <c r="G110" s="48">
        <f t="shared" si="13"/>
        <v>0</v>
      </c>
    </row>
    <row r="111" spans="1:7" x14ac:dyDescent="0.2">
      <c r="A111" s="49" t="s">
        <v>49</v>
      </c>
      <c r="B111" s="83" t="s">
        <v>124</v>
      </c>
      <c r="C111" s="45"/>
      <c r="D111" s="45" t="s">
        <v>15</v>
      </c>
      <c r="E111" s="45">
        <v>30600</v>
      </c>
      <c r="F111" s="34"/>
      <c r="G111" s="48">
        <f t="shared" si="13"/>
        <v>0</v>
      </c>
    </row>
    <row r="112" spans="1:7" x14ac:dyDescent="0.2">
      <c r="A112" s="78">
        <f>A109+1</f>
        <v>17</v>
      </c>
      <c r="B112" s="82" t="s">
        <v>125</v>
      </c>
      <c r="C112" s="45"/>
      <c r="D112" s="45" t="s">
        <v>126</v>
      </c>
      <c r="E112" s="45">
        <v>18</v>
      </c>
      <c r="F112" s="34"/>
      <c r="G112" s="48">
        <f t="shared" si="13"/>
        <v>0</v>
      </c>
    </row>
    <row r="113" spans="1:7" x14ac:dyDescent="0.2">
      <c r="A113" s="78">
        <f>A112+1</f>
        <v>18</v>
      </c>
      <c r="B113" s="79" t="s">
        <v>127</v>
      </c>
      <c r="C113" s="80"/>
      <c r="D113" s="81" t="s">
        <v>83</v>
      </c>
      <c r="E113" s="81">
        <v>1</v>
      </c>
      <c r="F113" s="35"/>
      <c r="G113" s="48">
        <f t="shared" si="13"/>
        <v>0</v>
      </c>
    </row>
    <row r="114" spans="1:7" s="26" customFormat="1" ht="15.75" thickBot="1" x14ac:dyDescent="0.25">
      <c r="A114" s="76" t="s">
        <v>20</v>
      </c>
      <c r="B114" s="124"/>
      <c r="C114" s="114"/>
      <c r="D114" s="114"/>
      <c r="E114" s="125"/>
      <c r="F114" s="37" t="s">
        <v>17</v>
      </c>
      <c r="G114" s="77">
        <f>SUM(G74:G113)</f>
        <v>0</v>
      </c>
    </row>
    <row r="115" spans="1:7" ht="36.75" customHeight="1" thickTop="1" thickBot="1" x14ac:dyDescent="0.25">
      <c r="A115" s="126" t="s">
        <v>28</v>
      </c>
      <c r="B115" s="127"/>
      <c r="C115" s="127"/>
      <c r="D115" s="127"/>
      <c r="E115" s="127"/>
      <c r="F115" s="127"/>
      <c r="G115" s="128"/>
    </row>
    <row r="116" spans="1:7" s="26" customFormat="1" ht="30" customHeight="1" thickTop="1" x14ac:dyDescent="0.2">
      <c r="A116" s="39" t="s">
        <v>19</v>
      </c>
      <c r="B116" s="40" t="s">
        <v>128</v>
      </c>
      <c r="C116" s="41"/>
      <c r="D116" s="41"/>
      <c r="E116" s="41"/>
      <c r="F116" s="41"/>
      <c r="G116" s="42"/>
    </row>
    <row r="117" spans="1:7" s="26" customFormat="1" x14ac:dyDescent="0.2">
      <c r="A117" s="43">
        <v>1</v>
      </c>
      <c r="B117" s="44" t="s">
        <v>91</v>
      </c>
      <c r="C117" s="45" t="s">
        <v>89</v>
      </c>
      <c r="D117" s="46" t="s">
        <v>90</v>
      </c>
      <c r="E117" s="46">
        <v>320</v>
      </c>
      <c r="F117" s="34"/>
      <c r="G117" s="48">
        <f t="shared" ref="G117:G124" si="20">ROUND(E117*F117,2)</f>
        <v>0</v>
      </c>
    </row>
    <row r="118" spans="1:7" x14ac:dyDescent="0.2">
      <c r="A118" s="43">
        <f>A117+1</f>
        <v>2</v>
      </c>
      <c r="B118" s="44" t="s">
        <v>92</v>
      </c>
      <c r="C118" s="45" t="s">
        <v>89</v>
      </c>
      <c r="D118" s="46"/>
      <c r="E118" s="46"/>
      <c r="F118" s="47"/>
      <c r="G118" s="48"/>
    </row>
    <row r="119" spans="1:7" x14ac:dyDescent="0.2">
      <c r="A119" s="49" t="s">
        <v>48</v>
      </c>
      <c r="B119" s="50" t="s">
        <v>93</v>
      </c>
      <c r="C119" s="45"/>
      <c r="D119" s="45" t="s">
        <v>90</v>
      </c>
      <c r="E119" s="45">
        <v>2110</v>
      </c>
      <c r="F119" s="34"/>
      <c r="G119" s="48">
        <f t="shared" si="20"/>
        <v>0</v>
      </c>
    </row>
    <row r="120" spans="1:7" x14ac:dyDescent="0.2">
      <c r="A120" s="49" t="s">
        <v>49</v>
      </c>
      <c r="B120" s="50" t="s">
        <v>129</v>
      </c>
      <c r="C120" s="45"/>
      <c r="D120" s="46" t="s">
        <v>90</v>
      </c>
      <c r="E120" s="46">
        <v>3940</v>
      </c>
      <c r="F120" s="34"/>
      <c r="G120" s="48">
        <f t="shared" si="20"/>
        <v>0</v>
      </c>
    </row>
    <row r="121" spans="1:7" ht="25.5" x14ac:dyDescent="0.2">
      <c r="A121" s="49" t="s">
        <v>52</v>
      </c>
      <c r="B121" s="50" t="s">
        <v>130</v>
      </c>
      <c r="C121" s="45"/>
      <c r="D121" s="75" t="s">
        <v>103</v>
      </c>
      <c r="E121" s="75">
        <v>6300</v>
      </c>
      <c r="F121" s="32"/>
      <c r="G121" s="74">
        <f t="shared" si="20"/>
        <v>0</v>
      </c>
    </row>
    <row r="122" spans="1:7" x14ac:dyDescent="0.2">
      <c r="A122" s="43">
        <f>A118+1</f>
        <v>3</v>
      </c>
      <c r="B122" s="73" t="s">
        <v>96</v>
      </c>
      <c r="C122" s="45" t="s">
        <v>89</v>
      </c>
      <c r="D122" s="46"/>
      <c r="E122" s="46"/>
      <c r="F122" s="47"/>
      <c r="G122" s="48"/>
    </row>
    <row r="123" spans="1:7" x14ac:dyDescent="0.2">
      <c r="A123" s="49" t="s">
        <v>48</v>
      </c>
      <c r="B123" s="50" t="s">
        <v>97</v>
      </c>
      <c r="C123" s="45"/>
      <c r="D123" s="46" t="s">
        <v>90</v>
      </c>
      <c r="E123" s="46">
        <v>2110</v>
      </c>
      <c r="F123" s="34"/>
      <c r="G123" s="48">
        <f t="shared" si="20"/>
        <v>0</v>
      </c>
    </row>
    <row r="124" spans="1:7" x14ac:dyDescent="0.2">
      <c r="A124" s="49" t="s">
        <v>49</v>
      </c>
      <c r="B124" s="50" t="s">
        <v>98</v>
      </c>
      <c r="C124" s="45"/>
      <c r="D124" s="46" t="s">
        <v>90</v>
      </c>
      <c r="E124" s="46">
        <v>3940</v>
      </c>
      <c r="F124" s="34"/>
      <c r="G124" s="48">
        <f t="shared" si="20"/>
        <v>0</v>
      </c>
    </row>
    <row r="125" spans="1:7" x14ac:dyDescent="0.2">
      <c r="A125" s="43">
        <f>A122+1</f>
        <v>4</v>
      </c>
      <c r="B125" s="73" t="s">
        <v>131</v>
      </c>
      <c r="C125" s="45" t="s">
        <v>122</v>
      </c>
      <c r="D125" s="45"/>
      <c r="E125" s="45"/>
      <c r="F125" s="47"/>
      <c r="G125" s="48"/>
    </row>
    <row r="126" spans="1:7" x14ac:dyDescent="0.2">
      <c r="A126" s="49" t="s">
        <v>48</v>
      </c>
      <c r="B126" s="50" t="s">
        <v>124</v>
      </c>
      <c r="C126" s="45"/>
      <c r="D126" s="46" t="s">
        <v>15</v>
      </c>
      <c r="E126" s="46">
        <v>2110</v>
      </c>
      <c r="F126" s="34"/>
      <c r="G126" s="48">
        <f t="shared" ref="G126" si="21">ROUND(E126*F126,2)</f>
        <v>0</v>
      </c>
    </row>
    <row r="127" spans="1:7" s="26" customFormat="1" ht="15.75" thickBot="1" x14ac:dyDescent="0.25">
      <c r="A127" s="36" t="s">
        <v>19</v>
      </c>
      <c r="B127" s="113"/>
      <c r="C127" s="114"/>
      <c r="D127" s="114"/>
      <c r="E127" s="114"/>
      <c r="F127" s="37" t="s">
        <v>17</v>
      </c>
      <c r="G127" s="38">
        <f>SUM(G117:G126)</f>
        <v>0</v>
      </c>
    </row>
    <row r="128" spans="1:7" ht="36.75" customHeight="1" thickTop="1" thickBot="1" x14ac:dyDescent="0.25">
      <c r="A128" s="126" t="s">
        <v>137</v>
      </c>
      <c r="B128" s="127"/>
      <c r="C128" s="127"/>
      <c r="D128" s="127"/>
      <c r="E128" s="127"/>
      <c r="F128" s="127"/>
      <c r="G128" s="128"/>
    </row>
    <row r="129" spans="1:7" s="26" customFormat="1" ht="30" customHeight="1" thickTop="1" x14ac:dyDescent="0.2">
      <c r="A129" s="39" t="s">
        <v>136</v>
      </c>
      <c r="B129" s="40" t="s">
        <v>132</v>
      </c>
      <c r="C129" s="41"/>
      <c r="D129" s="41"/>
      <c r="E129" s="41"/>
      <c r="F129" s="41"/>
      <c r="G129" s="42"/>
    </row>
    <row r="130" spans="1:7" x14ac:dyDescent="0.2">
      <c r="A130" s="43">
        <v>1</v>
      </c>
      <c r="B130" s="44" t="s">
        <v>132</v>
      </c>
      <c r="C130" s="45" t="s">
        <v>135</v>
      </c>
      <c r="D130" s="46"/>
      <c r="E130" s="46"/>
      <c r="F130" s="47"/>
      <c r="G130" s="48"/>
    </row>
    <row r="131" spans="1:7" x14ac:dyDescent="0.2">
      <c r="A131" s="49" t="s">
        <v>48</v>
      </c>
      <c r="B131" s="50" t="s">
        <v>133</v>
      </c>
      <c r="C131" s="45"/>
      <c r="D131" s="51"/>
      <c r="E131" s="45"/>
      <c r="F131" s="47"/>
      <c r="G131" s="48">
        <v>250000</v>
      </c>
    </row>
    <row r="132" spans="1:7" x14ac:dyDescent="0.2">
      <c r="A132" s="49" t="s">
        <v>49</v>
      </c>
      <c r="B132" s="50" t="s">
        <v>134</v>
      </c>
      <c r="C132" s="45"/>
      <c r="D132" s="52"/>
      <c r="E132" s="46"/>
      <c r="F132" s="47"/>
      <c r="G132" s="48">
        <v>30000</v>
      </c>
    </row>
    <row r="133" spans="1:7" s="26" customFormat="1" ht="15.75" thickBot="1" x14ac:dyDescent="0.25">
      <c r="A133" s="36" t="s">
        <v>136</v>
      </c>
      <c r="B133" s="113"/>
      <c r="C133" s="114"/>
      <c r="D133" s="114"/>
      <c r="E133" s="114"/>
      <c r="F133" s="37" t="s">
        <v>17</v>
      </c>
      <c r="G133" s="38">
        <f>SUM(G130:G132)</f>
        <v>280000</v>
      </c>
    </row>
    <row r="134" spans="1:7" ht="36" customHeight="1" thickTop="1" x14ac:dyDescent="0.2">
      <c r="A134" s="53"/>
      <c r="B134" s="54" t="s">
        <v>18</v>
      </c>
      <c r="C134" s="55"/>
      <c r="D134" s="55"/>
      <c r="E134" s="55"/>
      <c r="F134" s="55"/>
      <c r="G134" s="56"/>
    </row>
    <row r="135" spans="1:7" s="26" customFormat="1" ht="32.1" customHeight="1" x14ac:dyDescent="0.2">
      <c r="A135" s="120" t="s">
        <v>29</v>
      </c>
      <c r="B135" s="121"/>
      <c r="C135" s="121"/>
      <c r="D135" s="121"/>
      <c r="E135" s="121"/>
      <c r="F135" s="57"/>
      <c r="G135" s="58"/>
    </row>
    <row r="136" spans="1:7" ht="30" customHeight="1" thickBot="1" x14ac:dyDescent="0.25">
      <c r="A136" s="36" t="str">
        <f>A7</f>
        <v>A</v>
      </c>
      <c r="B136" s="129" t="str">
        <f>B7</f>
        <v>Utility Crossing of CPKC Railway</v>
      </c>
      <c r="C136" s="123"/>
      <c r="D136" s="123"/>
      <c r="E136" s="130"/>
      <c r="F136" s="59" t="s">
        <v>17</v>
      </c>
      <c r="G136" s="59">
        <f>G19</f>
        <v>0</v>
      </c>
    </row>
    <row r="137" spans="1:7" ht="30" customHeight="1" thickTop="1" thickBot="1" x14ac:dyDescent="0.25">
      <c r="A137" s="36" t="str">
        <f>A21</f>
        <v>B</v>
      </c>
      <c r="B137" s="131" t="str">
        <f>B21</f>
        <v>Water Main Extensions on Ferrier Street and East of CPKC Railway</v>
      </c>
      <c r="C137" s="132"/>
      <c r="D137" s="132"/>
      <c r="E137" s="133"/>
      <c r="F137" s="59" t="s">
        <v>17</v>
      </c>
      <c r="G137" s="59">
        <f>G43</f>
        <v>0</v>
      </c>
    </row>
    <row r="138" spans="1:7" ht="30" customHeight="1" thickTop="1" thickBot="1" x14ac:dyDescent="0.25">
      <c r="A138" s="36" t="str">
        <f>A45</f>
        <v>C</v>
      </c>
      <c r="B138" s="131" t="str">
        <f>B45</f>
        <v>Trailer Compound Sewer and Water Services</v>
      </c>
      <c r="C138" s="132"/>
      <c r="D138" s="132"/>
      <c r="E138" s="133"/>
      <c r="F138" s="59" t="s">
        <v>17</v>
      </c>
      <c r="G138" s="59">
        <f>G71</f>
        <v>0</v>
      </c>
    </row>
    <row r="139" spans="1:7" ht="30" customHeight="1" thickTop="1" thickBot="1" x14ac:dyDescent="0.25">
      <c r="A139" s="36" t="str">
        <f>A73</f>
        <v>D</v>
      </c>
      <c r="B139" s="131" t="str">
        <f>+B73</f>
        <v>Trailer Pad Site Development</v>
      </c>
      <c r="C139" s="132"/>
      <c r="D139" s="132"/>
      <c r="E139" s="133"/>
      <c r="F139" s="59" t="s">
        <v>17</v>
      </c>
      <c r="G139" s="59">
        <f>G114</f>
        <v>0</v>
      </c>
    </row>
    <row r="140" spans="1:7" ht="30" customHeight="1" thickTop="1" thickBot="1" x14ac:dyDescent="0.25">
      <c r="A140" s="36" t="str">
        <f>A116</f>
        <v>E</v>
      </c>
      <c r="B140" s="60" t="str">
        <f>B116</f>
        <v>Provisional Items - Parcel B Soil Remediation</v>
      </c>
      <c r="C140" s="61"/>
      <c r="D140" s="61"/>
      <c r="E140" s="61"/>
      <c r="F140" s="59" t="s">
        <v>17</v>
      </c>
      <c r="G140" s="59">
        <f>G127</f>
        <v>0</v>
      </c>
    </row>
    <row r="141" spans="1:7" ht="30" customHeight="1" thickTop="1" thickBot="1" x14ac:dyDescent="0.25">
      <c r="A141" s="36" t="str">
        <f>A129</f>
        <v>F</v>
      </c>
      <c r="B141" s="60" t="str">
        <f>B129</f>
        <v>Cash Allowances</v>
      </c>
      <c r="C141" s="61"/>
      <c r="D141" s="61"/>
      <c r="E141" s="61"/>
      <c r="F141" s="59" t="s">
        <v>17</v>
      </c>
      <c r="G141" s="59">
        <f>G133</f>
        <v>280000</v>
      </c>
    </row>
    <row r="142" spans="1:7" ht="22.5" customHeight="1" thickTop="1" thickBot="1" x14ac:dyDescent="0.25">
      <c r="A142" s="62"/>
      <c r="B142" s="63"/>
      <c r="C142" s="64"/>
      <c r="D142" s="65"/>
      <c r="E142" s="65"/>
      <c r="F142" s="66"/>
      <c r="G142" s="67"/>
    </row>
    <row r="143" spans="1:7" ht="37.9" customHeight="1" thickTop="1" x14ac:dyDescent="0.2">
      <c r="A143" s="134" t="s">
        <v>14</v>
      </c>
      <c r="B143" s="135"/>
      <c r="C143" s="135"/>
      <c r="D143" s="135"/>
      <c r="E143" s="135"/>
      <c r="F143" s="136">
        <f>SUM(G136:G141)</f>
        <v>280000</v>
      </c>
      <c r="G143" s="137"/>
    </row>
    <row r="144" spans="1:7" ht="15.75" customHeight="1" x14ac:dyDescent="0.2">
      <c r="A144" s="68"/>
      <c r="B144" s="69"/>
      <c r="C144" s="70"/>
      <c r="D144" s="69"/>
      <c r="E144" s="69"/>
      <c r="F144" s="71"/>
      <c r="G144" s="72"/>
    </row>
  </sheetData>
  <sheetProtection algorithmName="SHA-512" hashValue="9HGIPFe7licad75teb3eDp8X2/tDlrBOH6u+1VFVWg440wFg5H9Jk7re18pg57/gGdGRxvhmFwr6RcvbADBUPg==" saltValue="HhqRyyGho/rmXJOtWl0fAg==" spinCount="100000" sheet="1" objects="1" scenarios="1" selectLockedCells="1"/>
  <mergeCells count="19">
    <mergeCell ref="B136:E136"/>
    <mergeCell ref="B137:E137"/>
    <mergeCell ref="A143:E143"/>
    <mergeCell ref="F143:G143"/>
    <mergeCell ref="B138:E138"/>
    <mergeCell ref="B139:E139"/>
    <mergeCell ref="A135:E135"/>
    <mergeCell ref="B43:E43"/>
    <mergeCell ref="B127:E127"/>
    <mergeCell ref="B114:E114"/>
    <mergeCell ref="B71:E71"/>
    <mergeCell ref="A115:G115"/>
    <mergeCell ref="A128:G128"/>
    <mergeCell ref="B133:E133"/>
    <mergeCell ref="A6:E6"/>
    <mergeCell ref="B19:E19"/>
    <mergeCell ref="A72:G72"/>
    <mergeCell ref="A44:G44"/>
    <mergeCell ref="A20:G20"/>
  </mergeCells>
  <pageMargins left="0.511811023622047" right="0.511811023622047" top="0.74803149606299202" bottom="0.74803149606299202" header="0.23622047244094499" footer="0.23622047244094499"/>
  <pageSetup scale="69" orientation="portrait" r:id="rId1"/>
  <headerFooter alignWithMargins="0">
    <oddHeader>&amp;LThe City of Winnipeg
Tender No. 447-2024
&amp;RBid Submission
 Page &amp;P of &amp;N</oddHeader>
    <oddFooter xml:space="preserve">&amp;R__________________
Name of Bidder                    </oddFooter>
  </headerFooter>
  <rowBreaks count="4" manualBreakCount="4">
    <brk id="19" max="6" man="1"/>
    <brk id="43" max="6" man="1"/>
    <brk id="71" max="6" man="1"/>
    <brk id="114" max="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By Section</vt:lpstr>
      <vt:lpstr>'By Section'!Print_Area</vt:lpstr>
      <vt:lpstr>'By Section'!Print_Titles</vt:lpstr>
      <vt:lpstr>'By Section'!XEVERYTHING</vt:lpstr>
      <vt:lpstr>'By Section'!XITEMS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Bird, Suzanne</cp:lastModifiedBy>
  <cp:lastPrinted>2019-07-17T15:52:54Z</cp:lastPrinted>
  <dcterms:created xsi:type="dcterms:W3CDTF">1999-10-18T14:40:40Z</dcterms:created>
  <dcterms:modified xsi:type="dcterms:W3CDTF">2024-08-02T19:41:04Z</dcterms:modified>
</cp:coreProperties>
</file>