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27-2024\WORK IN PROGRESS\427-2024\"/>
    </mc:Choice>
  </mc:AlternateContent>
  <xr:revisionPtr revIDLastSave="0" documentId="8_{65107BD5-DBCB-44CE-B6C7-6EBE105A6878}" xr6:coauthVersionLast="36" xr6:coauthVersionMax="3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7" state="hidden" r:id="rId1"/>
    <sheet name="Form B" sheetId="16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numbers">#REF!</definedName>
    <definedName name="_xlnm.Print_Area" localSheetId="1">'Form B'!$B$1:$H$239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B'!$B$1:$IQ$52</definedName>
    <definedName name="XEverything">#REF!</definedName>
    <definedName name="XITEMS" localSheetId="1">'Form B'!$B$6:$IQ$52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6" l="1"/>
  <c r="C237" i="16" l="1"/>
  <c r="C234" i="16"/>
  <c r="C232" i="16"/>
  <c r="C229" i="16"/>
  <c r="C227" i="16"/>
  <c r="B227" i="16"/>
  <c r="H226" i="16"/>
  <c r="H225" i="16"/>
  <c r="H223" i="16"/>
  <c r="H222" i="16"/>
  <c r="H221" i="16"/>
  <c r="H219" i="16"/>
  <c r="H218" i="16"/>
  <c r="H216" i="16"/>
  <c r="H214" i="16"/>
  <c r="H211" i="16"/>
  <c r="H210" i="16"/>
  <c r="H209" i="16"/>
  <c r="H208" i="16"/>
  <c r="H206" i="16"/>
  <c r="H205" i="16"/>
  <c r="H204" i="16"/>
  <c r="H203" i="16"/>
  <c r="H201" i="16"/>
  <c r="H200" i="16"/>
  <c r="H199" i="16"/>
  <c r="H197" i="16"/>
  <c r="H196" i="16"/>
  <c r="H195" i="16"/>
  <c r="H194" i="16"/>
  <c r="H193" i="16"/>
  <c r="H192" i="16"/>
  <c r="H191" i="16"/>
  <c r="H189" i="16"/>
  <c r="H187" i="16"/>
  <c r="C185" i="16"/>
  <c r="C236" i="16" s="1"/>
  <c r="B185" i="16"/>
  <c r="H184" i="16"/>
  <c r="H183" i="16"/>
  <c r="H182" i="16"/>
  <c r="H181" i="16"/>
  <c r="H180" i="16"/>
  <c r="H176" i="16"/>
  <c r="H174" i="16"/>
  <c r="C172" i="16"/>
  <c r="C235" i="16" s="1"/>
  <c r="B172" i="16"/>
  <c r="H171" i="16"/>
  <c r="H170" i="16"/>
  <c r="H169" i="16"/>
  <c r="H168" i="16"/>
  <c r="H167" i="16"/>
  <c r="H165" i="16"/>
  <c r="H164" i="16"/>
  <c r="H162" i="16"/>
  <c r="H161" i="16"/>
  <c r="H160" i="16"/>
  <c r="H159" i="16"/>
  <c r="H158" i="16"/>
  <c r="H156" i="16"/>
  <c r="H155" i="16"/>
  <c r="H154" i="16"/>
  <c r="H153" i="16"/>
  <c r="H152" i="16"/>
  <c r="H150" i="16"/>
  <c r="H148" i="16"/>
  <c r="H147" i="16"/>
  <c r="H145" i="16"/>
  <c r="H144" i="16"/>
  <c r="H143" i="16"/>
  <c r="H142" i="16"/>
  <c r="C139" i="16"/>
  <c r="B139" i="16"/>
  <c r="H138" i="16"/>
  <c r="H137" i="16"/>
  <c r="H135" i="16"/>
  <c r="H133" i="16"/>
  <c r="H131" i="16"/>
  <c r="C128" i="16"/>
  <c r="C233" i="16" s="1"/>
  <c r="B128" i="16"/>
  <c r="H127" i="16"/>
  <c r="H126" i="16"/>
  <c r="H124" i="16"/>
  <c r="H123" i="16"/>
  <c r="H122" i="16"/>
  <c r="C119" i="16"/>
  <c r="B119" i="16"/>
  <c r="H118" i="16"/>
  <c r="H117" i="16"/>
  <c r="H116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C85" i="16"/>
  <c r="C231" i="16" s="1"/>
  <c r="B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0" i="16"/>
  <c r="H69" i="16"/>
  <c r="H68" i="16"/>
  <c r="H67" i="16"/>
  <c r="H64" i="16"/>
  <c r="H63" i="16"/>
  <c r="C61" i="16"/>
  <c r="C230" i="16" s="1"/>
  <c r="B61" i="16"/>
  <c r="H60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5" i="16"/>
  <c r="H44" i="16"/>
  <c r="H43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C8" i="16"/>
  <c r="B8" i="16"/>
  <c r="B229" i="16" s="1"/>
  <c r="H7" i="16"/>
  <c r="H8" i="16" s="1"/>
  <c r="G229" i="16" s="1"/>
  <c r="H227" i="16" l="1"/>
  <c r="G237" i="16" s="1"/>
  <c r="H185" i="16"/>
  <c r="G236" i="16" s="1"/>
  <c r="H172" i="16"/>
  <c r="G235" i="16" s="1"/>
  <c r="H139" i="16"/>
  <c r="G234" i="16" s="1"/>
  <c r="H128" i="16"/>
  <c r="G233" i="16" s="1"/>
  <c r="H119" i="16"/>
  <c r="G232" i="16" s="1"/>
  <c r="H85" i="16"/>
  <c r="G231" i="16" s="1"/>
  <c r="H61" i="16"/>
  <c r="G230" i="16" s="1"/>
  <c r="G238" i="16" l="1"/>
</calcChain>
</file>

<file path=xl/sharedStrings.xml><?xml version="1.0" encoding="utf-8"?>
<sst xmlns="http://schemas.openxmlformats.org/spreadsheetml/2006/main" count="582" uniqueCount="342">
  <si>
    <t>Form B: Prices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</si>
  <si>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</si>
  <si>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</si>
  <si>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</si>
  <si>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</si>
  <si>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</si>
  <si>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</si>
  <si>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</si>
  <si>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</si>
  <si>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</si>
  <si>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</si>
  <si>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</si>
  <si>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</si>
  <si>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</si>
  <si>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</t>
  </si>
  <si>
    <t>General</t>
  </si>
  <si>
    <t>A1</t>
  </si>
  <si>
    <t>Site Development and Restoration</t>
  </si>
  <si>
    <t>E9</t>
  </si>
  <si>
    <t>l. sum</t>
  </si>
  <si>
    <t>Subtotal:</t>
  </si>
  <si>
    <t>B</t>
  </si>
  <si>
    <t>Underground Works</t>
  </si>
  <si>
    <t>A004</t>
  </si>
  <si>
    <t>B1</t>
  </si>
  <si>
    <t>Force Mains</t>
  </si>
  <si>
    <t>CW 2110, E24, E27, E28</t>
  </si>
  <si>
    <t>a) 450 mm PVC C900 DR 25 c/w Tracer Wire</t>
  </si>
  <si>
    <t>i) Open Cut Installation, Class B sand bedding, Class 1 backfill (Sturgeon Road, Toowoomba Parking Lot)</t>
  </si>
  <si>
    <t>I. m</t>
  </si>
  <si>
    <t>E28</t>
  </si>
  <si>
    <t>E24</t>
  </si>
  <si>
    <t>B2</t>
  </si>
  <si>
    <t>Force Main Valve</t>
  </si>
  <si>
    <t>CW 2110</t>
  </si>
  <si>
    <t>a) 450 mm Gate Valve</t>
  </si>
  <si>
    <t>each</t>
  </si>
  <si>
    <t>B3</t>
  </si>
  <si>
    <t>Supply and Installation of Fittings</t>
  </si>
  <si>
    <t>CW 2110, E27</t>
  </si>
  <si>
    <t>a) Horizontal Bends (SD-004)</t>
  </si>
  <si>
    <r>
      <t>i) 450 mm PVC C900 DR 25 - 11.25</t>
    </r>
    <r>
      <rPr>
        <sz val="12"/>
        <rFont val="Symbol"/>
        <family val="1"/>
        <charset val="2"/>
      </rPr>
      <t>°</t>
    </r>
  </si>
  <si>
    <r>
      <t>ii) 450 mm PVC C900 DR 25 - 22.5</t>
    </r>
    <r>
      <rPr>
        <sz val="12"/>
        <rFont val="Symbol"/>
        <family val="1"/>
        <charset val="2"/>
      </rPr>
      <t>°</t>
    </r>
  </si>
  <si>
    <r>
      <t>iii) 450 mm PVC C900 DR 25 - 45</t>
    </r>
    <r>
      <rPr>
        <sz val="12"/>
        <rFont val="Symbol"/>
        <family val="1"/>
        <charset val="2"/>
      </rPr>
      <t>°</t>
    </r>
  </si>
  <si>
    <t>b) Vertical Bends (SD-005)</t>
  </si>
  <si>
    <r>
      <t>iii) 450 mm PVC C900 DR 25 - 45</t>
    </r>
    <r>
      <rPr>
        <sz val="12"/>
        <rFont val="Symbol"/>
        <family val="1"/>
        <charset val="2"/>
      </rPr>
      <t>°</t>
    </r>
    <r>
      <rPr>
        <sz val="12"/>
        <rFont val="Arial"/>
        <family val="2"/>
      </rPr>
      <t xml:space="preserve"> </t>
    </r>
  </si>
  <si>
    <t>c) In-Line Plug</t>
  </si>
  <si>
    <t>i) 450 mm PVC C900 DR 25</t>
  </si>
  <si>
    <t>B4</t>
  </si>
  <si>
    <t>Supply of Fittings</t>
  </si>
  <si>
    <t>a) Bends (SD-004)</t>
  </si>
  <si>
    <t>B6</t>
  </si>
  <si>
    <t>Pre-Cast Concrete Chambers</t>
  </si>
  <si>
    <t>E43, E44, E45</t>
  </si>
  <si>
    <t>a) Combination Air Valve 1</t>
  </si>
  <si>
    <t>l.sum</t>
  </si>
  <si>
    <t>b) Combination Air Valve 2</t>
  </si>
  <si>
    <t>c) Combination Air Valve 3</t>
  </si>
  <si>
    <t>d) Combination Air Valve 4</t>
  </si>
  <si>
    <t>e) Combination Air Valve 5</t>
  </si>
  <si>
    <t>f) Combination Air Valve 6</t>
  </si>
  <si>
    <t>I1</t>
  </si>
  <si>
    <t>Force Main and Water Service Insulation</t>
  </si>
  <si>
    <t>a) in a trench (SD-018)</t>
  </si>
  <si>
    <t>i) 100mm Thick</t>
  </si>
  <si>
    <t>l. m.</t>
  </si>
  <si>
    <t>B7</t>
  </si>
  <si>
    <t xml:space="preserve">Boulder Excavation </t>
  </si>
  <si>
    <t>CW 2030, E24</t>
  </si>
  <si>
    <r>
      <t>m</t>
    </r>
    <r>
      <rPr>
        <sz val="12"/>
        <color theme="1"/>
        <rFont val="Calibri"/>
        <family val="2"/>
      </rPr>
      <t>³</t>
    </r>
  </si>
  <si>
    <t>B8</t>
  </si>
  <si>
    <t>Solid Rock and Concrete Excavation</t>
  </si>
  <si>
    <t>B199</t>
  </si>
  <si>
    <t>B10</t>
  </si>
  <si>
    <t>Support of Existing Utilities</t>
  </si>
  <si>
    <t>a) Support of 200mm Gas Main</t>
  </si>
  <si>
    <t>E20</t>
  </si>
  <si>
    <t>b) Support of 400mm Gas Main</t>
  </si>
  <si>
    <t>c) Support of 250 mm Force Main</t>
  </si>
  <si>
    <t>d) Support of 350 mm Water Main</t>
  </si>
  <si>
    <t>e) Support of 525mm Water Main</t>
  </si>
  <si>
    <t>B11</t>
  </si>
  <si>
    <t>Utility Monitoring Points</t>
  </si>
  <si>
    <t>E18</t>
  </si>
  <si>
    <t>B12</t>
  </si>
  <si>
    <t>Corrugated Steel Pipe (CSP) Culvert</t>
  </si>
  <si>
    <t>CW 3610, E50</t>
  </si>
  <si>
    <t>a) Supply and Install 300 mm, Galvanized, 1.6 mm Wall Thickness</t>
  </si>
  <si>
    <t>b) Supply and Install 450 mm, Galvanized, 1.6 mm Wall Thickness</t>
  </si>
  <si>
    <t>H5</t>
  </si>
  <si>
    <t>Pre-Construction Exploration of Existing Utilites</t>
  </si>
  <si>
    <t>E19</t>
  </si>
  <si>
    <t>a) Utility Exporation Using Soft Digging</t>
  </si>
  <si>
    <t>b) Utility Exploration Using Test Pitting</t>
  </si>
  <si>
    <t>Tracer Wire Access Ports</t>
  </si>
  <si>
    <t>E29</t>
  </si>
  <si>
    <t>B13</t>
  </si>
  <si>
    <t>Testing and Commissioning</t>
  </si>
  <si>
    <t>CW2125, E47, E48, E49</t>
  </si>
  <si>
    <t>C</t>
  </si>
  <si>
    <t>Groundwater Depressurization</t>
  </si>
  <si>
    <t>Pump Testing and Depressurization Plan</t>
  </si>
  <si>
    <t>E25</t>
  </si>
  <si>
    <t>Pump Well Development (200 mm)</t>
  </si>
  <si>
    <t>Well and Sump Construction</t>
  </si>
  <si>
    <t>E26</t>
  </si>
  <si>
    <t>a) Overburden Driling</t>
  </si>
  <si>
    <t>i) 25 mm Observation Well</t>
  </si>
  <si>
    <t>v.m</t>
  </si>
  <si>
    <t>ii) 125 mm Pump Well</t>
  </si>
  <si>
    <t>iii) 200 mm Pump Well</t>
  </si>
  <si>
    <t>iv) 600 mm Sump</t>
  </si>
  <si>
    <t>b) Bedrock Drilling</t>
  </si>
  <si>
    <t>Pump Installation and Operation</t>
  </si>
  <si>
    <t>a) Max 100 Usgpm in 125 mm Well</t>
  </si>
  <si>
    <t>daily</t>
  </si>
  <si>
    <t>b) Max 350 Usgpm in 200 mm Well</t>
  </si>
  <si>
    <t>c) Max 500 Usgpm in 600 mm Sump</t>
  </si>
  <si>
    <t>Well/Sump Decommissioning</t>
  </si>
  <si>
    <t>a) 25 mm Observation Well</t>
  </si>
  <si>
    <t>b) 125 mm Pump Well</t>
  </si>
  <si>
    <t>c) 200 mm Pump Well</t>
  </si>
  <si>
    <t>d) 600 mm Sump</t>
  </si>
  <si>
    <t>D</t>
  </si>
  <si>
    <t>Tunneling Sewer Construction on Inkster and Brookside</t>
  </si>
  <si>
    <t>D1</t>
  </si>
  <si>
    <t>Tunneling Sewer Construction</t>
  </si>
  <si>
    <t>E30,E31,E32, E34</t>
  </si>
  <si>
    <t>a) 1200 mm Reinforced Concrete Jacking Pipe c/w HDPE Liner (minimum 2mm thick), Class B sand bedding, Class 1 backfill</t>
  </si>
  <si>
    <t>D8</t>
  </si>
  <si>
    <t>Land Drainage Sewers</t>
  </si>
  <si>
    <t>CW 2130</t>
  </si>
  <si>
    <t>m</t>
  </si>
  <si>
    <t>a) 450mm PVC SDR35</t>
  </si>
  <si>
    <t>i) trenchless installation, Class B sand bedding, Class 1 backfill</t>
  </si>
  <si>
    <t>D2</t>
  </si>
  <si>
    <t>Manholes</t>
  </si>
  <si>
    <t>CW 2130, E33,E34, E43</t>
  </si>
  <si>
    <t>a) Large Diameter Manholes</t>
  </si>
  <si>
    <t>D3</t>
  </si>
  <si>
    <t>New Manhole on Existing Sewer</t>
  </si>
  <si>
    <t>CW 2130, E33, E34, E43</t>
  </si>
  <si>
    <t>D4</t>
  </si>
  <si>
    <t>Water Main Relocation</t>
  </si>
  <si>
    <t xml:space="preserve">a) 300 mm PVC DR18 </t>
  </si>
  <si>
    <t>i) Open Cut installation, Class B sand bedding, Class 1 Backfill</t>
  </si>
  <si>
    <t>l.m</t>
  </si>
  <si>
    <t>ii) Open Cut installation, Class B sand bedding, Class 4 Backfill</t>
  </si>
  <si>
    <t>b) Water Main Valve</t>
  </si>
  <si>
    <t>i) 300 mm</t>
  </si>
  <si>
    <t>c) Fittings PVC DR18</t>
  </si>
  <si>
    <t>i) 300mm x 300mm x 300m - Tee</t>
  </si>
  <si>
    <r>
      <t>ii) 300 mm  - 11.25</t>
    </r>
    <r>
      <rPr>
        <sz val="12"/>
        <rFont val="Symbol"/>
        <family val="1"/>
        <charset val="2"/>
      </rPr>
      <t>°</t>
    </r>
    <r>
      <rPr>
        <sz val="12"/>
        <rFont val="Arial"/>
        <family val="2"/>
      </rPr>
      <t xml:space="preserve"> - Bend (SD-004)</t>
    </r>
  </si>
  <si>
    <r>
      <t>iii) 300 mm  - 45</t>
    </r>
    <r>
      <rPr>
        <sz val="12"/>
        <rFont val="Symbol"/>
        <family val="1"/>
        <charset val="2"/>
      </rPr>
      <t>°</t>
    </r>
    <r>
      <rPr>
        <sz val="12"/>
        <rFont val="Arial"/>
        <family val="2"/>
      </rPr>
      <t xml:space="preserve"> - Bend (SD-004)</t>
    </r>
  </si>
  <si>
    <r>
      <t>iv) 300 mm  - 45</t>
    </r>
    <r>
      <rPr>
        <sz val="12"/>
        <rFont val="Symbol"/>
        <family val="1"/>
        <charset val="2"/>
      </rPr>
      <t>°</t>
    </r>
    <r>
      <rPr>
        <sz val="12"/>
        <rFont val="Arial"/>
        <family val="2"/>
      </rPr>
      <t xml:space="preserve"> - Bend (SD-005)</t>
    </r>
  </si>
  <si>
    <t>d) Connecting to Existing Water Main</t>
  </si>
  <si>
    <t>i) In-Line Connection - No Plug Existing</t>
  </si>
  <si>
    <t>ii) Perpendicular Connection</t>
  </si>
  <si>
    <t>D5</t>
  </si>
  <si>
    <t>Maintaining Flow in Existing 1350 mm Interceptor Sewer</t>
  </si>
  <si>
    <t>E35</t>
  </si>
  <si>
    <t>D6</t>
  </si>
  <si>
    <t>High Flow Through Construction Site Clean Up</t>
  </si>
  <si>
    <t>E36</t>
  </si>
  <si>
    <t>D7</t>
  </si>
  <si>
    <t>a) Support of 400mm Gas Main</t>
  </si>
  <si>
    <t>b) Support of 300mm New Water Main</t>
  </si>
  <si>
    <t>E</t>
  </si>
  <si>
    <t>Trenchless CPKC Railway Crossing</t>
  </si>
  <si>
    <t>E1</t>
  </si>
  <si>
    <t>a) Supply and Install of 600 mm HDPE DR9 c/w Tracer Wire</t>
  </si>
  <si>
    <t>b) Supply and Install HDD Conductor Casing</t>
  </si>
  <si>
    <t>c) Supply and Install of Primus Liner</t>
  </si>
  <si>
    <t>E2</t>
  </si>
  <si>
    <t>Instrumentation and Monitoring</t>
  </si>
  <si>
    <t>E17</t>
  </si>
  <si>
    <t>a) Surface Monitoring Points</t>
  </si>
  <si>
    <t>b) Subsurface Monitoring Points</t>
  </si>
  <si>
    <t>F</t>
  </si>
  <si>
    <t>Pipe Ramming or Auger Boring Trenchless Works</t>
  </si>
  <si>
    <t>F1</t>
  </si>
  <si>
    <t>Trenchless CN Railway Crossing</t>
  </si>
  <si>
    <t>a) 450 mm PVC C900 DR 25 c/w Restrained Joint, Tracing Wire within 900 mm Steel Casing Pipe, Class B bedding, Class 4 backfill</t>
  </si>
  <si>
    <t>F2</t>
  </si>
  <si>
    <t>Trenchless Bergen Cutoff Rd Crossing</t>
  </si>
  <si>
    <t>a) 450 mm PVC C900 DR 25 c/w Restrained Joint, Tracing Wire within 900 mm Steel Casing Pipe, Class B bedding, Class 2 backfill</t>
  </si>
  <si>
    <t>F3</t>
  </si>
  <si>
    <t>Trenchless Oak Point Hwy Crossing</t>
  </si>
  <si>
    <t>F4</t>
  </si>
  <si>
    <t>G</t>
  </si>
  <si>
    <t>Surface Works &amp; Restorations</t>
  </si>
  <si>
    <t>G1</t>
  </si>
  <si>
    <t>Combination Air Valve 1 Chamber Site Works</t>
  </si>
  <si>
    <t>E48</t>
  </si>
  <si>
    <t>a) Sub-Grade Compaction</t>
  </si>
  <si>
    <t>CW 3110</t>
  </si>
  <si>
    <r>
      <t>m</t>
    </r>
    <r>
      <rPr>
        <vertAlign val="superscript"/>
        <sz val="12"/>
        <color theme="1"/>
        <rFont val="Arial"/>
        <family val="2"/>
      </rPr>
      <t>2</t>
    </r>
  </si>
  <si>
    <t>b) Geotextile Fabric</t>
  </si>
  <si>
    <t>CW 3130</t>
  </si>
  <si>
    <t>c) Supply and Place Sub-base Material - 50 mm Granular B</t>
  </si>
  <si>
    <t>tonne</t>
  </si>
  <si>
    <t>d) Supply and Place Base Course Material - Granular B</t>
  </si>
  <si>
    <t>G2</t>
  </si>
  <si>
    <t>Sturgeon Road Reconstruction</t>
  </si>
  <si>
    <t xml:space="preserve">a) 110 mm Type III Asphalt </t>
  </si>
  <si>
    <t>CW 3410</t>
  </si>
  <si>
    <t xml:space="preserve">b) 50 mm Type IA Asphalt </t>
  </si>
  <si>
    <t>Inkster and Brookside Blvd Reconstruction</t>
  </si>
  <si>
    <t>a) 200 mm Reinforced Concrete Pavement for Early Opening</t>
  </si>
  <si>
    <t>G3</t>
  </si>
  <si>
    <t>Red Fife Road Reconstruction</t>
  </si>
  <si>
    <t>a) Geotextile Fabric</t>
  </si>
  <si>
    <t>b) Supply and Place Sub-base Material - 50 mm Granular A</t>
  </si>
  <si>
    <t>c) Supply and Place Base Course Material - Granular A</t>
  </si>
  <si>
    <t>d) 60 mm Type III Asphalt Base Course</t>
  </si>
  <si>
    <t xml:space="preserve">e) 40 mm Type IA Asphalt </t>
  </si>
  <si>
    <t>G4</t>
  </si>
  <si>
    <t>Toowoomba Land Company Temporary Parking Lot Construction</t>
  </si>
  <si>
    <t>e) Removal and Disposal of Temporary Parking Lot Materials</t>
  </si>
  <si>
    <t>G5</t>
  </si>
  <si>
    <t xml:space="preserve">Toowoomba Land Company Parking Lot Reconstruction </t>
  </si>
  <si>
    <t>G6</t>
  </si>
  <si>
    <t xml:space="preserve">Stripping and Stockpiling Topsoil </t>
  </si>
  <si>
    <t>CW 3170, E53</t>
  </si>
  <si>
    <t>G7</t>
  </si>
  <si>
    <t xml:space="preserve">Topsoil Placement and Seeding </t>
  </si>
  <si>
    <t>a) Within City of Winnipeg Limits</t>
  </si>
  <si>
    <t>CW 3520, E53</t>
  </si>
  <si>
    <t>b) Within RM of Rosser and MTI Jurisdiction</t>
  </si>
  <si>
    <t>G9</t>
  </si>
  <si>
    <t>Erosion Control Blankets</t>
  </si>
  <si>
    <t>E54</t>
  </si>
  <si>
    <t>G10</t>
  </si>
  <si>
    <t>Straw Wattles</t>
  </si>
  <si>
    <t>E56</t>
  </si>
  <si>
    <t>G11</t>
  </si>
  <si>
    <t>Silt Fence</t>
  </si>
  <si>
    <t>E55</t>
  </si>
  <si>
    <t>H</t>
  </si>
  <si>
    <t>Allowances</t>
  </si>
  <si>
    <t>H1</t>
  </si>
  <si>
    <t>Material Sampling and Testing</t>
  </si>
  <si>
    <t>E14</t>
  </si>
  <si>
    <t>Allow.</t>
  </si>
  <si>
    <t>H2</t>
  </si>
  <si>
    <t>Change in Contract Conditions</t>
  </si>
  <si>
    <t>E15</t>
  </si>
  <si>
    <t>a) Change in Contract Conditions Allowance</t>
  </si>
  <si>
    <t>i) Daily Equipment Rate (Horizontal Direction Drilling)</t>
  </si>
  <si>
    <t>day</t>
  </si>
  <si>
    <t>ii) Daily Equipment Rate (Tunnel Boring Machine)</t>
  </si>
  <si>
    <t>iii) Daily Equipment Rate (Auger Boring or Pipe Ramming)</t>
  </si>
  <si>
    <t>H3</t>
  </si>
  <si>
    <t>CPKC Right-Of-Way Crossing Requirements</t>
  </si>
  <si>
    <t>E37</t>
  </si>
  <si>
    <t>H4</t>
  </si>
  <si>
    <t>CN Right-Of-Way Crossing Requirements</t>
  </si>
  <si>
    <t>E42</t>
  </si>
  <si>
    <t>Depressurization Allowance</t>
  </si>
  <si>
    <t xml:space="preserve">H6 </t>
  </si>
  <si>
    <t>Heritage Resource Mitigation Measures</t>
  </si>
  <si>
    <t>E8</t>
  </si>
  <si>
    <t>H7</t>
  </si>
  <si>
    <t>Extra Work Allowance</t>
  </si>
  <si>
    <t>E16</t>
  </si>
  <si>
    <t>Subtotal (Excluding Daily Equipment Rates):</t>
  </si>
  <si>
    <t>I</t>
  </si>
  <si>
    <t>Provisional Items</t>
  </si>
  <si>
    <t>Cement Stabilized Fill</t>
  </si>
  <si>
    <t>CW 2160</t>
  </si>
  <si>
    <t>I2</t>
  </si>
  <si>
    <t>Surfacing Material</t>
  </si>
  <si>
    <t xml:space="preserve">CW 3150 </t>
  </si>
  <si>
    <t>a) Limestone</t>
  </si>
  <si>
    <t>I3</t>
  </si>
  <si>
    <t>Imported Backfill Material</t>
  </si>
  <si>
    <t>a) Type 1 Material</t>
  </si>
  <si>
    <t>I4</t>
  </si>
  <si>
    <t>Sodding</t>
  </si>
  <si>
    <t>CW3510, E54</t>
  </si>
  <si>
    <t>I5</t>
  </si>
  <si>
    <t>Installation of Fittings</t>
  </si>
  <si>
    <t>CW 2110, E23, E26</t>
  </si>
  <si>
    <t>a) 450 mm PVC C900 DR 25 - 11.25°</t>
  </si>
  <si>
    <t>b) 450 mm PVC C900 DR 25 - 22.5°</t>
  </si>
  <si>
    <r>
      <t>c) 450 mm PVC C900 DR 25 - 45</t>
    </r>
    <r>
      <rPr>
        <sz val="12"/>
        <rFont val="Symbol"/>
        <family val="1"/>
        <charset val="2"/>
      </rPr>
      <t>°</t>
    </r>
  </si>
  <si>
    <t>I6</t>
  </si>
  <si>
    <t>Sewer Main Connection to MH-04</t>
  </si>
  <si>
    <t>E46</t>
  </si>
  <si>
    <t>a) Connect to MH-04</t>
  </si>
  <si>
    <t>I7</t>
  </si>
  <si>
    <t>Connecting to Existing 450 Force Main</t>
  </si>
  <si>
    <t>I8</t>
  </si>
  <si>
    <t>Regrading of Existing Sewer Service - Up to 1.5m meters Long</t>
  </si>
  <si>
    <t>a) 50 mm diameter</t>
  </si>
  <si>
    <t>b) 75 mm diameter</t>
  </si>
  <si>
    <t>c) 150 mm diameter</t>
  </si>
  <si>
    <t>b) 200 mm diameter</t>
  </si>
  <si>
    <t>I9</t>
  </si>
  <si>
    <t>Regrading of Existing Sewer Service - Longer than 1.5m meters</t>
  </si>
  <si>
    <t>I10</t>
  </si>
  <si>
    <t>Water Services</t>
  </si>
  <si>
    <t>a) 50 mm</t>
  </si>
  <si>
    <t>i) trenchless installation, Class B sand bedding, Class 4 backfill</t>
  </si>
  <si>
    <t>b) 150 mm</t>
  </si>
  <si>
    <t>c) 200 mm</t>
  </si>
  <si>
    <t>I11</t>
  </si>
  <si>
    <t>Construction of Asphaltic Concrete Patches Type 1A</t>
  </si>
  <si>
    <t>I12</t>
  </si>
  <si>
    <t>Concrete Curb Renewal</t>
  </si>
  <si>
    <t>CW 3450</t>
  </si>
  <si>
    <t>I13</t>
  </si>
  <si>
    <t>Partial Slab Patches</t>
  </si>
  <si>
    <t>CW 3230</t>
  </si>
  <si>
    <t>a) 200 mm Reinforced Concrete Pavement</t>
  </si>
  <si>
    <t>I14</t>
  </si>
  <si>
    <t>Grouted Stone Rip Rap</t>
  </si>
  <si>
    <t>CW 3615-R4</t>
  </si>
  <si>
    <t>Summary</t>
  </si>
  <si>
    <t xml:space="preserve">TOTAL Bid Price (GST extra)                                                                            </t>
  </si>
  <si>
    <t>ii) Open Cut Installation, Class B sand bedding, Modified Class 2 backfill, c/w Mechanical Restraints (East Colony Creek)</t>
  </si>
  <si>
    <t>iii) Open Cut Installation, Class B sand bedding, Class 2 backfill (Red Fife Road)</t>
  </si>
  <si>
    <t>iv) Open Cut Installation, Class B sand bedding, Class 4 backfill</t>
  </si>
  <si>
    <t>B5</t>
  </si>
  <si>
    <t>B9</t>
  </si>
  <si>
    <t>B14</t>
  </si>
  <si>
    <t>C1</t>
  </si>
  <si>
    <t>C2</t>
  </si>
  <si>
    <t>C3</t>
  </si>
  <si>
    <t>C4</t>
  </si>
  <si>
    <t>C5</t>
  </si>
  <si>
    <t>i) MH-01 (2400mm c/w HDPE Lining)</t>
  </si>
  <si>
    <t>ii) MH-02 (2700mm c/w HDPE Lining)</t>
  </si>
  <si>
    <t>i) MH-03 (3000mm x 2400mm diameter pre-cast box manhole c/w HDPE lining)</t>
  </si>
  <si>
    <t>D9</t>
  </si>
  <si>
    <t>a) Construction of Asphalt Patches (100 mm Thick)</t>
  </si>
  <si>
    <t>G8</t>
  </si>
  <si>
    <t>b) Clay Material</t>
  </si>
  <si>
    <t>a) In-Line Connection - Plug Existing</t>
  </si>
  <si>
    <t>a) Barrier Curb (SD-204)</t>
  </si>
  <si>
    <t>b) Lip Curb &amp; Gutter/Modifed Barrier Curb</t>
  </si>
  <si>
    <t>c) Ramp Curb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</si>
</sst>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0.0"/>
    <numFmt numFmtId="178" formatCode="&quot;$&quot;#,##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b/>
      <i/>
      <u/>
      <sz val="12"/>
      <name val="Arial"/>
      <family val="2"/>
    </font>
    <font>
      <b/>
      <i/>
      <u/>
      <sz val="12"/>
      <color theme="1"/>
      <name val="Arial"/>
      <family val="2"/>
    </font>
    <font>
      <b/>
      <i/>
      <sz val="12"/>
      <name val="Arial"/>
      <family val="2"/>
    </font>
    <font>
      <b/>
      <u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name val="Symbol"/>
      <family val="1"/>
      <charset val="2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21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6" fontId="26" fillId="0" borderId="11" applyFill="0">
      <alignment horizontal="right" vertical="top"/>
    </xf>
    <xf numFmtId="166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4" fontId="29" fillId="0" borderId="13" applyFill="0">
      <alignment horizontal="centerContinuous" wrapText="1"/>
    </xf>
    <xf numFmtId="164" fontId="29" fillId="0" borderId="13" applyFill="0">
      <alignment horizontal="centerContinuous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1" fontId="26" fillId="0" borderId="10" applyFill="0"/>
    <xf numFmtId="171" fontId="26" fillId="0" borderId="10" applyFill="0"/>
    <xf numFmtId="171" fontId="26" fillId="0" borderId="10" applyFill="0"/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/>
    <xf numFmtId="165" fontId="26" fillId="0" borderId="10" applyFill="0"/>
    <xf numFmtId="165" fontId="26" fillId="0" borderId="10" applyFill="0"/>
    <xf numFmtId="165" fontId="26" fillId="0" borderId="12" applyFill="0">
      <alignment horizontal="right"/>
    </xf>
    <xf numFmtId="165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3" fontId="27" fillId="0" borderId="12" applyNumberFormat="0" applyFont="0" applyFill="0" applyBorder="0" applyAlignment="0" applyProtection="0">
      <alignment horizontal="center" vertical="top" wrapText="1"/>
    </xf>
    <xf numFmtId="173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8" fontId="34" fillId="0" borderId="0" applyFill="0">
      <alignment horizontal="left"/>
    </xf>
    <xf numFmtId="168" fontId="34" fillId="0" borderId="0" applyFill="0">
      <alignment horizontal="left"/>
    </xf>
    <xf numFmtId="169" fontId="35" fillId="0" borderId="0" applyFill="0">
      <alignment horizontal="right"/>
    </xf>
    <xf numFmtId="169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2" fillId="24" borderId="0"/>
    <xf numFmtId="0" fontId="3" fillId="0" borderId="0"/>
    <xf numFmtId="0" fontId="3" fillId="0" borderId="0"/>
    <xf numFmtId="0" fontId="2" fillId="0" borderId="0"/>
    <xf numFmtId="0" fontId="22" fillId="24" borderId="0"/>
    <xf numFmtId="0" fontId="1" fillId="0" borderId="0"/>
    <xf numFmtId="0" fontId="1" fillId="0" borderId="0"/>
  </cellStyleXfs>
  <cellXfs count="107">
    <xf numFmtId="0" fontId="0" fillId="0" borderId="0" xfId="0"/>
    <xf numFmtId="0" fontId="37" fillId="0" borderId="0" xfId="110" applyFill="1"/>
    <xf numFmtId="0" fontId="37" fillId="0" borderId="0" xfId="110" applyFill="1" applyAlignment="1">
      <alignment vertical="top"/>
    </xf>
    <xf numFmtId="3" fontId="37" fillId="0" borderId="0" xfId="110" applyNumberFormat="1" applyFill="1"/>
    <xf numFmtId="0" fontId="37" fillId="0" borderId="0" xfId="110" applyFill="1" applyAlignment="1">
      <alignment horizontal="right"/>
    </xf>
    <xf numFmtId="0" fontId="37" fillId="0" borderId="0" xfId="110" applyFill="1" applyAlignment="1">
      <alignment horizontal="center"/>
    </xf>
    <xf numFmtId="7" fontId="37" fillId="0" borderId="16" xfId="110" applyNumberFormat="1" applyFill="1" applyBorder="1" applyAlignment="1" applyProtection="1">
      <alignment horizontal="center"/>
      <protection locked="0"/>
    </xf>
    <xf numFmtId="7" fontId="37" fillId="0" borderId="19" xfId="110" applyNumberFormat="1" applyFill="1" applyBorder="1" applyAlignment="1" applyProtection="1">
      <alignment horizontal="right"/>
      <protection locked="0"/>
    </xf>
    <xf numFmtId="4" fontId="39" fillId="0" borderId="15" xfId="113" applyNumberFormat="1" applyFont="1" applyFill="1" applyBorder="1" applyAlignment="1">
      <alignment horizontal="center" vertical="top" wrapText="1"/>
    </xf>
    <xf numFmtId="0" fontId="22" fillId="0" borderId="0" xfId="113" applyFill="1"/>
    <xf numFmtId="176" fontId="39" fillId="0" borderId="15" xfId="113" applyNumberFormat="1" applyFont="1" applyFill="1" applyBorder="1" applyAlignment="1">
      <alignment horizontal="center" vertical="top"/>
    </xf>
    <xf numFmtId="0" fontId="22" fillId="0" borderId="2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7" fontId="22" fillId="0" borderId="23" xfId="0" applyNumberFormat="1" applyFont="1" applyBorder="1" applyAlignment="1" applyProtection="1">
      <alignment horizontal="right" vertical="center"/>
      <protection locked="0"/>
    </xf>
    <xf numFmtId="7" fontId="22" fillId="0" borderId="28" xfId="0" applyNumberFormat="1" applyFont="1" applyBorder="1" applyAlignment="1">
      <alignment horizontal="right" vertical="center"/>
    </xf>
    <xf numFmtId="4" fontId="39" fillId="0" borderId="15" xfId="113" applyNumberFormat="1" applyFont="1" applyFill="1" applyBorder="1" applyAlignment="1">
      <alignment horizontal="center" vertical="top"/>
    </xf>
    <xf numFmtId="0" fontId="40" fillId="0" borderId="10" xfId="113" applyFont="1" applyFill="1" applyBorder="1" applyAlignment="1">
      <alignment horizontal="center" vertical="center" wrapText="1"/>
    </xf>
    <xf numFmtId="3" fontId="40" fillId="0" borderId="10" xfId="113" applyNumberFormat="1" applyFont="1" applyFill="1" applyBorder="1" applyAlignment="1">
      <alignment horizontal="center" vertical="center"/>
    </xf>
    <xf numFmtId="175" fontId="40" fillId="0" borderId="10" xfId="113" applyNumberFormat="1" applyFont="1" applyFill="1" applyBorder="1" applyAlignment="1" applyProtection="1">
      <alignment horizontal="right" vertical="center"/>
      <protection locked="0"/>
    </xf>
    <xf numFmtId="175" fontId="40" fillId="0" borderId="29" xfId="113" applyNumberFormat="1" applyFont="1" applyFill="1" applyBorder="1" applyAlignment="1">
      <alignment horizontal="right" vertical="center"/>
    </xf>
    <xf numFmtId="3" fontId="40" fillId="0" borderId="10" xfId="113" applyNumberFormat="1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 indent="1"/>
    </xf>
    <xf numFmtId="0" fontId="22" fillId="0" borderId="15" xfId="0" applyFont="1" applyBorder="1" applyAlignment="1">
      <alignment horizontal="left" vertical="center" wrapText="1" indent="2"/>
    </xf>
    <xf numFmtId="164" fontId="40" fillId="0" borderId="10" xfId="113" applyNumberFormat="1" applyFont="1" applyFill="1" applyBorder="1" applyAlignment="1">
      <alignment horizontal="left" vertical="center" wrapText="1" indent="1"/>
    </xf>
    <xf numFmtId="0" fontId="37" fillId="0" borderId="0" xfId="110" applyFill="1" applyAlignment="1">
      <alignment horizontal="right" vertical="center"/>
    </xf>
    <xf numFmtId="0" fontId="36" fillId="0" borderId="27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left" vertical="center" wrapText="1"/>
    </xf>
    <xf numFmtId="164" fontId="40" fillId="0" borderId="15" xfId="113" applyNumberFormat="1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vertical="center" wrapText="1"/>
    </xf>
    <xf numFmtId="174" fontId="46" fillId="0" borderId="27" xfId="113" applyNumberFormat="1" applyFont="1" applyFill="1" applyBorder="1" applyAlignment="1">
      <alignment horizontal="center" vertical="center" wrapText="1"/>
    </xf>
    <xf numFmtId="175" fontId="40" fillId="0" borderId="30" xfId="113" applyNumberFormat="1" applyFont="1" applyFill="1" applyBorder="1" applyAlignment="1">
      <alignment horizontal="right" vertical="center"/>
    </xf>
    <xf numFmtId="4" fontId="39" fillId="0" borderId="0" xfId="113" applyNumberFormat="1" applyFont="1" applyFill="1" applyAlignment="1">
      <alignment horizontal="center" vertical="top"/>
    </xf>
    <xf numFmtId="7" fontId="22" fillId="0" borderId="10" xfId="0" applyNumberFormat="1" applyFont="1" applyBorder="1" applyAlignment="1" applyProtection="1">
      <alignment horizontal="right" vertical="center"/>
      <protection locked="0"/>
    </xf>
    <xf numFmtId="0" fontId="47" fillId="0" borderId="0" xfId="0" applyFont="1" applyAlignment="1">
      <alignment vertical="center" wrapText="1"/>
    </xf>
    <xf numFmtId="0" fontId="48" fillId="0" borderId="0" xfId="113" applyFont="1" applyFill="1" applyAlignment="1">
      <alignment horizontal="center" vertical="center" wrapText="1"/>
    </xf>
    <xf numFmtId="175" fontId="48" fillId="0" borderId="30" xfId="113" applyNumberFormat="1" applyFont="1" applyFill="1" applyBorder="1" applyAlignment="1">
      <alignment horizontal="right" vertical="center"/>
    </xf>
    <xf numFmtId="7" fontId="22" fillId="0" borderId="0" xfId="0" applyNumberFormat="1" applyFont="1" applyAlignment="1" applyProtection="1">
      <alignment horizontal="right" vertical="center"/>
      <protection locked="0"/>
    </xf>
    <xf numFmtId="0" fontId="36" fillId="0" borderId="31" xfId="0" applyFont="1" applyBorder="1" applyAlignment="1">
      <alignment horizontal="center" vertical="center" wrapText="1"/>
    </xf>
    <xf numFmtId="0" fontId="48" fillId="0" borderId="32" xfId="113" applyFont="1" applyFill="1" applyBorder="1" applyAlignment="1">
      <alignment horizontal="center" vertical="center" wrapText="1"/>
    </xf>
    <xf numFmtId="175" fontId="48" fillId="0" borderId="33" xfId="113" applyNumberFormat="1" applyFont="1" applyFill="1" applyBorder="1" applyAlignment="1">
      <alignment horizontal="right" vertical="center"/>
    </xf>
    <xf numFmtId="0" fontId="36" fillId="0" borderId="34" xfId="0" applyFont="1" applyBorder="1" applyAlignment="1">
      <alignment horizontal="center" vertical="center" wrapText="1"/>
    </xf>
    <xf numFmtId="3" fontId="48" fillId="0" borderId="32" xfId="113" applyNumberFormat="1" applyFont="1" applyFill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22" fillId="25" borderId="0" xfId="113" applyFill="1"/>
    <xf numFmtId="0" fontId="22" fillId="0" borderId="0" xfId="110" applyFont="1" applyFill="1"/>
    <xf numFmtId="177" fontId="22" fillId="0" borderId="0" xfId="113" applyNumberFormat="1" applyFill="1"/>
    <xf numFmtId="1" fontId="22" fillId="0" borderId="0" xfId="113" applyNumberFormat="1" applyFill="1"/>
    <xf numFmtId="164" fontId="40" fillId="0" borderId="10" xfId="113" applyNumberFormat="1" applyFont="1" applyFill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1" fillId="26" borderId="0" xfId="113" applyFont="1" applyFill="1"/>
    <xf numFmtId="1" fontId="49" fillId="0" borderId="0" xfId="0" applyNumberFormat="1" applyFont="1" applyAlignment="1">
      <alignment vertical="center" wrapText="1"/>
    </xf>
    <xf numFmtId="7" fontId="22" fillId="0" borderId="23" xfId="0" applyNumberFormat="1" applyFont="1" applyBorder="1" applyAlignment="1">
      <alignment horizontal="right" vertical="center"/>
    </xf>
    <xf numFmtId="0" fontId="53" fillId="0" borderId="0" xfId="0" applyFont="1"/>
    <xf numFmtId="178" fontId="53" fillId="0" borderId="0" xfId="0" applyNumberFormat="1" applyFont="1"/>
    <xf numFmtId="175" fontId="53" fillId="0" borderId="0" xfId="0" applyNumberFormat="1" applyFont="1"/>
    <xf numFmtId="0" fontId="41" fillId="0" borderId="0" xfId="113" applyFont="1" applyFill="1"/>
    <xf numFmtId="0" fontId="43" fillId="0" borderId="40" xfId="0" applyFont="1" applyBorder="1" applyAlignment="1">
      <alignment horizontal="center" vertical="center"/>
    </xf>
    <xf numFmtId="174" fontId="47" fillId="0" borderId="32" xfId="0" applyNumberFormat="1" applyFont="1" applyBorder="1" applyAlignment="1">
      <alignment vertical="center" wrapText="1"/>
    </xf>
    <xf numFmtId="164" fontId="40" fillId="0" borderId="15" xfId="113" applyNumberFormat="1" applyFont="1" applyFill="1" applyBorder="1" applyAlignment="1">
      <alignment horizontal="left" vertical="center" wrapText="1" indent="1"/>
    </xf>
    <xf numFmtId="0" fontId="22" fillId="0" borderId="0" xfId="113" applyFill="1" applyAlignment="1">
      <alignment horizontal="right"/>
    </xf>
    <xf numFmtId="9" fontId="22" fillId="0" borderId="0" xfId="113" applyNumberFormat="1" applyFill="1"/>
    <xf numFmtId="0" fontId="22" fillId="0" borderId="0" xfId="113" applyFill="1" applyAlignment="1">
      <alignment horizontal="left"/>
    </xf>
    <xf numFmtId="1" fontId="47" fillId="0" borderId="38" xfId="0" applyNumberFormat="1" applyFont="1" applyBorder="1" applyAlignment="1">
      <alignment vertical="center" wrapText="1"/>
    </xf>
    <xf numFmtId="164" fontId="40" fillId="0" borderId="10" xfId="113" applyNumberFormat="1" applyFont="1" applyFill="1" applyBorder="1" applyAlignment="1">
      <alignment horizontal="left" vertical="center" wrapText="1" indent="2"/>
    </xf>
    <xf numFmtId="7" fontId="38" fillId="0" borderId="0" xfId="110" applyNumberFormat="1" applyFont="1" applyFill="1" applyAlignment="1">
      <alignment horizontal="centerContinuous" vertical="center"/>
    </xf>
    <xf numFmtId="1" fontId="22" fillId="0" borderId="0" xfId="110" applyNumberFormat="1" applyFont="1" applyFill="1" applyAlignment="1">
      <alignment horizontal="center" vertical="top"/>
    </xf>
    <xf numFmtId="1" fontId="37" fillId="0" borderId="0" xfId="110" applyNumberFormat="1" applyFill="1" applyAlignment="1">
      <alignment horizontal="center" vertical="top"/>
    </xf>
    <xf numFmtId="7" fontId="37" fillId="0" borderId="0" xfId="110" applyNumberFormat="1" applyFill="1" applyAlignment="1">
      <alignment horizontal="right"/>
    </xf>
    <xf numFmtId="7" fontId="37" fillId="0" borderId="0" xfId="110" applyNumberFormat="1" applyFill="1" applyAlignment="1">
      <alignment horizontal="centerContinuous" vertical="center"/>
    </xf>
    <xf numFmtId="2" fontId="37" fillId="0" borderId="0" xfId="110" applyNumberFormat="1" applyFill="1" applyAlignment="1">
      <alignment horizontal="right" vertical="center"/>
    </xf>
    <xf numFmtId="0" fontId="37" fillId="0" borderId="16" xfId="110" applyFill="1" applyBorder="1" applyAlignment="1">
      <alignment horizontal="center" vertical="top"/>
    </xf>
    <xf numFmtId="0" fontId="37" fillId="0" borderId="17" xfId="110" applyFill="1" applyBorder="1" applyAlignment="1">
      <alignment horizontal="center"/>
    </xf>
    <xf numFmtId="0" fontId="37" fillId="0" borderId="16" xfId="110" applyFill="1" applyBorder="1" applyAlignment="1">
      <alignment horizontal="center"/>
    </xf>
    <xf numFmtId="0" fontId="37" fillId="0" borderId="18" xfId="110" applyFill="1" applyBorder="1" applyAlignment="1">
      <alignment horizontal="center"/>
    </xf>
    <xf numFmtId="3" fontId="37" fillId="0" borderId="18" xfId="110" applyNumberFormat="1" applyFill="1" applyBorder="1" applyAlignment="1">
      <alignment horizontal="center"/>
    </xf>
    <xf numFmtId="7" fontId="37" fillId="0" borderId="18" xfId="110" applyNumberFormat="1" applyFill="1" applyBorder="1" applyAlignment="1">
      <alignment horizontal="right"/>
    </xf>
    <xf numFmtId="0" fontId="37" fillId="0" borderId="18" xfId="110" applyFill="1" applyBorder="1" applyAlignment="1">
      <alignment horizontal="right" vertical="center"/>
    </xf>
    <xf numFmtId="0" fontId="37" fillId="0" borderId="20" xfId="110" applyFill="1" applyBorder="1" applyAlignment="1">
      <alignment vertical="top"/>
    </xf>
    <xf numFmtId="0" fontId="37" fillId="0" borderId="21" xfId="110" applyFill="1" applyBorder="1"/>
    <xf numFmtId="0" fontId="37" fillId="0" borderId="20" xfId="110" applyFill="1" applyBorder="1" applyAlignment="1">
      <alignment horizontal="center"/>
    </xf>
    <xf numFmtId="0" fontId="37" fillId="0" borderId="22" xfId="110" applyFill="1" applyBorder="1"/>
    <xf numFmtId="3" fontId="37" fillId="0" borderId="22" xfId="110" applyNumberFormat="1" applyFill="1" applyBorder="1" applyAlignment="1">
      <alignment horizontal="center"/>
    </xf>
    <xf numFmtId="7" fontId="37" fillId="0" borderId="22" xfId="110" applyNumberFormat="1" applyFill="1" applyBorder="1" applyAlignment="1">
      <alignment horizontal="right"/>
    </xf>
    <xf numFmtId="0" fontId="37" fillId="0" borderId="22" xfId="110" applyFill="1" applyBorder="1" applyAlignment="1">
      <alignment horizontal="right" vertical="center"/>
    </xf>
    <xf numFmtId="7" fontId="47" fillId="0" borderId="32" xfId="0" applyNumberFormat="1" applyFont="1" applyBorder="1" applyAlignment="1">
      <alignment horizontal="right" vertical="center"/>
    </xf>
    <xf numFmtId="7" fontId="47" fillId="0" borderId="0" xfId="0" applyNumberFormat="1" applyFont="1" applyAlignment="1">
      <alignment horizontal="right" vertical="center"/>
    </xf>
    <xf numFmtId="7" fontId="22" fillId="0" borderId="10" xfId="0" applyNumberFormat="1" applyFont="1" applyBorder="1" applyAlignment="1">
      <alignment horizontal="right" vertical="center"/>
    </xf>
    <xf numFmtId="7" fontId="22" fillId="0" borderId="0" xfId="0" applyNumberFormat="1" applyFont="1" applyAlignment="1">
      <alignment horizontal="right" vertical="center"/>
    </xf>
    <xf numFmtId="1" fontId="36" fillId="0" borderId="0" xfId="110" applyNumberFormat="1" applyFont="1" applyFill="1" applyAlignment="1">
      <alignment horizontal="center" vertical="top"/>
    </xf>
    <xf numFmtId="1" fontId="44" fillId="0" borderId="25" xfId="0" applyNumberFormat="1" applyFont="1" applyBorder="1" applyAlignment="1">
      <alignment horizontal="left" vertical="center" wrapText="1"/>
    </xf>
    <xf numFmtId="1" fontId="47" fillId="0" borderId="38" xfId="0" applyNumberFormat="1" applyFont="1" applyBorder="1" applyAlignment="1">
      <alignment horizontal="left" vertical="center" wrapText="1"/>
    </xf>
    <xf numFmtId="0" fontId="41" fillId="0" borderId="27" xfId="113" applyFont="1" applyFill="1" applyBorder="1" applyAlignment="1">
      <alignment horizontal="left" vertical="top" wrapText="1"/>
    </xf>
    <xf numFmtId="0" fontId="41" fillId="0" borderId="27" xfId="113" applyFont="1" applyFill="1" applyBorder="1" applyAlignment="1">
      <alignment horizontal="left" vertical="center"/>
    </xf>
    <xf numFmtId="1" fontId="47" fillId="0" borderId="32" xfId="0" applyNumberFormat="1" applyFont="1" applyBorder="1" applyAlignment="1">
      <alignment horizontal="left" vertical="center" wrapText="1"/>
    </xf>
    <xf numFmtId="1" fontId="44" fillId="0" borderId="24" xfId="0" applyNumberFormat="1" applyFont="1" applyBorder="1" applyAlignment="1">
      <alignment horizontal="left" vertical="center" wrapText="1"/>
    </xf>
    <xf numFmtId="1" fontId="44" fillId="0" borderId="26" xfId="0" applyNumberFormat="1" applyFont="1" applyBorder="1" applyAlignment="1">
      <alignment horizontal="left" vertical="center" wrapText="1"/>
    </xf>
    <xf numFmtId="0" fontId="36" fillId="0" borderId="41" xfId="113" applyFont="1" applyFill="1" applyBorder="1" applyAlignment="1">
      <alignment horizontal="center"/>
    </xf>
    <xf numFmtId="0" fontId="36" fillId="0" borderId="0" xfId="113" applyFont="1" applyFill="1" applyAlignment="1">
      <alignment horizontal="center"/>
    </xf>
    <xf numFmtId="7" fontId="36" fillId="0" borderId="41" xfId="113" applyNumberFormat="1" applyFont="1" applyFill="1" applyBorder="1" applyAlignment="1">
      <alignment horizontal="center"/>
    </xf>
    <xf numFmtId="7" fontId="36" fillId="0" borderId="0" xfId="113" applyNumberFormat="1" applyFont="1" applyFill="1" applyAlignment="1">
      <alignment horizontal="center"/>
    </xf>
    <xf numFmtId="7" fontId="47" fillId="0" borderId="32" xfId="0" applyNumberFormat="1" applyFont="1" applyBorder="1" applyAlignment="1">
      <alignment horizontal="right" vertical="center"/>
    </xf>
    <xf numFmtId="174" fontId="50" fillId="0" borderId="39" xfId="113" applyNumberFormat="1" applyFont="1" applyFill="1" applyBorder="1" applyAlignment="1">
      <alignment horizontal="left" vertical="center" wrapText="1"/>
    </xf>
    <xf numFmtId="174" fontId="50" fillId="0" borderId="36" xfId="113" applyNumberFormat="1" applyFont="1" applyFill="1" applyBorder="1" applyAlignment="1">
      <alignment horizontal="left" vertical="center" wrapText="1"/>
    </xf>
    <xf numFmtId="174" fontId="50" fillId="0" borderId="37" xfId="113" applyNumberFormat="1" applyFont="1" applyFill="1" applyBorder="1" applyAlignment="1">
      <alignment horizontal="left" vertical="center" wrapText="1"/>
    </xf>
    <xf numFmtId="7" fontId="36" fillId="0" borderId="0" xfId="0" applyNumberFormat="1" applyFont="1" applyAlignment="1">
      <alignment horizontal="center" vertical="center"/>
    </xf>
    <xf numFmtId="7" fontId="36" fillId="0" borderId="30" xfId="0" applyNumberFormat="1" applyFont="1" applyBorder="1" applyAlignment="1">
      <alignment horizontal="center" vertical="center"/>
    </xf>
  </cellXfs>
  <cellStyles count="121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C47A5C28-CF86-4245-92DB-9C5E6C38E3D6}"/>
    <cellStyle name="Normal 5 2 2" xfId="120" xr:uid="{417F8EE9-99D6-4392-A244-1B8A815D56C4}"/>
    <cellStyle name="Normal 5 3" xfId="119" xr:uid="{24608F4C-C64E-4BCF-8D34-C5DDDBA42542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8" xr:uid="{4F4827F2-1367-4175-9A9C-1E74B60FD2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3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.sharepoint.com/Users/tschirli/AppData/Local/Microsoft/Windows/INetCache/Content.Outlook/AT66FQJT/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19CA2-387D-47D8-8CAD-8B6C3B17C85B}">
  <dimension ref="A1:J242"/>
  <sheetViews>
    <sheetView showZeros="0" tabSelected="1" showOutlineSymbols="0" view="pageLayout" topLeftCell="B1" zoomScaleNormal="85" zoomScaleSheetLayoutView="85" workbookViewId="0">
      <selection activeCell="G89" sqref="G89"/>
    </sheetView>
  </sheetViews>
  <sheetFormatPr defaultColWidth="13.5703125" defaultRowHeight="15" x14ac:dyDescent="0.2"/>
  <cols>
    <col min="1" max="1" width="14.42578125" style="4" hidden="1" customWidth="1"/>
    <col min="2" max="2" width="11.42578125" style="2" customWidth="1"/>
    <col min="3" max="3" width="47.42578125" style="1" customWidth="1"/>
    <col min="4" max="4" width="16.42578125" style="5" customWidth="1"/>
    <col min="5" max="5" width="8.5703125" style="1" customWidth="1"/>
    <col min="6" max="6" width="15.42578125" style="3" customWidth="1"/>
    <col min="7" max="7" width="17.85546875" style="4" bestFit="1" customWidth="1"/>
    <col min="8" max="8" width="21.5703125" style="24" customWidth="1"/>
    <col min="9" max="9" width="119.85546875" style="1" bestFit="1" customWidth="1"/>
    <col min="10" max="10" width="22.42578125" style="1" customWidth="1"/>
    <col min="11" max="11" width="25.42578125" style="1" bestFit="1" customWidth="1"/>
    <col min="12" max="12" width="13.5703125" style="1"/>
    <col min="13" max="13" width="24.5703125" style="1" bestFit="1" customWidth="1"/>
    <col min="14" max="16384" width="13.5703125" style="1"/>
  </cols>
  <sheetData>
    <row r="1" spans="1:10" ht="15.75" x14ac:dyDescent="0.2">
      <c r="A1" s="89" t="s">
        <v>0</v>
      </c>
      <c r="B1" s="89"/>
      <c r="C1" s="89"/>
      <c r="D1" s="89"/>
      <c r="E1" s="89"/>
      <c r="F1" s="89"/>
      <c r="G1" s="89"/>
      <c r="H1" s="89"/>
    </row>
    <row r="2" spans="1:10" x14ac:dyDescent="0.2">
      <c r="A2" s="65"/>
      <c r="B2" s="66"/>
      <c r="C2" s="67"/>
      <c r="D2" s="66" t="s">
        <v>1</v>
      </c>
      <c r="E2" s="67"/>
      <c r="F2" s="67"/>
      <c r="G2" s="67"/>
      <c r="H2" s="67"/>
    </row>
    <row r="3" spans="1:10" x14ac:dyDescent="0.2">
      <c r="A3" s="68"/>
      <c r="B3" s="2" t="s">
        <v>2</v>
      </c>
      <c r="D3" s="1"/>
      <c r="G3" s="69"/>
      <c r="H3" s="70"/>
    </row>
    <row r="4" spans="1:10" x14ac:dyDescent="0.2">
      <c r="A4" s="6" t="s">
        <v>3</v>
      </c>
      <c r="B4" s="71" t="s">
        <v>4</v>
      </c>
      <c r="C4" s="72" t="s">
        <v>5</v>
      </c>
      <c r="D4" s="73" t="s">
        <v>6</v>
      </c>
      <c r="E4" s="74" t="s">
        <v>7</v>
      </c>
      <c r="F4" s="75" t="s">
        <v>8</v>
      </c>
      <c r="G4" s="76" t="s">
        <v>9</v>
      </c>
      <c r="H4" s="77" t="s">
        <v>10</v>
      </c>
      <c r="I4" s="44"/>
      <c r="J4" s="44"/>
    </row>
    <row r="5" spans="1:10" ht="15.75" thickBot="1" x14ac:dyDescent="0.25">
      <c r="A5" s="7"/>
      <c r="B5" s="78"/>
      <c r="C5" s="79"/>
      <c r="D5" s="80" t="s">
        <v>11</v>
      </c>
      <c r="E5" s="81"/>
      <c r="F5" s="82" t="s">
        <v>12</v>
      </c>
      <c r="G5" s="83"/>
      <c r="H5" s="84"/>
    </row>
    <row r="6" spans="1:10" s="9" customFormat="1" ht="36" customHeight="1" thickTop="1" thickBot="1" x14ac:dyDescent="0.25">
      <c r="A6" s="8" t="s">
        <v>13</v>
      </c>
      <c r="B6" s="57" t="s">
        <v>14</v>
      </c>
      <c r="C6" s="90" t="s">
        <v>15</v>
      </c>
      <c r="D6" s="90"/>
      <c r="E6" s="90"/>
      <c r="F6" s="90"/>
      <c r="G6" s="90"/>
      <c r="H6" s="90"/>
    </row>
    <row r="7" spans="1:10" s="9" customFormat="1" ht="36" customHeight="1" thickTop="1" x14ac:dyDescent="0.2">
      <c r="A7" s="15"/>
      <c r="B7" s="25" t="s">
        <v>16</v>
      </c>
      <c r="C7" s="28" t="s">
        <v>17</v>
      </c>
      <c r="D7" s="47" t="s">
        <v>18</v>
      </c>
      <c r="E7" s="16" t="s">
        <v>19</v>
      </c>
      <c r="F7" s="17">
        <v>1</v>
      </c>
      <c r="G7" s="18"/>
      <c r="H7" s="19">
        <f>ROUND(G7*F7,2)</f>
        <v>0</v>
      </c>
    </row>
    <row r="8" spans="1:10" s="9" customFormat="1" ht="36" customHeight="1" thickBot="1" x14ac:dyDescent="0.25">
      <c r="A8" s="15"/>
      <c r="B8" s="40" t="str">
        <f>B6</f>
        <v>A</v>
      </c>
      <c r="C8" s="91" t="str">
        <f>C6</f>
        <v>General</v>
      </c>
      <c r="D8" s="91"/>
      <c r="E8" s="91"/>
      <c r="F8" s="41"/>
      <c r="G8" s="85" t="s">
        <v>20</v>
      </c>
      <c r="H8" s="39">
        <f>SUM(H7)</f>
        <v>0</v>
      </c>
    </row>
    <row r="9" spans="1:10" s="9" customFormat="1" ht="36" customHeight="1" thickTop="1" thickBot="1" x14ac:dyDescent="0.25">
      <c r="A9" s="8" t="s">
        <v>13</v>
      </c>
      <c r="B9" s="57" t="s">
        <v>21</v>
      </c>
      <c r="C9" s="90" t="s">
        <v>22</v>
      </c>
      <c r="D9" s="90"/>
      <c r="E9" s="90"/>
      <c r="F9" s="90"/>
      <c r="G9" s="90"/>
      <c r="H9" s="90"/>
    </row>
    <row r="10" spans="1:10" s="9" customFormat="1" ht="36" customHeight="1" thickTop="1" x14ac:dyDescent="0.2">
      <c r="A10" s="10" t="s">
        <v>23</v>
      </c>
      <c r="B10" s="25" t="s">
        <v>24</v>
      </c>
      <c r="C10" s="26" t="s">
        <v>25</v>
      </c>
      <c r="D10" s="12" t="s">
        <v>26</v>
      </c>
      <c r="E10" s="12"/>
      <c r="F10" s="12"/>
      <c r="G10" s="52"/>
      <c r="H10" s="14">
        <f>F10*G10</f>
        <v>0</v>
      </c>
    </row>
    <row r="11" spans="1:10" s="9" customFormat="1" ht="36" customHeight="1" x14ac:dyDescent="0.2">
      <c r="A11" s="10"/>
      <c r="B11" s="11"/>
      <c r="C11" s="21" t="s">
        <v>27</v>
      </c>
      <c r="D11" s="12"/>
      <c r="E11" s="12"/>
      <c r="F11" s="12"/>
      <c r="G11" s="52"/>
      <c r="H11" s="14">
        <f t="shared" ref="H11:H40" si="0">F11*G11</f>
        <v>0</v>
      </c>
    </row>
    <row r="12" spans="1:10" s="9" customFormat="1" ht="68.25" customHeight="1" x14ac:dyDescent="0.2">
      <c r="A12" s="10"/>
      <c r="B12" s="11"/>
      <c r="C12" s="22" t="s">
        <v>28</v>
      </c>
      <c r="D12" s="12"/>
      <c r="E12" s="12" t="s">
        <v>29</v>
      </c>
      <c r="F12" s="12">
        <v>350</v>
      </c>
      <c r="G12" s="13"/>
      <c r="H12" s="14">
        <f t="shared" si="0"/>
        <v>0</v>
      </c>
    </row>
    <row r="13" spans="1:10" s="9" customFormat="1" ht="60" x14ac:dyDescent="0.2">
      <c r="A13" s="10"/>
      <c r="B13" s="11"/>
      <c r="C13" s="22" t="s">
        <v>320</v>
      </c>
      <c r="D13" s="12" t="s">
        <v>30</v>
      </c>
      <c r="E13" s="12" t="s">
        <v>29</v>
      </c>
      <c r="F13" s="12">
        <v>90</v>
      </c>
      <c r="G13" s="13"/>
      <c r="H13" s="14">
        <f t="shared" si="0"/>
        <v>0</v>
      </c>
    </row>
    <row r="14" spans="1:10" s="9" customFormat="1" ht="51.75" customHeight="1" x14ac:dyDescent="0.2">
      <c r="A14" s="10"/>
      <c r="B14" s="11"/>
      <c r="C14" s="22" t="s">
        <v>321</v>
      </c>
      <c r="D14" s="12" t="s">
        <v>31</v>
      </c>
      <c r="E14" s="12" t="s">
        <v>29</v>
      </c>
      <c r="F14" s="12">
        <v>350</v>
      </c>
      <c r="G14" s="13"/>
      <c r="H14" s="14">
        <f t="shared" si="0"/>
        <v>0</v>
      </c>
    </row>
    <row r="15" spans="1:10" s="9" customFormat="1" ht="36" customHeight="1" x14ac:dyDescent="0.2">
      <c r="A15" s="10"/>
      <c r="B15" s="11"/>
      <c r="C15" s="22" t="s">
        <v>322</v>
      </c>
      <c r="D15" s="12"/>
      <c r="E15" s="12" t="s">
        <v>29</v>
      </c>
      <c r="F15" s="12">
        <v>6250</v>
      </c>
      <c r="G15" s="13"/>
      <c r="H15" s="14">
        <f t="shared" si="0"/>
        <v>0</v>
      </c>
    </row>
    <row r="16" spans="1:10" s="9" customFormat="1" ht="36" customHeight="1" x14ac:dyDescent="0.2">
      <c r="A16" s="10"/>
      <c r="B16" s="25" t="s">
        <v>32</v>
      </c>
      <c r="C16" s="26" t="s">
        <v>33</v>
      </c>
      <c r="D16" s="12" t="s">
        <v>34</v>
      </c>
      <c r="E16" s="12"/>
      <c r="F16" s="12"/>
      <c r="G16" s="52"/>
      <c r="H16" s="14">
        <f t="shared" si="0"/>
        <v>0</v>
      </c>
    </row>
    <row r="17" spans="1:8" s="9" customFormat="1" ht="36" customHeight="1" x14ac:dyDescent="0.2">
      <c r="A17" s="10"/>
      <c r="B17" s="25"/>
      <c r="C17" s="21" t="s">
        <v>35</v>
      </c>
      <c r="D17" s="12"/>
      <c r="E17" s="12" t="s">
        <v>36</v>
      </c>
      <c r="F17" s="12">
        <v>4</v>
      </c>
      <c r="G17" s="13"/>
      <c r="H17" s="14">
        <f t="shared" si="0"/>
        <v>0</v>
      </c>
    </row>
    <row r="18" spans="1:8" s="9" customFormat="1" ht="36" customHeight="1" x14ac:dyDescent="0.2">
      <c r="A18" s="10"/>
      <c r="B18" s="25" t="s">
        <v>37</v>
      </c>
      <c r="C18" s="26" t="s">
        <v>38</v>
      </c>
      <c r="D18" s="12" t="s">
        <v>39</v>
      </c>
      <c r="E18" s="12"/>
      <c r="F18" s="12"/>
      <c r="G18" s="52"/>
      <c r="H18" s="14">
        <f t="shared" si="0"/>
        <v>0</v>
      </c>
    </row>
    <row r="19" spans="1:8" s="9" customFormat="1" ht="36" customHeight="1" x14ac:dyDescent="0.2">
      <c r="A19" s="10"/>
      <c r="B19" s="25"/>
      <c r="C19" s="21" t="s">
        <v>40</v>
      </c>
      <c r="D19" s="12"/>
      <c r="E19" s="12"/>
      <c r="F19" s="12"/>
      <c r="G19" s="52"/>
      <c r="H19" s="14">
        <f t="shared" si="0"/>
        <v>0</v>
      </c>
    </row>
    <row r="20" spans="1:8" s="9" customFormat="1" ht="36" customHeight="1" x14ac:dyDescent="0.2">
      <c r="A20" s="10"/>
      <c r="B20" s="11"/>
      <c r="C20" s="22" t="s">
        <v>41</v>
      </c>
      <c r="D20" s="12"/>
      <c r="E20" s="12" t="s">
        <v>36</v>
      </c>
      <c r="F20" s="12">
        <v>4</v>
      </c>
      <c r="G20" s="13"/>
      <c r="H20" s="14">
        <f t="shared" si="0"/>
        <v>0</v>
      </c>
    </row>
    <row r="21" spans="1:8" s="9" customFormat="1" ht="36" customHeight="1" x14ac:dyDescent="0.2">
      <c r="A21" s="10"/>
      <c r="B21" s="11"/>
      <c r="C21" s="22" t="s">
        <v>42</v>
      </c>
      <c r="D21" s="12"/>
      <c r="E21" s="12" t="s">
        <v>36</v>
      </c>
      <c r="F21" s="12">
        <v>4</v>
      </c>
      <c r="G21" s="13"/>
      <c r="H21" s="14">
        <f t="shared" si="0"/>
        <v>0</v>
      </c>
    </row>
    <row r="22" spans="1:8" s="9" customFormat="1" ht="36" customHeight="1" x14ac:dyDescent="0.2">
      <c r="A22" s="10"/>
      <c r="B22" s="11"/>
      <c r="C22" s="22" t="s">
        <v>43</v>
      </c>
      <c r="D22" s="12"/>
      <c r="E22" s="12" t="s">
        <v>36</v>
      </c>
      <c r="F22" s="12">
        <v>12</v>
      </c>
      <c r="G22" s="13"/>
      <c r="H22" s="14">
        <f t="shared" si="0"/>
        <v>0</v>
      </c>
    </row>
    <row r="23" spans="1:8" s="9" customFormat="1" ht="36" customHeight="1" x14ac:dyDescent="0.2">
      <c r="A23" s="10"/>
      <c r="B23" s="25"/>
      <c r="C23" s="21" t="s">
        <v>44</v>
      </c>
      <c r="D23" s="12"/>
      <c r="E23" s="12"/>
      <c r="F23" s="12"/>
      <c r="G23" s="52"/>
      <c r="H23" s="14">
        <f t="shared" si="0"/>
        <v>0</v>
      </c>
    </row>
    <row r="24" spans="1:8" s="9" customFormat="1" ht="36" customHeight="1" x14ac:dyDescent="0.2">
      <c r="A24" s="10"/>
      <c r="B24" s="11"/>
      <c r="C24" s="22" t="s">
        <v>41</v>
      </c>
      <c r="D24" s="12"/>
      <c r="E24" s="12" t="s">
        <v>36</v>
      </c>
      <c r="F24" s="12">
        <v>4</v>
      </c>
      <c r="G24" s="13"/>
      <c r="H24" s="14">
        <f t="shared" si="0"/>
        <v>0</v>
      </c>
    </row>
    <row r="25" spans="1:8" s="9" customFormat="1" ht="36" customHeight="1" x14ac:dyDescent="0.2">
      <c r="A25" s="10"/>
      <c r="B25" s="11"/>
      <c r="C25" s="22" t="s">
        <v>42</v>
      </c>
      <c r="D25" s="12"/>
      <c r="E25" s="12" t="s">
        <v>36</v>
      </c>
      <c r="F25" s="12">
        <v>10</v>
      </c>
      <c r="G25" s="13"/>
      <c r="H25" s="14">
        <f t="shared" si="0"/>
        <v>0</v>
      </c>
    </row>
    <row r="26" spans="1:8" s="9" customFormat="1" ht="36" customHeight="1" x14ac:dyDescent="0.2">
      <c r="A26" s="10"/>
      <c r="B26" s="11"/>
      <c r="C26" s="22" t="s">
        <v>45</v>
      </c>
      <c r="D26" s="12"/>
      <c r="E26" s="12" t="s">
        <v>36</v>
      </c>
      <c r="F26" s="12">
        <v>4</v>
      </c>
      <c r="G26" s="13"/>
      <c r="H26" s="14">
        <f t="shared" si="0"/>
        <v>0</v>
      </c>
    </row>
    <row r="27" spans="1:8" s="9" customFormat="1" ht="36" customHeight="1" x14ac:dyDescent="0.2">
      <c r="A27" s="10"/>
      <c r="B27" s="25"/>
      <c r="C27" s="21" t="s">
        <v>46</v>
      </c>
      <c r="D27" s="12"/>
      <c r="E27" s="12"/>
      <c r="F27" s="12"/>
      <c r="G27" s="52"/>
      <c r="H27" s="14">
        <f t="shared" si="0"/>
        <v>0</v>
      </c>
    </row>
    <row r="28" spans="1:8" s="9" customFormat="1" ht="36" customHeight="1" x14ac:dyDescent="0.2">
      <c r="A28" s="10"/>
      <c r="B28" s="11"/>
      <c r="C28" s="22" t="s">
        <v>47</v>
      </c>
      <c r="D28" s="12"/>
      <c r="E28" s="12" t="s">
        <v>36</v>
      </c>
      <c r="F28" s="12">
        <v>1</v>
      </c>
      <c r="G28" s="13"/>
      <c r="H28" s="14">
        <f t="shared" si="0"/>
        <v>0</v>
      </c>
    </row>
    <row r="29" spans="1:8" s="9" customFormat="1" ht="36" customHeight="1" x14ac:dyDescent="0.2">
      <c r="A29" s="10"/>
      <c r="B29" s="25" t="s">
        <v>48</v>
      </c>
      <c r="C29" s="26" t="s">
        <v>49</v>
      </c>
      <c r="D29" s="12" t="s">
        <v>39</v>
      </c>
      <c r="E29" s="12"/>
      <c r="F29" s="12"/>
      <c r="G29" s="52"/>
      <c r="H29" s="14">
        <f t="shared" si="0"/>
        <v>0</v>
      </c>
    </row>
    <row r="30" spans="1:8" s="9" customFormat="1" ht="36" customHeight="1" x14ac:dyDescent="0.2">
      <c r="A30" s="10"/>
      <c r="B30" s="25"/>
      <c r="C30" s="21" t="s">
        <v>50</v>
      </c>
      <c r="D30" s="12"/>
      <c r="E30" s="12"/>
      <c r="F30" s="12"/>
      <c r="G30" s="52"/>
      <c r="H30" s="14">
        <f t="shared" si="0"/>
        <v>0</v>
      </c>
    </row>
    <row r="31" spans="1:8" s="9" customFormat="1" ht="36" customHeight="1" x14ac:dyDescent="0.2">
      <c r="A31" s="10"/>
      <c r="B31" s="11"/>
      <c r="C31" s="22" t="s">
        <v>41</v>
      </c>
      <c r="D31" s="12"/>
      <c r="E31" s="12" t="s">
        <v>36</v>
      </c>
      <c r="F31" s="12">
        <v>4</v>
      </c>
      <c r="G31" s="13"/>
      <c r="H31" s="14">
        <f t="shared" si="0"/>
        <v>0</v>
      </c>
    </row>
    <row r="32" spans="1:8" s="9" customFormat="1" ht="36" customHeight="1" x14ac:dyDescent="0.2">
      <c r="A32" s="10"/>
      <c r="B32" s="11"/>
      <c r="C32" s="22" t="s">
        <v>42</v>
      </c>
      <c r="D32" s="12"/>
      <c r="E32" s="12" t="s">
        <v>36</v>
      </c>
      <c r="F32" s="12">
        <v>4</v>
      </c>
      <c r="G32" s="13"/>
      <c r="H32" s="14">
        <f t="shared" si="0"/>
        <v>0</v>
      </c>
    </row>
    <row r="33" spans="1:9" s="9" customFormat="1" ht="36" customHeight="1" x14ac:dyDescent="0.2">
      <c r="A33" s="10"/>
      <c r="B33" s="11"/>
      <c r="C33" s="22" t="s">
        <v>43</v>
      </c>
      <c r="D33" s="12"/>
      <c r="E33" s="12" t="s">
        <v>36</v>
      </c>
      <c r="F33" s="12">
        <v>4</v>
      </c>
      <c r="G33" s="13"/>
      <c r="H33" s="14">
        <f t="shared" si="0"/>
        <v>0</v>
      </c>
    </row>
    <row r="34" spans="1:9" s="9" customFormat="1" ht="36" customHeight="1" x14ac:dyDescent="0.2">
      <c r="A34" s="10"/>
      <c r="B34" s="25" t="s">
        <v>323</v>
      </c>
      <c r="C34" s="26" t="s">
        <v>52</v>
      </c>
      <c r="D34" s="12" t="s">
        <v>53</v>
      </c>
      <c r="E34" s="12"/>
      <c r="F34" s="12"/>
      <c r="G34" s="52"/>
      <c r="H34" s="14">
        <f t="shared" si="0"/>
        <v>0</v>
      </c>
    </row>
    <row r="35" spans="1:9" s="9" customFormat="1" ht="36" customHeight="1" x14ac:dyDescent="0.2">
      <c r="A35" s="10"/>
      <c r="B35" s="11"/>
      <c r="C35" s="21" t="s">
        <v>54</v>
      </c>
      <c r="D35" s="12"/>
      <c r="E35" s="12" t="s">
        <v>55</v>
      </c>
      <c r="F35" s="12">
        <v>1</v>
      </c>
      <c r="G35" s="13"/>
      <c r="H35" s="14">
        <f t="shared" si="0"/>
        <v>0</v>
      </c>
      <c r="I35" s="43"/>
    </row>
    <row r="36" spans="1:9" s="9" customFormat="1" ht="36" customHeight="1" x14ac:dyDescent="0.2">
      <c r="A36" s="10"/>
      <c r="B36" s="11"/>
      <c r="C36" s="21" t="s">
        <v>56</v>
      </c>
      <c r="D36" s="12"/>
      <c r="E36" s="12" t="s">
        <v>55</v>
      </c>
      <c r="F36" s="12">
        <v>1</v>
      </c>
      <c r="G36" s="13"/>
      <c r="H36" s="14">
        <f t="shared" si="0"/>
        <v>0</v>
      </c>
      <c r="I36" s="43"/>
    </row>
    <row r="37" spans="1:9" s="9" customFormat="1" ht="36" customHeight="1" x14ac:dyDescent="0.2">
      <c r="A37" s="10"/>
      <c r="B37" s="11"/>
      <c r="C37" s="21" t="s">
        <v>57</v>
      </c>
      <c r="D37" s="12"/>
      <c r="E37" s="12" t="s">
        <v>55</v>
      </c>
      <c r="F37" s="12">
        <v>1</v>
      </c>
      <c r="G37" s="13"/>
      <c r="H37" s="14">
        <f t="shared" si="0"/>
        <v>0</v>
      </c>
      <c r="I37" s="43"/>
    </row>
    <row r="38" spans="1:9" s="9" customFormat="1" ht="36" customHeight="1" x14ac:dyDescent="0.2">
      <c r="A38" s="10"/>
      <c r="B38" s="11"/>
      <c r="C38" s="21" t="s">
        <v>58</v>
      </c>
      <c r="D38" s="12"/>
      <c r="E38" s="12" t="s">
        <v>55</v>
      </c>
      <c r="F38" s="12">
        <v>1</v>
      </c>
      <c r="G38" s="13"/>
      <c r="H38" s="14">
        <f t="shared" si="0"/>
        <v>0</v>
      </c>
      <c r="I38" s="43"/>
    </row>
    <row r="39" spans="1:9" s="9" customFormat="1" ht="36" customHeight="1" x14ac:dyDescent="0.2">
      <c r="A39" s="10"/>
      <c r="B39" s="11"/>
      <c r="C39" s="21" t="s">
        <v>59</v>
      </c>
      <c r="D39" s="12"/>
      <c r="E39" s="12" t="s">
        <v>55</v>
      </c>
      <c r="F39" s="12">
        <v>1</v>
      </c>
      <c r="G39" s="13"/>
      <c r="H39" s="14">
        <f t="shared" si="0"/>
        <v>0</v>
      </c>
      <c r="I39" s="43"/>
    </row>
    <row r="40" spans="1:9" s="9" customFormat="1" ht="36" customHeight="1" x14ac:dyDescent="0.2">
      <c r="A40" s="10"/>
      <c r="B40" s="11"/>
      <c r="C40" s="21" t="s">
        <v>60</v>
      </c>
      <c r="D40" s="12"/>
      <c r="E40" s="12" t="s">
        <v>55</v>
      </c>
      <c r="F40" s="12">
        <v>1</v>
      </c>
      <c r="G40" s="13"/>
      <c r="H40" s="14">
        <f t="shared" si="0"/>
        <v>0</v>
      </c>
      <c r="I40" s="43"/>
    </row>
    <row r="41" spans="1:9" s="9" customFormat="1" ht="36" customHeight="1" x14ac:dyDescent="0.2">
      <c r="A41" s="15"/>
      <c r="B41" s="25" t="s">
        <v>51</v>
      </c>
      <c r="C41" s="28" t="s">
        <v>62</v>
      </c>
      <c r="D41" s="27" t="s">
        <v>34</v>
      </c>
      <c r="E41" s="12"/>
      <c r="F41" s="16"/>
      <c r="G41" s="87"/>
      <c r="H41" s="14"/>
    </row>
    <row r="42" spans="1:9" s="9" customFormat="1" ht="36" customHeight="1" x14ac:dyDescent="0.2">
      <c r="A42" s="10"/>
      <c r="B42" s="11"/>
      <c r="C42" s="21" t="s">
        <v>63</v>
      </c>
      <c r="D42" s="12"/>
      <c r="E42" s="12"/>
      <c r="F42" s="12"/>
      <c r="G42" s="52"/>
      <c r="H42" s="14"/>
      <c r="I42" s="43"/>
    </row>
    <row r="43" spans="1:9" s="9" customFormat="1" ht="36" customHeight="1" x14ac:dyDescent="0.2">
      <c r="A43" s="10"/>
      <c r="B43" s="11"/>
      <c r="C43" s="22" t="s">
        <v>64</v>
      </c>
      <c r="D43" s="12"/>
      <c r="E43" s="12" t="s">
        <v>65</v>
      </c>
      <c r="F43" s="12">
        <v>100</v>
      </c>
      <c r="G43" s="13"/>
      <c r="H43" s="14">
        <f t="shared" ref="H43:H44" si="1">F43*G43</f>
        <v>0</v>
      </c>
      <c r="I43" s="43"/>
    </row>
    <row r="44" spans="1:9" s="9" customFormat="1" ht="36" customHeight="1" x14ac:dyDescent="0.2">
      <c r="A44" s="15"/>
      <c r="B44" s="25" t="s">
        <v>66</v>
      </c>
      <c r="C44" s="28" t="s">
        <v>67</v>
      </c>
      <c r="D44" s="27" t="s">
        <v>68</v>
      </c>
      <c r="E44" s="16" t="s">
        <v>69</v>
      </c>
      <c r="F44" s="16">
        <v>75</v>
      </c>
      <c r="G44" s="32"/>
      <c r="H44" s="14">
        <f t="shared" si="1"/>
        <v>0</v>
      </c>
      <c r="I44" s="50"/>
    </row>
    <row r="45" spans="1:9" s="9" customFormat="1" ht="36" customHeight="1" x14ac:dyDescent="0.2">
      <c r="A45" s="15"/>
      <c r="B45" s="25" t="s">
        <v>70</v>
      </c>
      <c r="C45" s="28" t="s">
        <v>71</v>
      </c>
      <c r="D45" s="27" t="s">
        <v>68</v>
      </c>
      <c r="E45" s="16" t="s">
        <v>69</v>
      </c>
      <c r="F45" s="16">
        <v>400</v>
      </c>
      <c r="G45" s="32"/>
      <c r="H45" s="14">
        <f>F45*G45</f>
        <v>0</v>
      </c>
      <c r="I45" s="92"/>
    </row>
    <row r="46" spans="1:9" s="9" customFormat="1" ht="36" customHeight="1" x14ac:dyDescent="0.2">
      <c r="A46" s="15" t="s">
        <v>72</v>
      </c>
      <c r="B46" s="25" t="s">
        <v>324</v>
      </c>
      <c r="C46" s="28" t="s">
        <v>74</v>
      </c>
      <c r="D46" s="47"/>
      <c r="E46" s="12"/>
      <c r="F46" s="20"/>
      <c r="G46" s="52"/>
      <c r="H46" s="19"/>
      <c r="I46" s="92"/>
    </row>
    <row r="47" spans="1:9" s="9" customFormat="1" ht="36" customHeight="1" x14ac:dyDescent="0.2">
      <c r="A47" s="15" t="s">
        <v>72</v>
      </c>
      <c r="B47" s="25"/>
      <c r="C47" s="21" t="s">
        <v>75</v>
      </c>
      <c r="D47" s="47" t="s">
        <v>76</v>
      </c>
      <c r="E47" s="12" t="s">
        <v>36</v>
      </c>
      <c r="F47" s="20">
        <v>4</v>
      </c>
      <c r="G47" s="13"/>
      <c r="H47" s="19">
        <f t="shared" ref="H47:H60" si="2">ROUND(G47*F47,2)</f>
        <v>0</v>
      </c>
      <c r="I47" s="92"/>
    </row>
    <row r="48" spans="1:9" s="9" customFormat="1" ht="36" customHeight="1" x14ac:dyDescent="0.2">
      <c r="A48" s="15" t="s">
        <v>72</v>
      </c>
      <c r="B48" s="25"/>
      <c r="C48" s="21" t="s">
        <v>77</v>
      </c>
      <c r="D48" s="47" t="s">
        <v>76</v>
      </c>
      <c r="E48" s="12" t="s">
        <v>36</v>
      </c>
      <c r="F48" s="20">
        <v>1</v>
      </c>
      <c r="G48" s="13"/>
      <c r="H48" s="19">
        <f t="shared" si="2"/>
        <v>0</v>
      </c>
      <c r="I48" s="92"/>
    </row>
    <row r="49" spans="1:9" s="9" customFormat="1" ht="36" customHeight="1" x14ac:dyDescent="0.2">
      <c r="A49" s="15" t="s">
        <v>72</v>
      </c>
      <c r="B49" s="25"/>
      <c r="C49" s="21" t="s">
        <v>78</v>
      </c>
      <c r="D49" s="47" t="s">
        <v>76</v>
      </c>
      <c r="E49" s="12" t="s">
        <v>36</v>
      </c>
      <c r="F49" s="20">
        <v>1</v>
      </c>
      <c r="G49" s="13"/>
      <c r="H49" s="19">
        <f t="shared" si="2"/>
        <v>0</v>
      </c>
      <c r="I49" s="92"/>
    </row>
    <row r="50" spans="1:9" s="9" customFormat="1" ht="36" customHeight="1" x14ac:dyDescent="0.2">
      <c r="A50" s="15" t="s">
        <v>72</v>
      </c>
      <c r="B50" s="25"/>
      <c r="C50" s="21" t="s">
        <v>79</v>
      </c>
      <c r="D50" s="47" t="s">
        <v>76</v>
      </c>
      <c r="E50" s="12" t="s">
        <v>36</v>
      </c>
      <c r="F50" s="20">
        <v>1</v>
      </c>
      <c r="G50" s="13"/>
      <c r="H50" s="19">
        <f t="shared" si="2"/>
        <v>0</v>
      </c>
      <c r="I50" s="92"/>
    </row>
    <row r="51" spans="1:9" s="9" customFormat="1" ht="36" customHeight="1" x14ac:dyDescent="0.2">
      <c r="A51" s="15" t="s">
        <v>72</v>
      </c>
      <c r="B51" s="25"/>
      <c r="C51" s="21" t="s">
        <v>80</v>
      </c>
      <c r="D51" s="47" t="s">
        <v>76</v>
      </c>
      <c r="E51" s="12" t="s">
        <v>36</v>
      </c>
      <c r="F51" s="20">
        <v>2</v>
      </c>
      <c r="G51" s="13"/>
      <c r="H51" s="19">
        <f t="shared" si="2"/>
        <v>0</v>
      </c>
      <c r="I51" s="92"/>
    </row>
    <row r="52" spans="1:9" s="9" customFormat="1" ht="36" customHeight="1" x14ac:dyDescent="0.2">
      <c r="A52" s="15" t="s">
        <v>72</v>
      </c>
      <c r="B52" s="25" t="s">
        <v>73</v>
      </c>
      <c r="C52" s="28" t="s">
        <v>82</v>
      </c>
      <c r="D52" s="47" t="s">
        <v>83</v>
      </c>
      <c r="E52" s="12" t="s">
        <v>36</v>
      </c>
      <c r="F52" s="20">
        <v>5</v>
      </c>
      <c r="G52" s="13"/>
      <c r="H52" s="19">
        <f t="shared" si="2"/>
        <v>0</v>
      </c>
      <c r="I52" s="92"/>
    </row>
    <row r="53" spans="1:9" s="9" customFormat="1" ht="36" customHeight="1" x14ac:dyDescent="0.2">
      <c r="A53" s="10"/>
      <c r="B53" s="25" t="s">
        <v>81</v>
      </c>
      <c r="C53" s="28" t="s">
        <v>85</v>
      </c>
      <c r="D53" s="12" t="s">
        <v>86</v>
      </c>
      <c r="E53" s="16"/>
      <c r="F53" s="20"/>
      <c r="G53" s="52"/>
      <c r="H53" s="19">
        <f t="shared" si="2"/>
        <v>0</v>
      </c>
    </row>
    <row r="54" spans="1:9" s="9" customFormat="1" ht="36" customHeight="1" x14ac:dyDescent="0.2">
      <c r="A54" s="10"/>
      <c r="B54" s="25"/>
      <c r="C54" s="23" t="s">
        <v>87</v>
      </c>
      <c r="D54" s="12"/>
      <c r="E54" s="12" t="s">
        <v>29</v>
      </c>
      <c r="F54" s="20">
        <v>10</v>
      </c>
      <c r="G54" s="13"/>
      <c r="H54" s="19">
        <f t="shared" si="2"/>
        <v>0</v>
      </c>
    </row>
    <row r="55" spans="1:9" s="9" customFormat="1" ht="36" customHeight="1" x14ac:dyDescent="0.2">
      <c r="A55" s="10"/>
      <c r="B55" s="25"/>
      <c r="C55" s="23" t="s">
        <v>88</v>
      </c>
      <c r="D55" s="12"/>
      <c r="E55" s="12" t="s">
        <v>29</v>
      </c>
      <c r="F55" s="20">
        <v>7</v>
      </c>
      <c r="G55" s="13"/>
      <c r="H55" s="19">
        <f>ROUND(G55*F55,2)</f>
        <v>0</v>
      </c>
    </row>
    <row r="56" spans="1:9" s="9" customFormat="1" ht="36" customHeight="1" x14ac:dyDescent="0.2">
      <c r="A56" s="15"/>
      <c r="B56" s="25" t="s">
        <v>84</v>
      </c>
      <c r="C56" s="28" t="s">
        <v>90</v>
      </c>
      <c r="D56" s="47" t="s">
        <v>91</v>
      </c>
      <c r="E56" s="16"/>
      <c r="F56" s="20"/>
      <c r="G56" s="52"/>
      <c r="H56" s="19">
        <f>ROUND(G56*F56,2)</f>
        <v>0</v>
      </c>
      <c r="I56" s="56"/>
    </row>
    <row r="57" spans="1:9" s="9" customFormat="1" ht="36" customHeight="1" x14ac:dyDescent="0.2">
      <c r="A57" s="10"/>
      <c r="B57" s="25"/>
      <c r="C57" s="23" t="s">
        <v>92</v>
      </c>
      <c r="D57" s="12"/>
      <c r="E57" s="12" t="s">
        <v>36</v>
      </c>
      <c r="F57" s="20">
        <v>5</v>
      </c>
      <c r="G57" s="13"/>
      <c r="H57" s="19">
        <f t="shared" ref="H57" si="3">ROUND(G57*F57,2)</f>
        <v>0</v>
      </c>
    </row>
    <row r="58" spans="1:9" s="9" customFormat="1" ht="36" customHeight="1" x14ac:dyDescent="0.2">
      <c r="A58" s="10"/>
      <c r="B58" s="25"/>
      <c r="C58" s="23" t="s">
        <v>93</v>
      </c>
      <c r="D58" s="12"/>
      <c r="E58" s="12" t="s">
        <v>36</v>
      </c>
      <c r="F58" s="20">
        <v>10</v>
      </c>
      <c r="G58" s="13"/>
      <c r="H58" s="19">
        <f>ROUND(G58*F58,2)</f>
        <v>0</v>
      </c>
    </row>
    <row r="59" spans="1:9" s="9" customFormat="1" ht="36" customHeight="1" x14ac:dyDescent="0.2">
      <c r="A59" s="10"/>
      <c r="B59" s="25" t="s">
        <v>96</v>
      </c>
      <c r="C59" s="26" t="s">
        <v>94</v>
      </c>
      <c r="D59" s="12" t="s">
        <v>95</v>
      </c>
      <c r="E59" s="12" t="s">
        <v>36</v>
      </c>
      <c r="F59" s="12">
        <v>35</v>
      </c>
      <c r="G59" s="13"/>
      <c r="H59" s="19">
        <f>ROUND(G59*F59,2)</f>
        <v>0</v>
      </c>
    </row>
    <row r="60" spans="1:9" s="9" customFormat="1" ht="36" customHeight="1" x14ac:dyDescent="0.2">
      <c r="A60" s="10"/>
      <c r="B60" s="25" t="s">
        <v>325</v>
      </c>
      <c r="C60" s="28" t="s">
        <v>97</v>
      </c>
      <c r="D60" s="12" t="s">
        <v>98</v>
      </c>
      <c r="E60" s="12" t="s">
        <v>19</v>
      </c>
      <c r="F60" s="20">
        <v>1</v>
      </c>
      <c r="G60" s="13"/>
      <c r="H60" s="19">
        <f t="shared" si="2"/>
        <v>0</v>
      </c>
    </row>
    <row r="61" spans="1:9" s="9" customFormat="1" ht="36" customHeight="1" thickBot="1" x14ac:dyDescent="0.25">
      <c r="A61" s="15"/>
      <c r="B61" s="40" t="str">
        <f>B9</f>
        <v>B</v>
      </c>
      <c r="C61" s="91" t="str">
        <f>C9</f>
        <v>Underground Works</v>
      </c>
      <c r="D61" s="91"/>
      <c r="E61" s="91"/>
      <c r="F61" s="41"/>
      <c r="G61" s="85" t="s">
        <v>20</v>
      </c>
      <c r="H61" s="39">
        <f>SUM(H10:H60)</f>
        <v>0</v>
      </c>
    </row>
    <row r="62" spans="1:9" s="9" customFormat="1" ht="36" customHeight="1" thickTop="1" thickBot="1" x14ac:dyDescent="0.25">
      <c r="A62" s="8" t="s">
        <v>13</v>
      </c>
      <c r="B62" s="57" t="s">
        <v>99</v>
      </c>
      <c r="C62" s="90" t="s">
        <v>100</v>
      </c>
      <c r="D62" s="90"/>
      <c r="E62" s="90"/>
      <c r="F62" s="90"/>
      <c r="G62" s="90"/>
      <c r="H62" s="90"/>
    </row>
    <row r="63" spans="1:9" s="9" customFormat="1" ht="36" customHeight="1" thickTop="1" x14ac:dyDescent="0.2">
      <c r="A63" s="10"/>
      <c r="B63" s="25" t="s">
        <v>326</v>
      </c>
      <c r="C63" s="28" t="s">
        <v>101</v>
      </c>
      <c r="D63" s="12" t="s">
        <v>102</v>
      </c>
      <c r="E63" s="12" t="s">
        <v>19</v>
      </c>
      <c r="F63" s="20">
        <v>1</v>
      </c>
      <c r="G63" s="13"/>
      <c r="H63" s="19">
        <f t="shared" ref="H63:H64" si="4">ROUND(G63*F63,2)</f>
        <v>0</v>
      </c>
    </row>
    <row r="64" spans="1:9" s="9" customFormat="1" ht="36" customHeight="1" x14ac:dyDescent="0.2">
      <c r="A64" s="10"/>
      <c r="B64" s="25" t="s">
        <v>327</v>
      </c>
      <c r="C64" s="28" t="s">
        <v>103</v>
      </c>
      <c r="D64" s="12" t="s">
        <v>102</v>
      </c>
      <c r="E64" s="12" t="s">
        <v>36</v>
      </c>
      <c r="F64" s="20">
        <v>3</v>
      </c>
      <c r="G64" s="13"/>
      <c r="H64" s="19">
        <f t="shared" si="4"/>
        <v>0</v>
      </c>
    </row>
    <row r="65" spans="1:9" s="9" customFormat="1" ht="36" customHeight="1" x14ac:dyDescent="0.2">
      <c r="A65" s="10"/>
      <c r="B65" s="25" t="s">
        <v>328</v>
      </c>
      <c r="C65" s="28" t="s">
        <v>104</v>
      </c>
      <c r="D65" s="12" t="s">
        <v>105</v>
      </c>
      <c r="E65" s="12"/>
      <c r="F65" s="20"/>
      <c r="G65" s="52"/>
      <c r="H65" s="19"/>
    </row>
    <row r="66" spans="1:9" s="9" customFormat="1" ht="36" customHeight="1" x14ac:dyDescent="0.2">
      <c r="A66" s="10"/>
      <c r="B66" s="25"/>
      <c r="C66" s="21" t="s">
        <v>106</v>
      </c>
      <c r="D66" s="12"/>
      <c r="E66" s="12"/>
      <c r="F66" s="20"/>
      <c r="G66" s="52"/>
      <c r="H66" s="19"/>
    </row>
    <row r="67" spans="1:9" s="9" customFormat="1" ht="36" customHeight="1" x14ac:dyDescent="0.2">
      <c r="A67" s="10"/>
      <c r="B67" s="25"/>
      <c r="C67" s="22" t="s">
        <v>107</v>
      </c>
      <c r="D67" s="12"/>
      <c r="E67" s="12" t="s">
        <v>108</v>
      </c>
      <c r="F67" s="20">
        <v>255</v>
      </c>
      <c r="G67" s="13"/>
      <c r="H67" s="19">
        <f t="shared" ref="H67:H70" si="5">ROUND(G67*F67,2)</f>
        <v>0</v>
      </c>
    </row>
    <row r="68" spans="1:9" s="9" customFormat="1" ht="36" customHeight="1" x14ac:dyDescent="0.2">
      <c r="A68" s="10"/>
      <c r="B68" s="25"/>
      <c r="C68" s="22" t="s">
        <v>109</v>
      </c>
      <c r="D68" s="12"/>
      <c r="E68" s="12" t="s">
        <v>108</v>
      </c>
      <c r="F68" s="20">
        <v>85</v>
      </c>
      <c r="G68" s="13"/>
      <c r="H68" s="19">
        <f t="shared" si="5"/>
        <v>0</v>
      </c>
      <c r="I68" s="61"/>
    </row>
    <row r="69" spans="1:9" s="9" customFormat="1" ht="36" customHeight="1" x14ac:dyDescent="0.2">
      <c r="A69" s="10"/>
      <c r="B69" s="25"/>
      <c r="C69" s="22" t="s">
        <v>110</v>
      </c>
      <c r="D69" s="12"/>
      <c r="E69" s="12" t="s">
        <v>108</v>
      </c>
      <c r="F69" s="20">
        <v>85</v>
      </c>
      <c r="G69" s="13"/>
      <c r="H69" s="19">
        <f t="shared" si="5"/>
        <v>0</v>
      </c>
      <c r="I69" s="61"/>
    </row>
    <row r="70" spans="1:9" s="9" customFormat="1" ht="36" customHeight="1" x14ac:dyDescent="0.2">
      <c r="A70" s="10"/>
      <c r="B70" s="25"/>
      <c r="C70" s="22" t="s">
        <v>111</v>
      </c>
      <c r="D70" s="12"/>
      <c r="E70" s="12" t="s">
        <v>108</v>
      </c>
      <c r="F70" s="20">
        <v>85</v>
      </c>
      <c r="G70" s="13"/>
      <c r="H70" s="19">
        <f t="shared" si="5"/>
        <v>0</v>
      </c>
      <c r="I70" s="61"/>
    </row>
    <row r="71" spans="1:9" s="9" customFormat="1" ht="36" customHeight="1" x14ac:dyDescent="0.2">
      <c r="A71" s="10"/>
      <c r="B71" s="25"/>
      <c r="C71" s="21" t="s">
        <v>112</v>
      </c>
      <c r="D71" s="12"/>
      <c r="E71" s="12"/>
      <c r="F71" s="20"/>
      <c r="G71" s="52"/>
      <c r="H71" s="19"/>
    </row>
    <row r="72" spans="1:9" s="9" customFormat="1" ht="36" customHeight="1" x14ac:dyDescent="0.2">
      <c r="A72" s="10"/>
      <c r="B72" s="25"/>
      <c r="C72" s="22" t="s">
        <v>107</v>
      </c>
      <c r="D72" s="12"/>
      <c r="E72" s="12" t="s">
        <v>108</v>
      </c>
      <c r="F72" s="20">
        <v>260</v>
      </c>
      <c r="G72" s="13"/>
      <c r="H72" s="19">
        <f t="shared" ref="H72:H84" si="6">ROUND(G72*F72,2)</f>
        <v>0</v>
      </c>
    </row>
    <row r="73" spans="1:9" s="9" customFormat="1" ht="36" customHeight="1" x14ac:dyDescent="0.2">
      <c r="A73" s="10"/>
      <c r="B73" s="25"/>
      <c r="C73" s="22" t="s">
        <v>109</v>
      </c>
      <c r="D73" s="12"/>
      <c r="E73" s="12" t="s">
        <v>108</v>
      </c>
      <c r="F73" s="20">
        <v>260</v>
      </c>
      <c r="G73" s="13"/>
      <c r="H73" s="19">
        <f t="shared" si="6"/>
        <v>0</v>
      </c>
      <c r="I73" s="61"/>
    </row>
    <row r="74" spans="1:9" s="9" customFormat="1" ht="36" customHeight="1" x14ac:dyDescent="0.2">
      <c r="A74" s="10"/>
      <c r="B74" s="25"/>
      <c r="C74" s="22" t="s">
        <v>110</v>
      </c>
      <c r="D74" s="12"/>
      <c r="E74" s="12" t="s">
        <v>108</v>
      </c>
      <c r="F74" s="20">
        <v>260</v>
      </c>
      <c r="G74" s="13"/>
      <c r="H74" s="19">
        <f t="shared" si="6"/>
        <v>0</v>
      </c>
      <c r="I74" s="61"/>
    </row>
    <row r="75" spans="1:9" s="9" customFormat="1" ht="36" customHeight="1" x14ac:dyDescent="0.2">
      <c r="A75" s="10"/>
      <c r="B75" s="25"/>
      <c r="C75" s="22" t="s">
        <v>111</v>
      </c>
      <c r="D75" s="12"/>
      <c r="E75" s="12" t="s">
        <v>108</v>
      </c>
      <c r="F75" s="20">
        <v>260</v>
      </c>
      <c r="G75" s="13"/>
      <c r="H75" s="19">
        <f t="shared" si="6"/>
        <v>0</v>
      </c>
      <c r="I75" s="61"/>
    </row>
    <row r="76" spans="1:9" s="9" customFormat="1" ht="36" customHeight="1" x14ac:dyDescent="0.2">
      <c r="A76" s="10"/>
      <c r="B76" s="25" t="s">
        <v>329</v>
      </c>
      <c r="C76" s="28" t="s">
        <v>113</v>
      </c>
      <c r="D76" s="12" t="s">
        <v>105</v>
      </c>
      <c r="E76" s="12"/>
      <c r="F76" s="20"/>
      <c r="G76" s="52"/>
      <c r="H76" s="19">
        <f t="shared" si="6"/>
        <v>0</v>
      </c>
    </row>
    <row r="77" spans="1:9" s="9" customFormat="1" ht="36" customHeight="1" x14ac:dyDescent="0.2">
      <c r="A77" s="10"/>
      <c r="B77" s="25"/>
      <c r="C77" s="21" t="s">
        <v>114</v>
      </c>
      <c r="D77" s="12"/>
      <c r="E77" s="12" t="s">
        <v>115</v>
      </c>
      <c r="F77" s="20">
        <v>135</v>
      </c>
      <c r="G77" s="13"/>
      <c r="H77" s="19">
        <f t="shared" si="6"/>
        <v>0</v>
      </c>
    </row>
    <row r="78" spans="1:9" s="9" customFormat="1" ht="36" customHeight="1" x14ac:dyDescent="0.2">
      <c r="A78" s="10"/>
      <c r="B78" s="25"/>
      <c r="C78" s="21" t="s">
        <v>116</v>
      </c>
      <c r="D78" s="12"/>
      <c r="E78" s="12" t="s">
        <v>115</v>
      </c>
      <c r="F78" s="20">
        <v>135</v>
      </c>
      <c r="G78" s="13"/>
      <c r="H78" s="19">
        <f t="shared" si="6"/>
        <v>0</v>
      </c>
    </row>
    <row r="79" spans="1:9" s="9" customFormat="1" ht="36" customHeight="1" x14ac:dyDescent="0.2">
      <c r="A79" s="10"/>
      <c r="B79" s="25"/>
      <c r="C79" s="21" t="s">
        <v>117</v>
      </c>
      <c r="D79" s="12"/>
      <c r="E79" s="12" t="s">
        <v>115</v>
      </c>
      <c r="F79" s="20">
        <v>135</v>
      </c>
      <c r="G79" s="13"/>
      <c r="H79" s="19">
        <f t="shared" si="6"/>
        <v>0</v>
      </c>
    </row>
    <row r="80" spans="1:9" s="9" customFormat="1" ht="36" customHeight="1" x14ac:dyDescent="0.2">
      <c r="A80" s="10"/>
      <c r="B80" s="25" t="s">
        <v>330</v>
      </c>
      <c r="C80" s="28" t="s">
        <v>118</v>
      </c>
      <c r="D80" s="12" t="s">
        <v>105</v>
      </c>
      <c r="E80" s="12"/>
      <c r="F80" s="20"/>
      <c r="G80" s="52"/>
      <c r="H80" s="19">
        <f t="shared" si="6"/>
        <v>0</v>
      </c>
    </row>
    <row r="81" spans="1:8" s="9" customFormat="1" ht="36" customHeight="1" x14ac:dyDescent="0.2">
      <c r="A81" s="10"/>
      <c r="B81" s="25"/>
      <c r="C81" s="21" t="s">
        <v>119</v>
      </c>
      <c r="D81" s="12"/>
      <c r="E81" s="12" t="s">
        <v>36</v>
      </c>
      <c r="F81" s="20">
        <v>80</v>
      </c>
      <c r="G81" s="13"/>
      <c r="H81" s="19">
        <f t="shared" si="6"/>
        <v>0</v>
      </c>
    </row>
    <row r="82" spans="1:8" s="9" customFormat="1" ht="36" customHeight="1" x14ac:dyDescent="0.2">
      <c r="A82" s="10"/>
      <c r="B82" s="25"/>
      <c r="C82" s="21" t="s">
        <v>120</v>
      </c>
      <c r="D82" s="12"/>
      <c r="E82" s="12" t="s">
        <v>36</v>
      </c>
      <c r="F82" s="20">
        <v>30</v>
      </c>
      <c r="G82" s="13"/>
      <c r="H82" s="19">
        <f t="shared" si="6"/>
        <v>0</v>
      </c>
    </row>
    <row r="83" spans="1:8" s="9" customFormat="1" ht="36" customHeight="1" x14ac:dyDescent="0.2">
      <c r="A83" s="10"/>
      <c r="B83" s="25"/>
      <c r="C83" s="21" t="s">
        <v>121</v>
      </c>
      <c r="D83" s="12"/>
      <c r="E83" s="12" t="s">
        <v>36</v>
      </c>
      <c r="F83" s="20">
        <v>30</v>
      </c>
      <c r="G83" s="13"/>
      <c r="H83" s="19">
        <f t="shared" si="6"/>
        <v>0</v>
      </c>
    </row>
    <row r="84" spans="1:8" s="9" customFormat="1" ht="36" customHeight="1" x14ac:dyDescent="0.2">
      <c r="A84" s="10"/>
      <c r="B84" s="25"/>
      <c r="C84" s="21" t="s">
        <v>122</v>
      </c>
      <c r="D84" s="12"/>
      <c r="E84" s="12" t="s">
        <v>36</v>
      </c>
      <c r="F84" s="20">
        <v>30</v>
      </c>
      <c r="G84" s="13"/>
      <c r="H84" s="19">
        <f t="shared" si="6"/>
        <v>0</v>
      </c>
    </row>
    <row r="85" spans="1:8" s="9" customFormat="1" ht="36" customHeight="1" thickBot="1" x14ac:dyDescent="0.25">
      <c r="A85" s="15"/>
      <c r="B85" s="40" t="str">
        <f>B62</f>
        <v>C</v>
      </c>
      <c r="C85" s="91" t="str">
        <f>C62</f>
        <v>Groundwater Depressurization</v>
      </c>
      <c r="D85" s="91"/>
      <c r="E85" s="91"/>
      <c r="F85" s="41"/>
      <c r="G85" s="85" t="s">
        <v>20</v>
      </c>
      <c r="H85" s="39">
        <f>SUM(H63:H84)</f>
        <v>0</v>
      </c>
    </row>
    <row r="86" spans="1:8" s="9" customFormat="1" ht="36" customHeight="1" thickTop="1" thickBot="1" x14ac:dyDescent="0.25">
      <c r="A86" s="8" t="s">
        <v>13</v>
      </c>
      <c r="B86" s="57" t="s">
        <v>123</v>
      </c>
      <c r="C86" s="90" t="s">
        <v>124</v>
      </c>
      <c r="D86" s="90"/>
      <c r="E86" s="90"/>
      <c r="F86" s="90"/>
      <c r="G86" s="90"/>
      <c r="H86" s="90"/>
    </row>
    <row r="87" spans="1:8" s="9" customFormat="1" ht="36" customHeight="1" thickTop="1" x14ac:dyDescent="0.2">
      <c r="A87" s="10"/>
      <c r="B87" s="25" t="s">
        <v>125</v>
      </c>
      <c r="C87" s="26" t="s">
        <v>126</v>
      </c>
      <c r="D87" s="12" t="s">
        <v>127</v>
      </c>
      <c r="E87" s="12"/>
      <c r="F87" s="12"/>
      <c r="G87" s="52"/>
      <c r="H87" s="14"/>
    </row>
    <row r="88" spans="1:8" s="9" customFormat="1" ht="60" x14ac:dyDescent="0.2">
      <c r="A88" s="10"/>
      <c r="B88" s="11"/>
      <c r="C88" s="21" t="s">
        <v>128</v>
      </c>
      <c r="D88" s="12"/>
      <c r="E88" s="12" t="s">
        <v>29</v>
      </c>
      <c r="F88" s="12">
        <v>150</v>
      </c>
      <c r="G88" s="13"/>
      <c r="H88" s="14">
        <f t="shared" ref="H88" si="7">F88*G88</f>
        <v>0</v>
      </c>
    </row>
    <row r="89" spans="1:8" s="9" customFormat="1" ht="36" customHeight="1" x14ac:dyDescent="0.2">
      <c r="A89" s="15" t="s">
        <v>72</v>
      </c>
      <c r="B89" s="25" t="s">
        <v>135</v>
      </c>
      <c r="C89" s="28" t="s">
        <v>130</v>
      </c>
      <c r="D89" s="47" t="s">
        <v>131</v>
      </c>
      <c r="E89" s="12" t="s">
        <v>132</v>
      </c>
      <c r="F89" s="20">
        <v>10</v>
      </c>
      <c r="G89" s="13"/>
      <c r="H89" s="19">
        <f t="shared" ref="H89" si="8">ROUND(G89*F89,2)</f>
        <v>0</v>
      </c>
    </row>
    <row r="90" spans="1:8" s="9" customFormat="1" ht="36" customHeight="1" x14ac:dyDescent="0.2">
      <c r="A90" s="10"/>
      <c r="B90" s="25"/>
      <c r="C90" s="21" t="s">
        <v>133</v>
      </c>
      <c r="D90" s="12"/>
      <c r="E90" s="12"/>
      <c r="F90" s="12"/>
      <c r="G90" s="52"/>
      <c r="H90" s="14">
        <f t="shared" ref="H90:H91" si="9">F90*G90</f>
        <v>0</v>
      </c>
    </row>
    <row r="91" spans="1:8" s="9" customFormat="1" ht="36" customHeight="1" x14ac:dyDescent="0.2">
      <c r="A91" s="10"/>
      <c r="B91" s="11"/>
      <c r="C91" s="22" t="s">
        <v>134</v>
      </c>
      <c r="D91" s="12"/>
      <c r="E91" s="12" t="s">
        <v>132</v>
      </c>
      <c r="F91" s="12">
        <v>10</v>
      </c>
      <c r="G91" s="13"/>
      <c r="H91" s="14">
        <f t="shared" si="9"/>
        <v>0</v>
      </c>
    </row>
    <row r="92" spans="1:8" s="9" customFormat="1" ht="36" customHeight="1" x14ac:dyDescent="0.2">
      <c r="A92" s="10" t="s">
        <v>23</v>
      </c>
      <c r="B92" s="25" t="s">
        <v>139</v>
      </c>
      <c r="C92" s="26" t="s">
        <v>136</v>
      </c>
      <c r="D92" s="12" t="s">
        <v>137</v>
      </c>
      <c r="E92" s="12"/>
      <c r="F92" s="12"/>
      <c r="G92" s="52"/>
      <c r="H92" s="14">
        <f>F92*G92</f>
        <v>0</v>
      </c>
    </row>
    <row r="93" spans="1:8" s="9" customFormat="1" ht="36" customHeight="1" x14ac:dyDescent="0.2">
      <c r="A93" s="10"/>
      <c r="B93" s="25"/>
      <c r="C93" s="21" t="s">
        <v>138</v>
      </c>
      <c r="D93" s="12"/>
      <c r="E93" s="12"/>
      <c r="F93" s="12"/>
      <c r="G93" s="52"/>
      <c r="H93" s="14">
        <f t="shared" ref="H93:H95" si="10">F93*G93</f>
        <v>0</v>
      </c>
    </row>
    <row r="94" spans="1:8" s="9" customFormat="1" ht="36" customHeight="1" x14ac:dyDescent="0.2">
      <c r="A94" s="10"/>
      <c r="B94" s="11"/>
      <c r="C94" s="22" t="s">
        <v>331</v>
      </c>
      <c r="D94" s="12"/>
      <c r="E94" s="12" t="s">
        <v>108</v>
      </c>
      <c r="F94" s="12">
        <v>5.6</v>
      </c>
      <c r="G94" s="13"/>
      <c r="H94" s="14">
        <f t="shared" si="10"/>
        <v>0</v>
      </c>
    </row>
    <row r="95" spans="1:8" s="9" customFormat="1" ht="36" customHeight="1" x14ac:dyDescent="0.2">
      <c r="A95" s="10"/>
      <c r="B95" s="11"/>
      <c r="C95" s="22" t="s">
        <v>332</v>
      </c>
      <c r="D95" s="12"/>
      <c r="E95" s="12" t="s">
        <v>108</v>
      </c>
      <c r="F95" s="12">
        <v>4.2</v>
      </c>
      <c r="G95" s="13"/>
      <c r="H95" s="14">
        <f t="shared" si="10"/>
        <v>0</v>
      </c>
    </row>
    <row r="96" spans="1:8" s="9" customFormat="1" ht="36" customHeight="1" x14ac:dyDescent="0.2">
      <c r="A96" s="10" t="s">
        <v>23</v>
      </c>
      <c r="B96" s="25" t="s">
        <v>142</v>
      </c>
      <c r="C96" s="26" t="s">
        <v>140</v>
      </c>
      <c r="D96" s="12" t="s">
        <v>141</v>
      </c>
      <c r="E96" s="12"/>
      <c r="F96" s="12"/>
      <c r="G96" s="52"/>
      <c r="H96" s="14">
        <f>F96*G96</f>
        <v>0</v>
      </c>
    </row>
    <row r="97" spans="1:8" s="9" customFormat="1" ht="36" customHeight="1" x14ac:dyDescent="0.2">
      <c r="A97" s="10"/>
      <c r="B97" s="25"/>
      <c r="C97" s="21" t="s">
        <v>138</v>
      </c>
      <c r="D97" s="12"/>
      <c r="E97" s="12"/>
      <c r="F97" s="12"/>
      <c r="G97" s="52"/>
      <c r="H97" s="14">
        <f t="shared" ref="H97:H98" si="11">F97*G97</f>
        <v>0</v>
      </c>
    </row>
    <row r="98" spans="1:8" s="9" customFormat="1" ht="36" customHeight="1" x14ac:dyDescent="0.2">
      <c r="A98" s="10"/>
      <c r="B98" s="11"/>
      <c r="C98" s="22" t="s">
        <v>333</v>
      </c>
      <c r="D98" s="12"/>
      <c r="E98" s="12" t="s">
        <v>108</v>
      </c>
      <c r="F98" s="12">
        <v>4.9000000000000004</v>
      </c>
      <c r="G98" s="13"/>
      <c r="H98" s="14">
        <f t="shared" si="11"/>
        <v>0</v>
      </c>
    </row>
    <row r="99" spans="1:8" s="9" customFormat="1" ht="36" customHeight="1" x14ac:dyDescent="0.2">
      <c r="A99" s="10" t="s">
        <v>23</v>
      </c>
      <c r="B99" s="25" t="s">
        <v>158</v>
      </c>
      <c r="C99" s="26" t="s">
        <v>143</v>
      </c>
      <c r="D99" s="12" t="s">
        <v>34</v>
      </c>
      <c r="E99" s="12"/>
      <c r="F99" s="12"/>
      <c r="G99" s="52"/>
      <c r="H99" s="14">
        <f>F99*G99</f>
        <v>0</v>
      </c>
    </row>
    <row r="100" spans="1:8" s="9" customFormat="1" ht="36" customHeight="1" x14ac:dyDescent="0.2">
      <c r="A100" s="10"/>
      <c r="B100" s="25"/>
      <c r="C100" s="21" t="s">
        <v>144</v>
      </c>
      <c r="D100" s="12"/>
      <c r="E100" s="12"/>
      <c r="F100" s="12"/>
      <c r="G100" s="52"/>
      <c r="H100" s="14">
        <f t="shared" ref="H100:H112" si="12">F100*G100</f>
        <v>0</v>
      </c>
    </row>
    <row r="101" spans="1:8" s="9" customFormat="1" ht="36" customHeight="1" x14ac:dyDescent="0.2">
      <c r="A101" s="10"/>
      <c r="B101" s="11"/>
      <c r="C101" s="22" t="s">
        <v>145</v>
      </c>
      <c r="D101" s="12"/>
      <c r="E101" s="12" t="s">
        <v>146</v>
      </c>
      <c r="F101" s="12">
        <v>30</v>
      </c>
      <c r="G101" s="13"/>
      <c r="H101" s="14">
        <f t="shared" si="12"/>
        <v>0</v>
      </c>
    </row>
    <row r="102" spans="1:8" s="9" customFormat="1" ht="36" customHeight="1" x14ac:dyDescent="0.2">
      <c r="A102" s="10"/>
      <c r="B102" s="11"/>
      <c r="C102" s="22" t="s">
        <v>147</v>
      </c>
      <c r="D102" s="12"/>
      <c r="E102" s="12" t="s">
        <v>146</v>
      </c>
      <c r="F102" s="12">
        <v>10</v>
      </c>
      <c r="G102" s="13"/>
      <c r="H102" s="14">
        <f t="shared" si="12"/>
        <v>0</v>
      </c>
    </row>
    <row r="103" spans="1:8" s="9" customFormat="1" ht="36" customHeight="1" x14ac:dyDescent="0.2">
      <c r="A103" s="10"/>
      <c r="B103" s="25"/>
      <c r="C103" s="21" t="s">
        <v>148</v>
      </c>
      <c r="D103" s="12"/>
      <c r="E103" s="12"/>
      <c r="F103" s="12"/>
      <c r="G103" s="52"/>
      <c r="H103" s="14">
        <f t="shared" si="12"/>
        <v>0</v>
      </c>
    </row>
    <row r="104" spans="1:8" s="9" customFormat="1" ht="36" customHeight="1" x14ac:dyDescent="0.2">
      <c r="A104" s="10"/>
      <c r="B104" s="11"/>
      <c r="C104" s="22" t="s">
        <v>149</v>
      </c>
      <c r="D104" s="12"/>
      <c r="E104" s="12" t="s">
        <v>36</v>
      </c>
      <c r="F104" s="12">
        <v>1</v>
      </c>
      <c r="G104" s="13"/>
      <c r="H104" s="14">
        <f t="shared" si="12"/>
        <v>0</v>
      </c>
    </row>
    <row r="105" spans="1:8" s="9" customFormat="1" ht="36" customHeight="1" x14ac:dyDescent="0.2">
      <c r="A105" s="10"/>
      <c r="B105" s="25"/>
      <c r="C105" s="21" t="s">
        <v>150</v>
      </c>
      <c r="D105" s="12"/>
      <c r="E105" s="12"/>
      <c r="F105" s="12"/>
      <c r="G105" s="52"/>
      <c r="H105" s="14">
        <f t="shared" si="12"/>
        <v>0</v>
      </c>
    </row>
    <row r="106" spans="1:8" s="9" customFormat="1" ht="36" customHeight="1" x14ac:dyDescent="0.2">
      <c r="A106" s="10"/>
      <c r="B106" s="11"/>
      <c r="C106" s="22" t="s">
        <v>151</v>
      </c>
      <c r="D106" s="12"/>
      <c r="E106" s="12" t="s">
        <v>36</v>
      </c>
      <c r="F106" s="12">
        <v>1</v>
      </c>
      <c r="G106" s="13"/>
      <c r="H106" s="14">
        <f t="shared" si="12"/>
        <v>0</v>
      </c>
    </row>
    <row r="107" spans="1:8" s="9" customFormat="1" ht="36" customHeight="1" x14ac:dyDescent="0.2">
      <c r="A107" s="10"/>
      <c r="B107" s="11"/>
      <c r="C107" s="22" t="s">
        <v>152</v>
      </c>
      <c r="D107" s="12"/>
      <c r="E107" s="12" t="s">
        <v>36</v>
      </c>
      <c r="F107" s="12">
        <v>1</v>
      </c>
      <c r="G107" s="13"/>
      <c r="H107" s="14">
        <f t="shared" si="12"/>
        <v>0</v>
      </c>
    </row>
    <row r="108" spans="1:8" s="9" customFormat="1" ht="36" customHeight="1" x14ac:dyDescent="0.2">
      <c r="A108" s="10"/>
      <c r="B108" s="11"/>
      <c r="C108" s="22" t="s">
        <v>153</v>
      </c>
      <c r="D108" s="12"/>
      <c r="E108" s="12" t="s">
        <v>36</v>
      </c>
      <c r="F108" s="12">
        <v>1</v>
      </c>
      <c r="G108" s="13"/>
      <c r="H108" s="14">
        <f t="shared" si="12"/>
        <v>0</v>
      </c>
    </row>
    <row r="109" spans="1:8" s="9" customFormat="1" ht="36" customHeight="1" x14ac:dyDescent="0.2">
      <c r="A109" s="10"/>
      <c r="B109" s="11"/>
      <c r="C109" s="22" t="s">
        <v>154</v>
      </c>
      <c r="D109" s="12"/>
      <c r="E109" s="12" t="s">
        <v>36</v>
      </c>
      <c r="F109" s="12">
        <v>2</v>
      </c>
      <c r="G109" s="13"/>
      <c r="H109" s="14">
        <f t="shared" si="12"/>
        <v>0</v>
      </c>
    </row>
    <row r="110" spans="1:8" s="9" customFormat="1" ht="36" customHeight="1" x14ac:dyDescent="0.2">
      <c r="A110" s="10"/>
      <c r="B110" s="25"/>
      <c r="C110" s="21" t="s">
        <v>155</v>
      </c>
      <c r="D110" s="12"/>
      <c r="E110" s="12"/>
      <c r="F110" s="12"/>
      <c r="G110" s="52"/>
      <c r="H110" s="14">
        <f t="shared" si="12"/>
        <v>0</v>
      </c>
    </row>
    <row r="111" spans="1:8" s="9" customFormat="1" ht="36" customHeight="1" x14ac:dyDescent="0.2">
      <c r="A111" s="10"/>
      <c r="B111" s="11"/>
      <c r="C111" s="22" t="s">
        <v>156</v>
      </c>
      <c r="D111" s="12"/>
      <c r="E111" s="12" t="s">
        <v>36</v>
      </c>
      <c r="F111" s="12">
        <v>1</v>
      </c>
      <c r="G111" s="13"/>
      <c r="H111" s="14">
        <f t="shared" si="12"/>
        <v>0</v>
      </c>
    </row>
    <row r="112" spans="1:8" s="9" customFormat="1" ht="36" customHeight="1" x14ac:dyDescent="0.2">
      <c r="A112" s="10"/>
      <c r="B112" s="11"/>
      <c r="C112" s="22" t="s">
        <v>157</v>
      </c>
      <c r="D112" s="12"/>
      <c r="E112" s="12" t="s">
        <v>36</v>
      </c>
      <c r="F112" s="12">
        <v>2</v>
      </c>
      <c r="G112" s="13"/>
      <c r="H112" s="14">
        <f t="shared" si="12"/>
        <v>0</v>
      </c>
    </row>
    <row r="113" spans="1:8" s="9" customFormat="1" ht="36" customHeight="1" x14ac:dyDescent="0.2">
      <c r="A113" s="15" t="s">
        <v>72</v>
      </c>
      <c r="B113" s="25" t="s">
        <v>161</v>
      </c>
      <c r="C113" s="28" t="s">
        <v>159</v>
      </c>
      <c r="D113" s="47" t="s">
        <v>160</v>
      </c>
      <c r="E113" s="12" t="s">
        <v>55</v>
      </c>
      <c r="F113" s="20">
        <v>1</v>
      </c>
      <c r="G113" s="13"/>
      <c r="H113" s="19">
        <f t="shared" ref="H113:H114" si="13">ROUND(G113*F113,2)</f>
        <v>0</v>
      </c>
    </row>
    <row r="114" spans="1:8" s="9" customFormat="1" ht="36" customHeight="1" x14ac:dyDescent="0.2">
      <c r="A114" s="15" t="s">
        <v>72</v>
      </c>
      <c r="B114" s="25" t="s">
        <v>164</v>
      </c>
      <c r="C114" s="28" t="s">
        <v>162</v>
      </c>
      <c r="D114" s="47" t="s">
        <v>163</v>
      </c>
      <c r="E114" s="12" t="s">
        <v>36</v>
      </c>
      <c r="F114" s="20">
        <v>4</v>
      </c>
      <c r="G114" s="13"/>
      <c r="H114" s="19">
        <f t="shared" si="13"/>
        <v>0</v>
      </c>
    </row>
    <row r="115" spans="1:8" s="9" customFormat="1" ht="36" customHeight="1" x14ac:dyDescent="0.2">
      <c r="A115" s="15" t="s">
        <v>72</v>
      </c>
      <c r="B115" s="25" t="s">
        <v>129</v>
      </c>
      <c r="C115" s="28" t="s">
        <v>74</v>
      </c>
      <c r="D115" s="47" t="s">
        <v>76</v>
      </c>
      <c r="E115" s="12"/>
      <c r="F115" s="20"/>
      <c r="G115" s="52"/>
      <c r="H115" s="19"/>
    </row>
    <row r="116" spans="1:8" s="9" customFormat="1" ht="36" customHeight="1" x14ac:dyDescent="0.2">
      <c r="A116" s="15" t="s">
        <v>72</v>
      </c>
      <c r="B116" s="25"/>
      <c r="C116" s="21" t="s">
        <v>165</v>
      </c>
      <c r="D116" s="47"/>
      <c r="E116" s="12" t="s">
        <v>36</v>
      </c>
      <c r="F116" s="20">
        <v>2</v>
      </c>
      <c r="G116" s="13"/>
      <c r="H116" s="19">
        <f t="shared" ref="H116:H118" si="14">ROUND(G116*F116,2)</f>
        <v>0</v>
      </c>
    </row>
    <row r="117" spans="1:8" s="9" customFormat="1" ht="36" customHeight="1" x14ac:dyDescent="0.2">
      <c r="A117" s="15" t="s">
        <v>72</v>
      </c>
      <c r="B117" s="25"/>
      <c r="C117" s="21" t="s">
        <v>166</v>
      </c>
      <c r="D117" s="47"/>
      <c r="E117" s="12" t="s">
        <v>36</v>
      </c>
      <c r="F117" s="20">
        <v>1</v>
      </c>
      <c r="G117" s="13"/>
      <c r="H117" s="19">
        <f t="shared" si="14"/>
        <v>0</v>
      </c>
    </row>
    <row r="118" spans="1:8" s="9" customFormat="1" ht="36" customHeight="1" x14ac:dyDescent="0.2">
      <c r="A118" s="15" t="s">
        <v>72</v>
      </c>
      <c r="B118" s="25" t="s">
        <v>334</v>
      </c>
      <c r="C118" s="28" t="s">
        <v>82</v>
      </c>
      <c r="D118" s="47" t="s">
        <v>83</v>
      </c>
      <c r="E118" s="12" t="s">
        <v>36</v>
      </c>
      <c r="F118" s="20">
        <v>2</v>
      </c>
      <c r="G118" s="13"/>
      <c r="H118" s="19">
        <f t="shared" si="14"/>
        <v>0</v>
      </c>
    </row>
    <row r="119" spans="1:8" s="9" customFormat="1" ht="36" customHeight="1" thickBot="1" x14ac:dyDescent="0.25">
      <c r="A119" s="15"/>
      <c r="B119" s="40" t="str">
        <f>B86</f>
        <v>D</v>
      </c>
      <c r="C119" s="91" t="str">
        <f>C86</f>
        <v>Tunneling Sewer Construction on Inkster and Brookside</v>
      </c>
      <c r="D119" s="91"/>
      <c r="E119" s="91"/>
      <c r="F119" s="41"/>
      <c r="G119" s="85" t="s">
        <v>20</v>
      </c>
      <c r="H119" s="39">
        <f>SUM(H87:H118)</f>
        <v>0</v>
      </c>
    </row>
    <row r="120" spans="1:8" s="9" customFormat="1" ht="36" customHeight="1" thickTop="1" thickBot="1" x14ac:dyDescent="0.25">
      <c r="A120" s="8" t="s">
        <v>13</v>
      </c>
      <c r="B120" s="57" t="s">
        <v>167</v>
      </c>
      <c r="C120" s="90" t="s">
        <v>168</v>
      </c>
      <c r="D120" s="90"/>
      <c r="E120" s="90"/>
      <c r="F120" s="90"/>
      <c r="G120" s="90"/>
      <c r="H120" s="90"/>
    </row>
    <row r="121" spans="1:8" s="9" customFormat="1" ht="36" customHeight="1" thickTop="1" x14ac:dyDescent="0.2">
      <c r="A121" s="10"/>
      <c r="B121" s="25" t="s">
        <v>169</v>
      </c>
      <c r="C121" s="28" t="s">
        <v>168</v>
      </c>
      <c r="D121" s="12"/>
      <c r="E121" s="12"/>
      <c r="F121" s="12"/>
      <c r="G121" s="52"/>
      <c r="H121" s="14"/>
    </row>
    <row r="122" spans="1:8" s="9" customFormat="1" ht="36" customHeight="1" x14ac:dyDescent="0.2">
      <c r="A122" s="10"/>
      <c r="B122" s="11"/>
      <c r="C122" s="21" t="s">
        <v>170</v>
      </c>
      <c r="D122" s="12"/>
      <c r="E122" s="12" t="s">
        <v>55</v>
      </c>
      <c r="F122" s="12">
        <v>1</v>
      </c>
      <c r="G122" s="13"/>
      <c r="H122" s="14">
        <f t="shared" ref="H122:H124" si="15">F122*G122</f>
        <v>0</v>
      </c>
    </row>
    <row r="123" spans="1:8" s="9" customFormat="1" ht="30" x14ac:dyDescent="0.2">
      <c r="A123" s="10"/>
      <c r="B123" s="11"/>
      <c r="C123" s="21" t="s">
        <v>171</v>
      </c>
      <c r="D123" s="12"/>
      <c r="E123" s="12" t="s">
        <v>29</v>
      </c>
      <c r="F123" s="12">
        <v>45</v>
      </c>
      <c r="G123" s="13"/>
      <c r="H123" s="14">
        <f t="shared" si="15"/>
        <v>0</v>
      </c>
    </row>
    <row r="124" spans="1:8" s="9" customFormat="1" ht="30" customHeight="1" x14ac:dyDescent="0.2">
      <c r="A124" s="10"/>
      <c r="B124" s="11"/>
      <c r="C124" s="21" t="s">
        <v>172</v>
      </c>
      <c r="D124" s="12"/>
      <c r="E124" s="12" t="s">
        <v>55</v>
      </c>
      <c r="F124" s="12">
        <v>1</v>
      </c>
      <c r="G124" s="13"/>
      <c r="H124" s="14">
        <f t="shared" si="15"/>
        <v>0</v>
      </c>
    </row>
    <row r="125" spans="1:8" s="9" customFormat="1" ht="36" customHeight="1" x14ac:dyDescent="0.2">
      <c r="A125" s="15" t="s">
        <v>72</v>
      </c>
      <c r="B125" s="25" t="s">
        <v>173</v>
      </c>
      <c r="C125" s="28" t="s">
        <v>174</v>
      </c>
      <c r="D125" s="47" t="s">
        <v>175</v>
      </c>
      <c r="E125" s="16"/>
      <c r="F125" s="20"/>
      <c r="G125" s="52"/>
      <c r="H125" s="19"/>
    </row>
    <row r="126" spans="1:8" s="9" customFormat="1" ht="36" customHeight="1" x14ac:dyDescent="0.2">
      <c r="A126" s="10"/>
      <c r="B126" s="25"/>
      <c r="C126" s="23" t="s">
        <v>176</v>
      </c>
      <c r="D126" s="12"/>
      <c r="E126" s="12" t="s">
        <v>36</v>
      </c>
      <c r="F126" s="20">
        <v>44</v>
      </c>
      <c r="G126" s="13"/>
      <c r="H126" s="19">
        <f t="shared" ref="H126:H127" si="16">ROUND(G126*F126,2)</f>
        <v>0</v>
      </c>
    </row>
    <row r="127" spans="1:8" s="9" customFormat="1" ht="36" customHeight="1" x14ac:dyDescent="0.2">
      <c r="A127" s="10"/>
      <c r="B127" s="25"/>
      <c r="C127" s="59" t="s">
        <v>177</v>
      </c>
      <c r="D127" s="12"/>
      <c r="E127" s="12" t="s">
        <v>36</v>
      </c>
      <c r="F127" s="20">
        <v>2</v>
      </c>
      <c r="G127" s="13"/>
      <c r="H127" s="19">
        <f t="shared" si="16"/>
        <v>0</v>
      </c>
    </row>
    <row r="128" spans="1:8" s="9" customFormat="1" ht="36" customHeight="1" thickBot="1" x14ac:dyDescent="0.25">
      <c r="A128" s="15"/>
      <c r="B128" s="40" t="str">
        <f>B120</f>
        <v>E</v>
      </c>
      <c r="C128" s="91" t="str">
        <f>C120</f>
        <v>Trenchless CPKC Railway Crossing</v>
      </c>
      <c r="D128" s="94"/>
      <c r="E128" s="94"/>
      <c r="F128" s="41"/>
      <c r="G128" s="85" t="s">
        <v>20</v>
      </c>
      <c r="H128" s="39">
        <f>SUM(H121:H127)</f>
        <v>0</v>
      </c>
    </row>
    <row r="129" spans="1:8" s="9" customFormat="1" ht="36" customHeight="1" thickTop="1" thickBot="1" x14ac:dyDescent="0.25">
      <c r="A129" s="8" t="s">
        <v>13</v>
      </c>
      <c r="B129" s="57" t="s">
        <v>178</v>
      </c>
      <c r="C129" s="90" t="s">
        <v>179</v>
      </c>
      <c r="D129" s="95"/>
      <c r="E129" s="95"/>
      <c r="F129" s="95"/>
      <c r="G129" s="95"/>
      <c r="H129" s="96"/>
    </row>
    <row r="130" spans="1:8" s="9" customFormat="1" ht="36" customHeight="1" thickTop="1" x14ac:dyDescent="0.2">
      <c r="A130" s="10"/>
      <c r="B130" s="25" t="s">
        <v>180</v>
      </c>
      <c r="C130" s="28" t="s">
        <v>181</v>
      </c>
      <c r="D130" s="12"/>
      <c r="E130" s="12"/>
      <c r="F130" s="12"/>
      <c r="G130" s="52"/>
      <c r="H130" s="14"/>
    </row>
    <row r="131" spans="1:8" s="9" customFormat="1" ht="60" x14ac:dyDescent="0.2">
      <c r="A131" s="10"/>
      <c r="B131" s="25"/>
      <c r="C131" s="21" t="s">
        <v>182</v>
      </c>
      <c r="D131" s="12"/>
      <c r="E131" s="12" t="s">
        <v>29</v>
      </c>
      <c r="F131" s="12">
        <v>35</v>
      </c>
      <c r="G131" s="13"/>
      <c r="H131" s="14">
        <f t="shared" ref="H131" si="17">F131*G131</f>
        <v>0</v>
      </c>
    </row>
    <row r="132" spans="1:8" s="9" customFormat="1" ht="36" customHeight="1" x14ac:dyDescent="0.2">
      <c r="A132" s="10"/>
      <c r="B132" s="25" t="s">
        <v>183</v>
      </c>
      <c r="C132" s="28" t="s">
        <v>184</v>
      </c>
      <c r="D132" s="12"/>
      <c r="E132" s="12"/>
      <c r="F132" s="12"/>
      <c r="G132" s="52"/>
      <c r="H132" s="14"/>
    </row>
    <row r="133" spans="1:8" s="9" customFormat="1" ht="60" x14ac:dyDescent="0.2">
      <c r="A133" s="10"/>
      <c r="B133" s="25"/>
      <c r="C133" s="21" t="s">
        <v>185</v>
      </c>
      <c r="D133" s="12"/>
      <c r="E133" s="12" t="s">
        <v>29</v>
      </c>
      <c r="F133" s="12">
        <v>35</v>
      </c>
      <c r="G133" s="13"/>
      <c r="H133" s="14">
        <f t="shared" ref="H133" si="18">F133*G133</f>
        <v>0</v>
      </c>
    </row>
    <row r="134" spans="1:8" s="9" customFormat="1" ht="36" customHeight="1" x14ac:dyDescent="0.2">
      <c r="A134" s="10"/>
      <c r="B134" s="25" t="s">
        <v>186</v>
      </c>
      <c r="C134" s="28" t="s">
        <v>187</v>
      </c>
      <c r="D134" s="12"/>
      <c r="E134" s="12"/>
      <c r="F134" s="12"/>
      <c r="G134" s="52"/>
      <c r="H134" s="14"/>
    </row>
    <row r="135" spans="1:8" s="9" customFormat="1" ht="60" x14ac:dyDescent="0.2">
      <c r="A135" s="10"/>
      <c r="B135" s="25"/>
      <c r="C135" s="21" t="s">
        <v>185</v>
      </c>
      <c r="D135" s="12"/>
      <c r="E135" s="12" t="s">
        <v>29</v>
      </c>
      <c r="F135" s="12">
        <v>35</v>
      </c>
      <c r="G135" s="13"/>
      <c r="H135" s="14">
        <f t="shared" ref="H135" si="19">F135*G135</f>
        <v>0</v>
      </c>
    </row>
    <row r="136" spans="1:8" s="9" customFormat="1" ht="36" customHeight="1" x14ac:dyDescent="0.2">
      <c r="A136" s="15" t="s">
        <v>72</v>
      </c>
      <c r="B136" s="25" t="s">
        <v>188</v>
      </c>
      <c r="C136" s="28" t="s">
        <v>174</v>
      </c>
      <c r="D136" s="47" t="s">
        <v>175</v>
      </c>
      <c r="E136" s="16"/>
      <c r="F136" s="20"/>
      <c r="G136" s="52"/>
      <c r="H136" s="19"/>
    </row>
    <row r="137" spans="1:8" s="9" customFormat="1" ht="36" customHeight="1" x14ac:dyDescent="0.2">
      <c r="A137" s="10"/>
      <c r="B137" s="25"/>
      <c r="C137" s="23" t="s">
        <v>176</v>
      </c>
      <c r="D137" s="12"/>
      <c r="E137" s="12" t="s">
        <v>36</v>
      </c>
      <c r="F137" s="20">
        <v>22</v>
      </c>
      <c r="G137" s="13"/>
      <c r="H137" s="19">
        <f t="shared" ref="H137:H138" si="20">ROUND(G137*F137,2)</f>
        <v>0</v>
      </c>
    </row>
    <row r="138" spans="1:8" s="9" customFormat="1" ht="36" customHeight="1" x14ac:dyDescent="0.2">
      <c r="A138" s="10"/>
      <c r="B138" s="25"/>
      <c r="C138" s="59" t="s">
        <v>177</v>
      </c>
      <c r="D138" s="12"/>
      <c r="E138" s="12" t="s">
        <v>36</v>
      </c>
      <c r="F138" s="20">
        <v>2</v>
      </c>
      <c r="G138" s="13"/>
      <c r="H138" s="19">
        <f t="shared" si="20"/>
        <v>0</v>
      </c>
    </row>
    <row r="139" spans="1:8" s="9" customFormat="1" ht="36" customHeight="1" thickBot="1" x14ac:dyDescent="0.25">
      <c r="A139" s="15"/>
      <c r="B139" s="40" t="str">
        <f>B129</f>
        <v>F</v>
      </c>
      <c r="C139" s="91" t="str">
        <f>C129</f>
        <v>Pipe Ramming or Auger Boring Trenchless Works</v>
      </c>
      <c r="D139" s="94"/>
      <c r="E139" s="94"/>
      <c r="F139" s="41"/>
      <c r="G139" s="85" t="s">
        <v>20</v>
      </c>
      <c r="H139" s="39">
        <f>SUM(H131:H138)</f>
        <v>0</v>
      </c>
    </row>
    <row r="140" spans="1:8" s="9" customFormat="1" ht="36" customHeight="1" thickTop="1" thickBot="1" x14ac:dyDescent="0.25">
      <c r="A140" s="8" t="s">
        <v>13</v>
      </c>
      <c r="B140" s="57" t="s">
        <v>189</v>
      </c>
      <c r="C140" s="90" t="s">
        <v>190</v>
      </c>
      <c r="D140" s="95"/>
      <c r="E140" s="95"/>
      <c r="F140" s="95"/>
      <c r="G140" s="95"/>
      <c r="H140" s="96"/>
    </row>
    <row r="141" spans="1:8" s="9" customFormat="1" ht="36" customHeight="1" thickTop="1" x14ac:dyDescent="0.2">
      <c r="A141" s="15"/>
      <c r="B141" s="25" t="s">
        <v>191</v>
      </c>
      <c r="C141" s="28" t="s">
        <v>192</v>
      </c>
      <c r="D141" s="27" t="s">
        <v>193</v>
      </c>
      <c r="E141" s="16"/>
      <c r="F141" s="20"/>
      <c r="G141" s="88"/>
      <c r="H141" s="19"/>
    </row>
    <row r="142" spans="1:8" s="9" customFormat="1" ht="36" customHeight="1" x14ac:dyDescent="0.2">
      <c r="A142" s="15"/>
      <c r="B142" s="25"/>
      <c r="C142" s="21" t="s">
        <v>194</v>
      </c>
      <c r="D142" s="27" t="s">
        <v>195</v>
      </c>
      <c r="E142" s="16" t="s">
        <v>196</v>
      </c>
      <c r="F142" s="20">
        <v>220</v>
      </c>
      <c r="G142" s="36"/>
      <c r="H142" s="19">
        <f t="shared" ref="H142:H148" si="21">ROUND(G142*F142,2)</f>
        <v>0</v>
      </c>
    </row>
    <row r="143" spans="1:8" s="9" customFormat="1" ht="36" customHeight="1" x14ac:dyDescent="0.2">
      <c r="A143" s="15"/>
      <c r="B143" s="25"/>
      <c r="C143" s="21" t="s">
        <v>197</v>
      </c>
      <c r="D143" s="27" t="s">
        <v>198</v>
      </c>
      <c r="E143" s="16" t="s">
        <v>196</v>
      </c>
      <c r="F143" s="20">
        <v>220</v>
      </c>
      <c r="G143" s="36"/>
      <c r="H143" s="19">
        <f t="shared" si="21"/>
        <v>0</v>
      </c>
    </row>
    <row r="144" spans="1:8" s="9" customFormat="1" ht="36" customHeight="1" x14ac:dyDescent="0.2">
      <c r="A144" s="15"/>
      <c r="B144" s="25"/>
      <c r="C144" s="21" t="s">
        <v>199</v>
      </c>
      <c r="D144" s="27" t="s">
        <v>195</v>
      </c>
      <c r="E144" s="16" t="s">
        <v>200</v>
      </c>
      <c r="F144" s="20">
        <v>155</v>
      </c>
      <c r="G144" s="36"/>
      <c r="H144" s="19">
        <f t="shared" si="21"/>
        <v>0</v>
      </c>
    </row>
    <row r="145" spans="1:9" s="9" customFormat="1" ht="36" customHeight="1" x14ac:dyDescent="0.2">
      <c r="A145" s="15"/>
      <c r="B145" s="25"/>
      <c r="C145" s="21" t="s">
        <v>201</v>
      </c>
      <c r="D145" s="27" t="s">
        <v>195</v>
      </c>
      <c r="E145" s="16" t="s">
        <v>69</v>
      </c>
      <c r="F145" s="20">
        <v>22</v>
      </c>
      <c r="G145" s="36"/>
      <c r="H145" s="19">
        <f t="shared" si="21"/>
        <v>0</v>
      </c>
    </row>
    <row r="146" spans="1:9" s="9" customFormat="1" ht="36" customHeight="1" x14ac:dyDescent="0.2">
      <c r="A146" s="15"/>
      <c r="B146" s="25" t="s">
        <v>202</v>
      </c>
      <c r="C146" s="28" t="s">
        <v>203</v>
      </c>
      <c r="D146" s="27"/>
      <c r="E146" s="16"/>
      <c r="F146" s="20"/>
      <c r="G146" s="88"/>
      <c r="H146" s="19"/>
    </row>
    <row r="147" spans="1:9" s="9" customFormat="1" ht="36" customHeight="1" x14ac:dyDescent="0.2">
      <c r="A147" s="15"/>
      <c r="B147" s="25"/>
      <c r="C147" s="21" t="s">
        <v>204</v>
      </c>
      <c r="D147" s="27" t="s">
        <v>205</v>
      </c>
      <c r="E147" s="16" t="s">
        <v>196</v>
      </c>
      <c r="F147" s="20">
        <v>100</v>
      </c>
      <c r="G147" s="36"/>
      <c r="H147" s="19">
        <f t="shared" ref="H147" si="22">ROUND(G147*F147,2)</f>
        <v>0</v>
      </c>
    </row>
    <row r="148" spans="1:9" s="9" customFormat="1" ht="36" customHeight="1" x14ac:dyDescent="0.2">
      <c r="A148" s="15"/>
      <c r="B148" s="25"/>
      <c r="C148" s="21" t="s">
        <v>206</v>
      </c>
      <c r="D148" s="27" t="s">
        <v>205</v>
      </c>
      <c r="E148" s="16" t="s">
        <v>196</v>
      </c>
      <c r="F148" s="20">
        <v>100</v>
      </c>
      <c r="G148" s="36"/>
      <c r="H148" s="19">
        <f t="shared" si="21"/>
        <v>0</v>
      </c>
    </row>
    <row r="149" spans="1:9" s="9" customFormat="1" ht="36" customHeight="1" x14ac:dyDescent="0.2">
      <c r="A149" s="15"/>
      <c r="B149" s="25" t="s">
        <v>209</v>
      </c>
      <c r="C149" s="28" t="s">
        <v>207</v>
      </c>
      <c r="D149" s="27"/>
      <c r="E149" s="16"/>
      <c r="F149" s="20"/>
      <c r="G149" s="88"/>
      <c r="H149" s="19"/>
    </row>
    <row r="150" spans="1:9" s="9" customFormat="1" ht="36" customHeight="1" x14ac:dyDescent="0.2">
      <c r="A150" s="15"/>
      <c r="B150" s="25"/>
      <c r="C150" s="21" t="s">
        <v>208</v>
      </c>
      <c r="D150" s="27" t="s">
        <v>205</v>
      </c>
      <c r="E150" s="16" t="s">
        <v>196</v>
      </c>
      <c r="F150" s="20">
        <v>100</v>
      </c>
      <c r="G150" s="36"/>
      <c r="H150" s="19">
        <f>ROUND(G150*F150,2)</f>
        <v>0</v>
      </c>
    </row>
    <row r="151" spans="1:9" s="9" customFormat="1" ht="36" customHeight="1" x14ac:dyDescent="0.2">
      <c r="A151" s="15"/>
      <c r="B151" s="25" t="s">
        <v>216</v>
      </c>
      <c r="C151" s="28" t="s">
        <v>210</v>
      </c>
      <c r="D151" s="27" t="s">
        <v>193</v>
      </c>
      <c r="E151" s="16"/>
      <c r="F151" s="20"/>
      <c r="G151" s="88"/>
      <c r="H151" s="19"/>
    </row>
    <row r="152" spans="1:9" s="9" customFormat="1" ht="36" customHeight="1" x14ac:dyDescent="0.2">
      <c r="A152" s="15"/>
      <c r="B152" s="25"/>
      <c r="C152" s="21" t="s">
        <v>211</v>
      </c>
      <c r="D152" s="27" t="s">
        <v>198</v>
      </c>
      <c r="E152" s="16" t="s">
        <v>196</v>
      </c>
      <c r="F152" s="20">
        <v>1625</v>
      </c>
      <c r="G152" s="36"/>
      <c r="H152" s="19">
        <f t="shared" ref="H152:H156" si="23">ROUND(G152*F152,2)</f>
        <v>0</v>
      </c>
      <c r="I152" s="62"/>
    </row>
    <row r="153" spans="1:9" s="9" customFormat="1" ht="36" customHeight="1" x14ac:dyDescent="0.2">
      <c r="A153" s="15"/>
      <c r="B153" s="25"/>
      <c r="C153" s="21" t="s">
        <v>212</v>
      </c>
      <c r="D153" s="27" t="s">
        <v>195</v>
      </c>
      <c r="E153" s="16" t="s">
        <v>200</v>
      </c>
      <c r="F153" s="20">
        <v>1495</v>
      </c>
      <c r="G153" s="36"/>
      <c r="H153" s="19">
        <f t="shared" si="23"/>
        <v>0</v>
      </c>
      <c r="I153" s="62"/>
    </row>
    <row r="154" spans="1:9" s="9" customFormat="1" ht="36" customHeight="1" x14ac:dyDescent="0.2">
      <c r="A154" s="15"/>
      <c r="B154" s="25"/>
      <c r="C154" s="21" t="s">
        <v>213</v>
      </c>
      <c r="D154" s="27" t="s">
        <v>195</v>
      </c>
      <c r="E154" s="16" t="s">
        <v>69</v>
      </c>
      <c r="F154" s="20">
        <v>245</v>
      </c>
      <c r="G154" s="36"/>
      <c r="H154" s="19">
        <f t="shared" si="23"/>
        <v>0</v>
      </c>
      <c r="I154" s="62"/>
    </row>
    <row r="155" spans="1:9" s="9" customFormat="1" ht="36" customHeight="1" x14ac:dyDescent="0.2">
      <c r="A155" s="15"/>
      <c r="B155" s="25"/>
      <c r="C155" s="21" t="s">
        <v>214</v>
      </c>
      <c r="D155" s="27" t="s">
        <v>205</v>
      </c>
      <c r="E155" s="16" t="s">
        <v>200</v>
      </c>
      <c r="F155" s="20">
        <v>235</v>
      </c>
      <c r="G155" s="36"/>
      <c r="H155" s="19">
        <f t="shared" si="23"/>
        <v>0</v>
      </c>
      <c r="I155" s="62"/>
    </row>
    <row r="156" spans="1:9" s="9" customFormat="1" ht="36" customHeight="1" x14ac:dyDescent="0.2">
      <c r="A156" s="15"/>
      <c r="B156" s="25"/>
      <c r="C156" s="21" t="s">
        <v>215</v>
      </c>
      <c r="D156" s="27" t="s">
        <v>205</v>
      </c>
      <c r="E156" s="16" t="s">
        <v>200</v>
      </c>
      <c r="F156" s="20">
        <v>160</v>
      </c>
      <c r="G156" s="36"/>
      <c r="H156" s="19">
        <f t="shared" si="23"/>
        <v>0</v>
      </c>
      <c r="I156" s="62"/>
    </row>
    <row r="157" spans="1:9" s="9" customFormat="1" ht="36" customHeight="1" x14ac:dyDescent="0.2">
      <c r="A157" s="15"/>
      <c r="B157" s="25" t="s">
        <v>219</v>
      </c>
      <c r="C157" s="28" t="s">
        <v>217</v>
      </c>
      <c r="D157" s="27"/>
      <c r="E157" s="16"/>
      <c r="F157" s="20"/>
      <c r="G157" s="88"/>
      <c r="H157" s="19"/>
    </row>
    <row r="158" spans="1:9" s="9" customFormat="1" ht="36" customHeight="1" x14ac:dyDescent="0.2">
      <c r="A158" s="15"/>
      <c r="B158" s="25"/>
      <c r="C158" s="21" t="s">
        <v>194</v>
      </c>
      <c r="D158" s="27" t="s">
        <v>195</v>
      </c>
      <c r="E158" s="16" t="s">
        <v>196</v>
      </c>
      <c r="F158" s="20">
        <v>2975</v>
      </c>
      <c r="G158" s="36"/>
      <c r="H158" s="19">
        <f t="shared" ref="H158:H160" si="24">ROUND(G158*F158,2)</f>
        <v>0</v>
      </c>
    </row>
    <row r="159" spans="1:9" s="9" customFormat="1" ht="36" customHeight="1" x14ac:dyDescent="0.2">
      <c r="A159" s="15"/>
      <c r="B159" s="25"/>
      <c r="C159" s="21" t="s">
        <v>197</v>
      </c>
      <c r="D159" s="27" t="s">
        <v>198</v>
      </c>
      <c r="E159" s="16" t="s">
        <v>196</v>
      </c>
      <c r="F159" s="20">
        <v>2975</v>
      </c>
      <c r="G159" s="36"/>
      <c r="H159" s="19">
        <f t="shared" si="24"/>
        <v>0</v>
      </c>
    </row>
    <row r="160" spans="1:9" s="9" customFormat="1" ht="36" customHeight="1" x14ac:dyDescent="0.2">
      <c r="A160" s="15"/>
      <c r="B160" s="25"/>
      <c r="C160" s="21" t="s">
        <v>199</v>
      </c>
      <c r="D160" s="27" t="s">
        <v>195</v>
      </c>
      <c r="E160" s="16" t="s">
        <v>200</v>
      </c>
      <c r="F160" s="20">
        <v>1710</v>
      </c>
      <c r="G160" s="36"/>
      <c r="H160" s="19">
        <f t="shared" si="24"/>
        <v>0</v>
      </c>
    </row>
    <row r="161" spans="1:9" s="9" customFormat="1" ht="36" customHeight="1" x14ac:dyDescent="0.2">
      <c r="A161" s="15"/>
      <c r="B161" s="25"/>
      <c r="C161" s="21" t="s">
        <v>201</v>
      </c>
      <c r="D161" s="27" t="s">
        <v>195</v>
      </c>
      <c r="E161" s="16" t="s">
        <v>69</v>
      </c>
      <c r="F161" s="20">
        <v>300</v>
      </c>
      <c r="G161" s="36"/>
      <c r="H161" s="19">
        <f>ROUND(G161*F161,2)</f>
        <v>0</v>
      </c>
    </row>
    <row r="162" spans="1:9" s="9" customFormat="1" ht="36" customHeight="1" x14ac:dyDescent="0.2">
      <c r="A162" s="15"/>
      <c r="B162" s="25"/>
      <c r="C162" s="21" t="s">
        <v>218</v>
      </c>
      <c r="D162" s="27" t="s">
        <v>195</v>
      </c>
      <c r="E162" s="16" t="s">
        <v>19</v>
      </c>
      <c r="F162" s="20">
        <v>1</v>
      </c>
      <c r="G162" s="36"/>
      <c r="H162" s="19">
        <f>ROUND(G162*F162,2)</f>
        <v>0</v>
      </c>
    </row>
    <row r="163" spans="1:9" s="9" customFormat="1" ht="36" customHeight="1" x14ac:dyDescent="0.2">
      <c r="A163" s="15"/>
      <c r="B163" s="25" t="s">
        <v>221</v>
      </c>
      <c r="C163" s="28" t="s">
        <v>220</v>
      </c>
      <c r="D163" s="27"/>
      <c r="E163" s="16"/>
      <c r="F163" s="20"/>
      <c r="G163" s="88"/>
      <c r="H163" s="19"/>
    </row>
    <row r="164" spans="1:9" s="9" customFormat="1" ht="36" customHeight="1" x14ac:dyDescent="0.2">
      <c r="A164" s="15"/>
      <c r="B164" s="25"/>
      <c r="C164" s="21" t="s">
        <v>335</v>
      </c>
      <c r="D164" s="27" t="s">
        <v>205</v>
      </c>
      <c r="E164" s="16" t="s">
        <v>196</v>
      </c>
      <c r="F164" s="20">
        <v>685</v>
      </c>
      <c r="G164" s="36"/>
      <c r="H164" s="19">
        <f t="shared" ref="H164:H171" si="25">ROUND(G164*F164,2)</f>
        <v>0</v>
      </c>
    </row>
    <row r="165" spans="1:9" s="9" customFormat="1" ht="36" customHeight="1" x14ac:dyDescent="0.2">
      <c r="A165" s="15"/>
      <c r="B165" s="25" t="s">
        <v>224</v>
      </c>
      <c r="C165" s="28" t="s">
        <v>222</v>
      </c>
      <c r="D165" s="27" t="s">
        <v>223</v>
      </c>
      <c r="E165" s="16" t="s">
        <v>196</v>
      </c>
      <c r="F165" s="20">
        <v>46600</v>
      </c>
      <c r="G165" s="36"/>
      <c r="H165" s="19">
        <f t="shared" si="25"/>
        <v>0</v>
      </c>
    </row>
    <row r="166" spans="1:9" s="9" customFormat="1" ht="36" customHeight="1" x14ac:dyDescent="0.2">
      <c r="A166" s="15"/>
      <c r="B166" s="25" t="s">
        <v>336</v>
      </c>
      <c r="C166" s="28" t="s">
        <v>225</v>
      </c>
      <c r="D166" s="27"/>
      <c r="E166" s="16"/>
      <c r="F166" s="20"/>
      <c r="G166" s="88"/>
      <c r="H166" s="19"/>
    </row>
    <row r="167" spans="1:9" s="9" customFormat="1" ht="36" customHeight="1" x14ac:dyDescent="0.2">
      <c r="A167" s="15"/>
      <c r="B167" s="25"/>
      <c r="C167" s="21" t="s">
        <v>226</v>
      </c>
      <c r="D167" s="27" t="s">
        <v>227</v>
      </c>
      <c r="E167" s="16" t="s">
        <v>196</v>
      </c>
      <c r="F167" s="20">
        <v>20775</v>
      </c>
      <c r="G167" s="36"/>
      <c r="H167" s="19">
        <f t="shared" si="25"/>
        <v>0</v>
      </c>
    </row>
    <row r="168" spans="1:9" s="9" customFormat="1" ht="36" customHeight="1" x14ac:dyDescent="0.2">
      <c r="A168" s="15"/>
      <c r="B168" s="25"/>
      <c r="C168" s="21" t="s">
        <v>228</v>
      </c>
      <c r="D168" s="27" t="s">
        <v>227</v>
      </c>
      <c r="E168" s="16" t="s">
        <v>196</v>
      </c>
      <c r="F168" s="20">
        <v>26650</v>
      </c>
      <c r="G168" s="36"/>
      <c r="H168" s="19">
        <f t="shared" si="25"/>
        <v>0</v>
      </c>
    </row>
    <row r="169" spans="1:9" s="9" customFormat="1" ht="36" customHeight="1" x14ac:dyDescent="0.2">
      <c r="A169" s="10"/>
      <c r="B169" s="25" t="s">
        <v>229</v>
      </c>
      <c r="C169" s="28" t="s">
        <v>230</v>
      </c>
      <c r="D169" s="12" t="s">
        <v>231</v>
      </c>
      <c r="E169" s="16" t="s">
        <v>196</v>
      </c>
      <c r="F169" s="20">
        <v>3000</v>
      </c>
      <c r="G169" s="13"/>
      <c r="H169" s="19">
        <f t="shared" si="25"/>
        <v>0</v>
      </c>
    </row>
    <row r="170" spans="1:9" s="9" customFormat="1" ht="36" customHeight="1" x14ac:dyDescent="0.2">
      <c r="A170" s="10"/>
      <c r="B170" s="25" t="s">
        <v>232</v>
      </c>
      <c r="C170" s="28" t="s">
        <v>233</v>
      </c>
      <c r="D170" s="12" t="s">
        <v>234</v>
      </c>
      <c r="E170" s="16" t="s">
        <v>132</v>
      </c>
      <c r="F170" s="20">
        <v>2500</v>
      </c>
      <c r="G170" s="13"/>
      <c r="H170" s="19">
        <f t="shared" si="25"/>
        <v>0</v>
      </c>
    </row>
    <row r="171" spans="1:9" s="9" customFormat="1" ht="36" customHeight="1" x14ac:dyDescent="0.2">
      <c r="A171" s="10"/>
      <c r="B171" s="25" t="s">
        <v>235</v>
      </c>
      <c r="C171" s="28" t="s">
        <v>236</v>
      </c>
      <c r="D171" s="12" t="s">
        <v>237</v>
      </c>
      <c r="E171" s="16" t="s">
        <v>132</v>
      </c>
      <c r="F171" s="20">
        <v>1000</v>
      </c>
      <c r="G171" s="13"/>
      <c r="H171" s="19">
        <f t="shared" si="25"/>
        <v>0</v>
      </c>
    </row>
    <row r="172" spans="1:9" s="9" customFormat="1" ht="36" customHeight="1" thickBot="1" x14ac:dyDescent="0.25">
      <c r="A172" s="15"/>
      <c r="B172" s="40" t="str">
        <f>B140</f>
        <v>G</v>
      </c>
      <c r="C172" s="91" t="str">
        <f>C140</f>
        <v>Surface Works &amp; Restorations</v>
      </c>
      <c r="D172" s="94"/>
      <c r="E172" s="94"/>
      <c r="F172" s="41"/>
      <c r="G172" s="85" t="s">
        <v>20</v>
      </c>
      <c r="H172" s="39">
        <f>SUM(H141:H171)</f>
        <v>0</v>
      </c>
    </row>
    <row r="173" spans="1:9" s="9" customFormat="1" ht="36" customHeight="1" thickTop="1" thickBot="1" x14ac:dyDescent="0.25">
      <c r="A173" s="8" t="s">
        <v>13</v>
      </c>
      <c r="B173" s="57" t="s">
        <v>238</v>
      </c>
      <c r="C173" s="90" t="s">
        <v>239</v>
      </c>
      <c r="D173" s="95"/>
      <c r="E173" s="95"/>
      <c r="F173" s="95"/>
      <c r="G173" s="95"/>
      <c r="H173" s="96"/>
    </row>
    <row r="174" spans="1:9" s="9" customFormat="1" ht="36" customHeight="1" thickTop="1" x14ac:dyDescent="0.2">
      <c r="A174" s="15"/>
      <c r="B174" s="25" t="s">
        <v>240</v>
      </c>
      <c r="C174" s="28" t="s">
        <v>241</v>
      </c>
      <c r="D174" s="47" t="s">
        <v>242</v>
      </c>
      <c r="E174" s="16" t="s">
        <v>243</v>
      </c>
      <c r="F174" s="20">
        <v>1</v>
      </c>
      <c r="G174" s="52">
        <v>75000</v>
      </c>
      <c r="H174" s="19">
        <f>ROUND(G174*F174,2)</f>
        <v>75000</v>
      </c>
    </row>
    <row r="175" spans="1:9" s="9" customFormat="1" ht="36" customHeight="1" x14ac:dyDescent="0.2">
      <c r="A175" s="15" t="s">
        <v>72</v>
      </c>
      <c r="B175" s="25" t="s">
        <v>244</v>
      </c>
      <c r="C175" s="28" t="s">
        <v>245</v>
      </c>
      <c r="D175" s="47" t="s">
        <v>246</v>
      </c>
      <c r="E175" s="16"/>
      <c r="F175" s="20"/>
      <c r="G175" s="52"/>
      <c r="H175" s="19"/>
      <c r="I175" s="56"/>
    </row>
    <row r="176" spans="1:9" s="9" customFormat="1" ht="36" customHeight="1" x14ac:dyDescent="0.2">
      <c r="A176" s="15"/>
      <c r="B176" s="25"/>
      <c r="C176" s="23" t="s">
        <v>247</v>
      </c>
      <c r="D176" s="47"/>
      <c r="E176" s="16" t="s">
        <v>243</v>
      </c>
      <c r="F176" s="20">
        <v>1</v>
      </c>
      <c r="G176" s="52">
        <v>400000</v>
      </c>
      <c r="H176" s="19">
        <f>ROUND(G176*F176,2)</f>
        <v>400000</v>
      </c>
      <c r="I176" s="56"/>
    </row>
    <row r="177" spans="1:9" s="9" customFormat="1" ht="36" customHeight="1" x14ac:dyDescent="0.2">
      <c r="A177" s="15"/>
      <c r="B177" s="25"/>
      <c r="C177" s="64" t="s">
        <v>248</v>
      </c>
      <c r="D177" s="47"/>
      <c r="E177" s="12" t="s">
        <v>249</v>
      </c>
      <c r="F177" s="20">
        <v>4</v>
      </c>
      <c r="G177" s="13"/>
      <c r="H177" s="19"/>
      <c r="I177" s="93"/>
    </row>
    <row r="178" spans="1:9" s="9" customFormat="1" ht="36" customHeight="1" x14ac:dyDescent="0.2">
      <c r="A178" s="15"/>
      <c r="B178" s="25"/>
      <c r="C178" s="64" t="s">
        <v>250</v>
      </c>
      <c r="D178" s="47"/>
      <c r="E178" s="12" t="s">
        <v>249</v>
      </c>
      <c r="F178" s="20">
        <v>4</v>
      </c>
      <c r="G178" s="13"/>
      <c r="H178" s="19"/>
      <c r="I178" s="93"/>
    </row>
    <row r="179" spans="1:9" s="9" customFormat="1" ht="36" customHeight="1" x14ac:dyDescent="0.2">
      <c r="A179" s="15"/>
      <c r="B179" s="25"/>
      <c r="C179" s="64" t="s">
        <v>251</v>
      </c>
      <c r="D179" s="47"/>
      <c r="E179" s="12" t="s">
        <v>249</v>
      </c>
      <c r="F179" s="20">
        <v>4</v>
      </c>
      <c r="G179" s="13"/>
      <c r="H179" s="19"/>
      <c r="I179" s="93"/>
    </row>
    <row r="180" spans="1:9" s="9" customFormat="1" ht="36" customHeight="1" x14ac:dyDescent="0.2">
      <c r="A180" s="15" t="s">
        <v>72</v>
      </c>
      <c r="B180" s="25" t="s">
        <v>252</v>
      </c>
      <c r="C180" s="28" t="s">
        <v>253</v>
      </c>
      <c r="D180" s="47" t="s">
        <v>254</v>
      </c>
      <c r="E180" s="16" t="s">
        <v>243</v>
      </c>
      <c r="F180" s="20">
        <v>1</v>
      </c>
      <c r="G180" s="52">
        <v>40000</v>
      </c>
      <c r="H180" s="19">
        <f t="shared" ref="H180:H184" si="26">ROUND(G180*F180,2)</f>
        <v>40000</v>
      </c>
      <c r="I180" s="56"/>
    </row>
    <row r="181" spans="1:9" s="9" customFormat="1" ht="36" customHeight="1" x14ac:dyDescent="0.2">
      <c r="A181" s="15" t="s">
        <v>72</v>
      </c>
      <c r="B181" s="25" t="s">
        <v>255</v>
      </c>
      <c r="C181" s="28" t="s">
        <v>256</v>
      </c>
      <c r="D181" s="47" t="s">
        <v>257</v>
      </c>
      <c r="E181" s="16" t="s">
        <v>243</v>
      </c>
      <c r="F181" s="20">
        <v>1</v>
      </c>
      <c r="G181" s="52">
        <v>20000</v>
      </c>
      <c r="H181" s="19">
        <f t="shared" si="26"/>
        <v>20000</v>
      </c>
      <c r="I181" s="56"/>
    </row>
    <row r="182" spans="1:9" s="9" customFormat="1" ht="36" customHeight="1" x14ac:dyDescent="0.2">
      <c r="A182" s="15"/>
      <c r="B182" s="25" t="s">
        <v>89</v>
      </c>
      <c r="C182" s="28" t="s">
        <v>258</v>
      </c>
      <c r="D182" s="47" t="s">
        <v>105</v>
      </c>
      <c r="E182" s="16" t="s">
        <v>243</v>
      </c>
      <c r="F182" s="20">
        <v>1</v>
      </c>
      <c r="G182" s="52">
        <v>150000</v>
      </c>
      <c r="H182" s="19">
        <f t="shared" si="26"/>
        <v>150000</v>
      </c>
      <c r="I182" s="56"/>
    </row>
    <row r="183" spans="1:9" s="9" customFormat="1" ht="36" customHeight="1" x14ac:dyDescent="0.2">
      <c r="A183" s="15"/>
      <c r="B183" s="25" t="s">
        <v>259</v>
      </c>
      <c r="C183" s="28" t="s">
        <v>260</v>
      </c>
      <c r="D183" s="47" t="s">
        <v>261</v>
      </c>
      <c r="E183" s="16" t="s">
        <v>243</v>
      </c>
      <c r="F183" s="20">
        <v>1</v>
      </c>
      <c r="G183" s="52">
        <v>40000</v>
      </c>
      <c r="H183" s="19">
        <f t="shared" si="26"/>
        <v>40000</v>
      </c>
      <c r="I183" s="56"/>
    </row>
    <row r="184" spans="1:9" s="9" customFormat="1" ht="36" customHeight="1" x14ac:dyDescent="0.2">
      <c r="A184" s="15"/>
      <c r="B184" s="25" t="s">
        <v>262</v>
      </c>
      <c r="C184" s="28" t="s">
        <v>263</v>
      </c>
      <c r="D184" s="47" t="s">
        <v>264</v>
      </c>
      <c r="E184" s="16" t="s">
        <v>243</v>
      </c>
      <c r="F184" s="20">
        <v>1</v>
      </c>
      <c r="G184" s="52">
        <v>400000</v>
      </c>
      <c r="H184" s="19">
        <f t="shared" si="26"/>
        <v>400000</v>
      </c>
      <c r="I184" s="56"/>
    </row>
    <row r="185" spans="1:9" s="9" customFormat="1" ht="36" customHeight="1" thickBot="1" x14ac:dyDescent="0.25">
      <c r="A185" s="15"/>
      <c r="B185" s="40" t="str">
        <f>B173</f>
        <v>H</v>
      </c>
      <c r="C185" s="63" t="str">
        <f>C173</f>
        <v>Allowances</v>
      </c>
      <c r="D185" s="101" t="s">
        <v>265</v>
      </c>
      <c r="E185" s="101"/>
      <c r="F185" s="101"/>
      <c r="G185" s="101"/>
      <c r="H185" s="39">
        <f>SUM(H174:H184)</f>
        <v>1125000</v>
      </c>
    </row>
    <row r="186" spans="1:9" s="9" customFormat="1" ht="36" customHeight="1" thickTop="1" x14ac:dyDescent="0.2">
      <c r="A186" s="15"/>
      <c r="B186" s="42" t="s">
        <v>266</v>
      </c>
      <c r="C186" s="102" t="s">
        <v>267</v>
      </c>
      <c r="D186" s="103"/>
      <c r="E186" s="103"/>
      <c r="F186" s="103"/>
      <c r="G186" s="103"/>
      <c r="H186" s="104"/>
    </row>
    <row r="187" spans="1:9" s="9" customFormat="1" ht="36" customHeight="1" x14ac:dyDescent="0.2">
      <c r="A187" s="15"/>
      <c r="B187" s="25" t="s">
        <v>61</v>
      </c>
      <c r="C187" s="28" t="s">
        <v>268</v>
      </c>
      <c r="D187" s="27" t="s">
        <v>269</v>
      </c>
      <c r="E187" s="16" t="s">
        <v>69</v>
      </c>
      <c r="F187" s="12">
        <v>100</v>
      </c>
      <c r="G187" s="13"/>
      <c r="H187" s="14">
        <f t="shared" ref="H187" si="27">F187*G187</f>
        <v>0</v>
      </c>
    </row>
    <row r="188" spans="1:9" s="9" customFormat="1" ht="36" customHeight="1" x14ac:dyDescent="0.2">
      <c r="A188" s="31"/>
      <c r="B188" s="25" t="s">
        <v>270</v>
      </c>
      <c r="C188" s="28" t="s">
        <v>271</v>
      </c>
      <c r="D188" s="12" t="s">
        <v>272</v>
      </c>
      <c r="E188" s="16"/>
      <c r="F188" s="16"/>
      <c r="G188" s="87"/>
      <c r="H188" s="30"/>
    </row>
    <row r="189" spans="1:9" s="9" customFormat="1" ht="36" customHeight="1" x14ac:dyDescent="0.2">
      <c r="A189" s="31"/>
      <c r="B189" s="25"/>
      <c r="C189" s="21" t="s">
        <v>273</v>
      </c>
      <c r="D189" s="27"/>
      <c r="E189" s="16" t="s">
        <v>200</v>
      </c>
      <c r="F189" s="16">
        <v>150</v>
      </c>
      <c r="G189" s="32"/>
      <c r="H189" s="30">
        <f>ROUND(G189*F189,2)</f>
        <v>0</v>
      </c>
    </row>
    <row r="190" spans="1:9" s="9" customFormat="1" ht="36" customHeight="1" x14ac:dyDescent="0.2">
      <c r="A190" s="15"/>
      <c r="B190" s="25" t="s">
        <v>274</v>
      </c>
      <c r="C190" s="28" t="s">
        <v>275</v>
      </c>
      <c r="D190" s="27"/>
      <c r="E190" s="12"/>
      <c r="F190" s="16"/>
      <c r="G190" s="87"/>
      <c r="H190" s="14"/>
    </row>
    <row r="191" spans="1:9" s="9" customFormat="1" ht="36" customHeight="1" x14ac:dyDescent="0.2">
      <c r="A191" s="10"/>
      <c r="B191" s="11"/>
      <c r="C191" s="21" t="s">
        <v>276</v>
      </c>
      <c r="D191" s="27" t="s">
        <v>68</v>
      </c>
      <c r="E191" s="16" t="s">
        <v>69</v>
      </c>
      <c r="F191" s="16">
        <v>400</v>
      </c>
      <c r="G191" s="32"/>
      <c r="H191" s="14">
        <f t="shared" ref="H191:H192" si="28">F191*G191</f>
        <v>0</v>
      </c>
    </row>
    <row r="192" spans="1:9" s="9" customFormat="1" ht="36" customHeight="1" x14ac:dyDescent="0.2">
      <c r="A192" s="10"/>
      <c r="B192" s="11"/>
      <c r="C192" s="21" t="s">
        <v>337</v>
      </c>
      <c r="D192" s="27" t="s">
        <v>68</v>
      </c>
      <c r="E192" s="16" t="s">
        <v>69</v>
      </c>
      <c r="F192" s="16">
        <v>400</v>
      </c>
      <c r="G192" s="32"/>
      <c r="H192" s="14">
        <f t="shared" si="28"/>
        <v>0</v>
      </c>
    </row>
    <row r="193" spans="1:9" s="9" customFormat="1" ht="36" customHeight="1" x14ac:dyDescent="0.2">
      <c r="A193" s="15"/>
      <c r="B193" s="25" t="s">
        <v>277</v>
      </c>
      <c r="C193" s="28" t="s">
        <v>278</v>
      </c>
      <c r="D193" s="27" t="s">
        <v>279</v>
      </c>
      <c r="E193" s="16" t="s">
        <v>196</v>
      </c>
      <c r="F193" s="20">
        <v>500</v>
      </c>
      <c r="G193" s="36"/>
      <c r="H193" s="19">
        <f>ROUND(G193*F193,2)</f>
        <v>0</v>
      </c>
    </row>
    <row r="194" spans="1:9" s="9" customFormat="1" ht="36" customHeight="1" x14ac:dyDescent="0.2">
      <c r="A194" s="15"/>
      <c r="B194" s="25" t="s">
        <v>280</v>
      </c>
      <c r="C194" s="28" t="s">
        <v>281</v>
      </c>
      <c r="D194" s="12" t="s">
        <v>282</v>
      </c>
      <c r="E194" s="16"/>
      <c r="F194" s="16"/>
      <c r="G194" s="87"/>
      <c r="H194" s="14">
        <f t="shared" ref="H194:H197" si="29">F194*G194</f>
        <v>0</v>
      </c>
    </row>
    <row r="195" spans="1:9" s="9" customFormat="1" ht="36" customHeight="1" x14ac:dyDescent="0.2">
      <c r="A195" s="15"/>
      <c r="B195" s="29"/>
      <c r="C195" s="21" t="s">
        <v>283</v>
      </c>
      <c r="D195" s="12"/>
      <c r="E195" s="12" t="s">
        <v>36</v>
      </c>
      <c r="F195" s="16">
        <v>4</v>
      </c>
      <c r="G195" s="13"/>
      <c r="H195" s="14">
        <f t="shared" si="29"/>
        <v>0</v>
      </c>
    </row>
    <row r="196" spans="1:9" s="9" customFormat="1" ht="36" customHeight="1" x14ac:dyDescent="0.2">
      <c r="A196" s="15"/>
      <c r="B196" s="29"/>
      <c r="C196" s="21" t="s">
        <v>284</v>
      </c>
      <c r="D196" s="12"/>
      <c r="E196" s="12" t="s">
        <v>36</v>
      </c>
      <c r="F196" s="16">
        <v>4</v>
      </c>
      <c r="G196" s="13"/>
      <c r="H196" s="14">
        <f t="shared" si="29"/>
        <v>0</v>
      </c>
    </row>
    <row r="197" spans="1:9" s="9" customFormat="1" ht="36" customHeight="1" x14ac:dyDescent="0.2">
      <c r="A197" s="15"/>
      <c r="B197" s="29"/>
      <c r="C197" s="21" t="s">
        <v>285</v>
      </c>
      <c r="D197" s="12"/>
      <c r="E197" s="12" t="s">
        <v>36</v>
      </c>
      <c r="F197" s="16">
        <v>4</v>
      </c>
      <c r="G197" s="13"/>
      <c r="H197" s="14">
        <f t="shared" si="29"/>
        <v>0</v>
      </c>
    </row>
    <row r="198" spans="1:9" s="9" customFormat="1" ht="36" customHeight="1" x14ac:dyDescent="0.2">
      <c r="A198" s="15"/>
      <c r="B198" s="25" t="s">
        <v>286</v>
      </c>
      <c r="C198" s="28" t="s">
        <v>287</v>
      </c>
      <c r="D198" s="27" t="s">
        <v>288</v>
      </c>
      <c r="E198" s="12"/>
      <c r="F198" s="16"/>
      <c r="G198" s="87"/>
      <c r="H198" s="14"/>
    </row>
    <row r="199" spans="1:9" s="9" customFormat="1" ht="36" customHeight="1" x14ac:dyDescent="0.2">
      <c r="A199" s="10"/>
      <c r="B199" s="11"/>
      <c r="C199" s="21" t="s">
        <v>289</v>
      </c>
      <c r="D199" s="12"/>
      <c r="E199" s="12" t="s">
        <v>19</v>
      </c>
      <c r="F199" s="12">
        <v>1</v>
      </c>
      <c r="G199" s="13"/>
      <c r="H199" s="14">
        <f>F199*G199</f>
        <v>0</v>
      </c>
      <c r="I199" s="43"/>
    </row>
    <row r="200" spans="1:9" s="9" customFormat="1" ht="36" customHeight="1" x14ac:dyDescent="0.2">
      <c r="A200" s="10"/>
      <c r="B200" s="25" t="s">
        <v>290</v>
      </c>
      <c r="C200" s="26" t="s">
        <v>291</v>
      </c>
      <c r="D200" s="12" t="s">
        <v>34</v>
      </c>
      <c r="E200" s="12"/>
      <c r="F200" s="12"/>
      <c r="G200" s="52"/>
      <c r="H200" s="14">
        <f>F200*G200</f>
        <v>0</v>
      </c>
    </row>
    <row r="201" spans="1:9" s="9" customFormat="1" ht="36" customHeight="1" x14ac:dyDescent="0.2">
      <c r="A201" s="10"/>
      <c r="B201" s="11"/>
      <c r="C201" s="21" t="s">
        <v>338</v>
      </c>
      <c r="D201" s="12"/>
      <c r="E201" s="12" t="s">
        <v>36</v>
      </c>
      <c r="F201" s="12">
        <v>1</v>
      </c>
      <c r="G201" s="13"/>
      <c r="H201" s="14">
        <f>F201*G201</f>
        <v>0</v>
      </c>
    </row>
    <row r="202" spans="1:9" s="9" customFormat="1" ht="36" customHeight="1" x14ac:dyDescent="0.2">
      <c r="A202" s="15"/>
      <c r="B202" s="25" t="s">
        <v>292</v>
      </c>
      <c r="C202" s="28" t="s">
        <v>293</v>
      </c>
      <c r="D202" s="27" t="s">
        <v>34</v>
      </c>
      <c r="E202" s="12"/>
      <c r="F202" s="16"/>
      <c r="G202" s="87"/>
      <c r="H202" s="14"/>
    </row>
    <row r="203" spans="1:9" s="9" customFormat="1" ht="36" customHeight="1" x14ac:dyDescent="0.2">
      <c r="A203" s="10"/>
      <c r="B203" s="11"/>
      <c r="C203" s="21" t="s">
        <v>294</v>
      </c>
      <c r="D203" s="12"/>
      <c r="E203" s="12" t="s">
        <v>36</v>
      </c>
      <c r="F203" s="12">
        <v>2</v>
      </c>
      <c r="G203" s="13"/>
      <c r="H203" s="14">
        <f t="shared" ref="H203:H206" si="30">F203*G203</f>
        <v>0</v>
      </c>
      <c r="I203" s="43"/>
    </row>
    <row r="204" spans="1:9" s="9" customFormat="1" ht="36" customHeight="1" x14ac:dyDescent="0.2">
      <c r="A204" s="10"/>
      <c r="B204" s="11"/>
      <c r="C204" s="21" t="s">
        <v>295</v>
      </c>
      <c r="D204" s="12"/>
      <c r="E204" s="12" t="s">
        <v>36</v>
      </c>
      <c r="F204" s="12">
        <v>2</v>
      </c>
      <c r="G204" s="13"/>
      <c r="H204" s="14">
        <f t="shared" si="30"/>
        <v>0</v>
      </c>
      <c r="I204" s="43"/>
    </row>
    <row r="205" spans="1:9" s="9" customFormat="1" ht="36" customHeight="1" x14ac:dyDescent="0.2">
      <c r="A205" s="10"/>
      <c r="B205" s="11"/>
      <c r="C205" s="21" t="s">
        <v>296</v>
      </c>
      <c r="D205" s="12"/>
      <c r="E205" s="12" t="s">
        <v>36</v>
      </c>
      <c r="F205" s="12">
        <v>2</v>
      </c>
      <c r="G205" s="13"/>
      <c r="H205" s="14">
        <f t="shared" si="30"/>
        <v>0</v>
      </c>
      <c r="I205" s="43"/>
    </row>
    <row r="206" spans="1:9" s="9" customFormat="1" ht="36" customHeight="1" x14ac:dyDescent="0.2">
      <c r="A206" s="10"/>
      <c r="B206" s="11"/>
      <c r="C206" s="21" t="s">
        <v>297</v>
      </c>
      <c r="D206" s="12"/>
      <c r="E206" s="12" t="s">
        <v>36</v>
      </c>
      <c r="F206" s="12">
        <v>2</v>
      </c>
      <c r="G206" s="13"/>
      <c r="H206" s="14">
        <f t="shared" si="30"/>
        <v>0</v>
      </c>
      <c r="I206" s="43"/>
    </row>
    <row r="207" spans="1:9" s="9" customFormat="1" ht="36" customHeight="1" x14ac:dyDescent="0.2">
      <c r="A207" s="15"/>
      <c r="B207" s="25" t="s">
        <v>298</v>
      </c>
      <c r="C207" s="28" t="s">
        <v>299</v>
      </c>
      <c r="D207" s="27" t="s">
        <v>34</v>
      </c>
      <c r="E207" s="12"/>
      <c r="F207" s="16"/>
      <c r="G207" s="87"/>
      <c r="H207" s="14"/>
    </row>
    <row r="208" spans="1:9" s="9" customFormat="1" ht="36" customHeight="1" x14ac:dyDescent="0.2">
      <c r="A208" s="10"/>
      <c r="B208" s="11"/>
      <c r="C208" s="21" t="s">
        <v>294</v>
      </c>
      <c r="D208" s="12"/>
      <c r="E208" s="12" t="s">
        <v>146</v>
      </c>
      <c r="F208" s="12">
        <v>10</v>
      </c>
      <c r="G208" s="13"/>
      <c r="H208" s="14">
        <f t="shared" ref="H208:H211" si="31">F208*G208</f>
        <v>0</v>
      </c>
      <c r="I208" s="43"/>
    </row>
    <row r="209" spans="1:9" s="9" customFormat="1" ht="36" customHeight="1" x14ac:dyDescent="0.2">
      <c r="A209" s="10"/>
      <c r="B209" s="11"/>
      <c r="C209" s="21" t="s">
        <v>295</v>
      </c>
      <c r="D209" s="12"/>
      <c r="E209" s="12" t="s">
        <v>146</v>
      </c>
      <c r="F209" s="12">
        <v>10</v>
      </c>
      <c r="G209" s="13"/>
      <c r="H209" s="14">
        <f t="shared" si="31"/>
        <v>0</v>
      </c>
      <c r="I209" s="43"/>
    </row>
    <row r="210" spans="1:9" s="9" customFormat="1" ht="36" customHeight="1" x14ac:dyDescent="0.2">
      <c r="A210" s="10"/>
      <c r="B210" s="11"/>
      <c r="C210" s="21" t="s">
        <v>296</v>
      </c>
      <c r="D210" s="12"/>
      <c r="E210" s="12" t="s">
        <v>146</v>
      </c>
      <c r="F210" s="12">
        <v>10</v>
      </c>
      <c r="G210" s="13"/>
      <c r="H210" s="14">
        <f t="shared" si="31"/>
        <v>0</v>
      </c>
      <c r="I210" s="43"/>
    </row>
    <row r="211" spans="1:9" s="9" customFormat="1" ht="36" customHeight="1" x14ac:dyDescent="0.2">
      <c r="A211" s="10"/>
      <c r="B211" s="11"/>
      <c r="C211" s="21" t="s">
        <v>297</v>
      </c>
      <c r="D211" s="12"/>
      <c r="E211" s="12" t="s">
        <v>146</v>
      </c>
      <c r="F211" s="12">
        <v>10</v>
      </c>
      <c r="G211" s="13"/>
      <c r="H211" s="14">
        <f t="shared" si="31"/>
        <v>0</v>
      </c>
      <c r="I211" s="43"/>
    </row>
    <row r="212" spans="1:9" s="9" customFormat="1" ht="36" customHeight="1" x14ac:dyDescent="0.2">
      <c r="A212" s="15"/>
      <c r="B212" s="25" t="s">
        <v>300</v>
      </c>
      <c r="C212" s="28" t="s">
        <v>301</v>
      </c>
      <c r="D212" s="27" t="s">
        <v>131</v>
      </c>
      <c r="E212" s="12"/>
      <c r="F212" s="16"/>
      <c r="G212" s="87"/>
      <c r="H212" s="14"/>
    </row>
    <row r="213" spans="1:9" s="9" customFormat="1" ht="36" customHeight="1" x14ac:dyDescent="0.2">
      <c r="A213" s="10"/>
      <c r="B213" s="11"/>
      <c r="C213" s="21" t="s">
        <v>302</v>
      </c>
      <c r="D213" s="12"/>
      <c r="E213" s="12"/>
      <c r="F213" s="12"/>
      <c r="G213" s="52"/>
      <c r="H213" s="14"/>
      <c r="I213" s="43"/>
    </row>
    <row r="214" spans="1:9" s="9" customFormat="1" ht="36" customHeight="1" x14ac:dyDescent="0.2">
      <c r="A214" s="10"/>
      <c r="B214" s="11"/>
      <c r="C214" s="22" t="s">
        <v>303</v>
      </c>
      <c r="D214" s="12"/>
      <c r="E214" s="12" t="s">
        <v>65</v>
      </c>
      <c r="F214" s="12">
        <v>10</v>
      </c>
      <c r="G214" s="13"/>
      <c r="H214" s="14">
        <f t="shared" ref="H214" si="32">F214*G214</f>
        <v>0</v>
      </c>
      <c r="I214" s="43"/>
    </row>
    <row r="215" spans="1:9" s="9" customFormat="1" ht="36" customHeight="1" x14ac:dyDescent="0.2">
      <c r="A215" s="10"/>
      <c r="B215" s="11"/>
      <c r="C215" s="21" t="s">
        <v>304</v>
      </c>
      <c r="D215" s="12"/>
      <c r="E215" s="12"/>
      <c r="F215" s="12"/>
      <c r="G215" s="52"/>
      <c r="H215" s="14"/>
      <c r="I215" s="43"/>
    </row>
    <row r="216" spans="1:9" s="9" customFormat="1" ht="36" customHeight="1" x14ac:dyDescent="0.2">
      <c r="A216" s="10"/>
      <c r="B216" s="11"/>
      <c r="C216" s="22" t="s">
        <v>303</v>
      </c>
      <c r="D216" s="12"/>
      <c r="E216" s="12" t="s">
        <v>65</v>
      </c>
      <c r="F216" s="12">
        <v>10</v>
      </c>
      <c r="G216" s="13"/>
      <c r="H216" s="14">
        <f t="shared" ref="H216" si="33">F216*G216</f>
        <v>0</v>
      </c>
      <c r="I216" s="43"/>
    </row>
    <row r="217" spans="1:9" s="9" customFormat="1" ht="36" customHeight="1" x14ac:dyDescent="0.2">
      <c r="A217" s="10"/>
      <c r="B217" s="11"/>
      <c r="C217" s="21" t="s">
        <v>305</v>
      </c>
      <c r="D217" s="12"/>
      <c r="E217" s="12"/>
      <c r="F217" s="12"/>
      <c r="G217" s="52"/>
      <c r="H217" s="14"/>
      <c r="I217" s="43"/>
    </row>
    <row r="218" spans="1:9" s="9" customFormat="1" ht="36" customHeight="1" x14ac:dyDescent="0.2">
      <c r="A218" s="10"/>
      <c r="B218" s="11"/>
      <c r="C218" s="22" t="s">
        <v>303</v>
      </c>
      <c r="D218" s="12"/>
      <c r="E218" s="12" t="s">
        <v>65</v>
      </c>
      <c r="F218" s="12">
        <v>10</v>
      </c>
      <c r="G218" s="13"/>
      <c r="H218" s="14">
        <f t="shared" ref="H218" si="34">F218*G218</f>
        <v>0</v>
      </c>
      <c r="I218" s="43"/>
    </row>
    <row r="219" spans="1:9" s="9" customFormat="1" ht="36" customHeight="1" x14ac:dyDescent="0.2">
      <c r="A219" s="31"/>
      <c r="B219" s="29" t="s">
        <v>306</v>
      </c>
      <c r="C219" s="28" t="s">
        <v>307</v>
      </c>
      <c r="D219" s="12" t="s">
        <v>205</v>
      </c>
      <c r="E219" s="16" t="s">
        <v>196</v>
      </c>
      <c r="F219" s="16">
        <v>100</v>
      </c>
      <c r="G219" s="32"/>
      <c r="H219" s="30">
        <f>ROUND(G219*F219,2)</f>
        <v>0</v>
      </c>
    </row>
    <row r="220" spans="1:9" s="9" customFormat="1" ht="36" customHeight="1" x14ac:dyDescent="0.2">
      <c r="A220" s="31"/>
      <c r="B220" s="29" t="s">
        <v>308</v>
      </c>
      <c r="C220" s="28" t="s">
        <v>309</v>
      </c>
      <c r="D220" s="12" t="s">
        <v>310</v>
      </c>
      <c r="E220" s="16"/>
      <c r="F220" s="16"/>
      <c r="G220" s="87"/>
      <c r="H220" s="30"/>
    </row>
    <row r="221" spans="1:9" s="9" customFormat="1" ht="36" customHeight="1" x14ac:dyDescent="0.2">
      <c r="A221" s="15"/>
      <c r="B221" s="29"/>
      <c r="C221" s="21" t="s">
        <v>339</v>
      </c>
      <c r="D221" s="12"/>
      <c r="E221" s="12" t="s">
        <v>132</v>
      </c>
      <c r="F221" s="16">
        <v>10</v>
      </c>
      <c r="G221" s="13"/>
      <c r="H221" s="14">
        <f t="shared" ref="H221:H223" si="35">F221*G221</f>
        <v>0</v>
      </c>
    </row>
    <row r="222" spans="1:9" s="9" customFormat="1" ht="36" customHeight="1" x14ac:dyDescent="0.2">
      <c r="A222" s="15"/>
      <c r="B222" s="29"/>
      <c r="C222" s="21" t="s">
        <v>340</v>
      </c>
      <c r="D222" s="12"/>
      <c r="E222" s="12" t="s">
        <v>132</v>
      </c>
      <c r="F222" s="16">
        <v>10</v>
      </c>
      <c r="G222" s="13"/>
      <c r="H222" s="14">
        <f t="shared" si="35"/>
        <v>0</v>
      </c>
    </row>
    <row r="223" spans="1:9" s="9" customFormat="1" ht="36" customHeight="1" x14ac:dyDescent="0.2">
      <c r="A223" s="15"/>
      <c r="B223" s="29"/>
      <c r="C223" s="21" t="s">
        <v>341</v>
      </c>
      <c r="D223" s="12"/>
      <c r="E223" s="12" t="s">
        <v>132</v>
      </c>
      <c r="F223" s="16">
        <v>10</v>
      </c>
      <c r="G223" s="13"/>
      <c r="H223" s="14">
        <f t="shared" si="35"/>
        <v>0</v>
      </c>
    </row>
    <row r="224" spans="1:9" s="9" customFormat="1" ht="36" customHeight="1" x14ac:dyDescent="0.2">
      <c r="A224" s="31"/>
      <c r="B224" s="29" t="s">
        <v>311</v>
      </c>
      <c r="C224" s="28" t="s">
        <v>312</v>
      </c>
      <c r="D224" s="12" t="s">
        <v>313</v>
      </c>
      <c r="E224" s="16"/>
      <c r="F224" s="16"/>
      <c r="G224" s="87"/>
      <c r="H224" s="30"/>
    </row>
    <row r="225" spans="1:10" s="9" customFormat="1" ht="36" customHeight="1" x14ac:dyDescent="0.2">
      <c r="A225" s="15"/>
      <c r="B225" s="29"/>
      <c r="C225" s="21" t="s">
        <v>314</v>
      </c>
      <c r="D225" s="12"/>
      <c r="E225" s="16" t="s">
        <v>196</v>
      </c>
      <c r="F225" s="16">
        <v>100</v>
      </c>
      <c r="G225" s="13"/>
      <c r="H225" s="14">
        <f t="shared" ref="H225" si="36">F225*G225</f>
        <v>0</v>
      </c>
    </row>
    <row r="226" spans="1:10" s="9" customFormat="1" ht="36" customHeight="1" x14ac:dyDescent="0.2">
      <c r="A226" s="31"/>
      <c r="B226" s="29" t="s">
        <v>315</v>
      </c>
      <c r="C226" s="28" t="s">
        <v>316</v>
      </c>
      <c r="D226" s="12" t="s">
        <v>317</v>
      </c>
      <c r="E226" s="16" t="s">
        <v>69</v>
      </c>
      <c r="F226" s="16">
        <v>10</v>
      </c>
      <c r="G226" s="32"/>
      <c r="H226" s="30">
        <f>ROUND(G226*F226,2)</f>
        <v>0</v>
      </c>
    </row>
    <row r="227" spans="1:10" s="9" customFormat="1" ht="36" customHeight="1" thickBot="1" x14ac:dyDescent="0.25">
      <c r="A227" s="31"/>
      <c r="B227" s="37" t="str">
        <f>B186</f>
        <v>I</v>
      </c>
      <c r="C227" s="58" t="str">
        <f>C186</f>
        <v>Provisional Items</v>
      </c>
      <c r="D227" s="48"/>
      <c r="E227" s="38"/>
      <c r="F227" s="38"/>
      <c r="G227" s="85" t="s">
        <v>20</v>
      </c>
      <c r="H227" s="39">
        <f>SUM(H187:H226)</f>
        <v>0</v>
      </c>
    </row>
    <row r="228" spans="1:10" s="9" customFormat="1" ht="36" customHeight="1" thickTop="1" x14ac:dyDescent="0.2">
      <c r="A228" s="31"/>
      <c r="B228" s="25"/>
      <c r="C228" s="33" t="s">
        <v>318</v>
      </c>
      <c r="D228" s="49"/>
      <c r="E228" s="34"/>
      <c r="F228" s="34"/>
      <c r="G228" s="86"/>
      <c r="H228" s="35"/>
    </row>
    <row r="229" spans="1:10" s="9" customFormat="1" ht="36" customHeight="1" x14ac:dyDescent="0.2">
      <c r="A229" s="31"/>
      <c r="B229" s="25" t="str">
        <f>B8</f>
        <v>A</v>
      </c>
      <c r="C229" s="51" t="str">
        <f>C6</f>
        <v>General</v>
      </c>
      <c r="D229" s="51"/>
      <c r="E229" s="34"/>
      <c r="F229" s="34"/>
      <c r="G229" s="105">
        <f>H8</f>
        <v>0</v>
      </c>
      <c r="H229" s="106"/>
      <c r="I229" s="60"/>
      <c r="J229" s="46"/>
    </row>
    <row r="230" spans="1:10" s="9" customFormat="1" ht="36" customHeight="1" x14ac:dyDescent="0.2">
      <c r="A230" s="31"/>
      <c r="B230" s="25" t="s">
        <v>21</v>
      </c>
      <c r="C230" s="51" t="str">
        <f>C61</f>
        <v>Underground Works</v>
      </c>
      <c r="D230" s="51"/>
      <c r="E230" s="34"/>
      <c r="F230" s="34"/>
      <c r="G230" s="105">
        <f>H61</f>
        <v>0</v>
      </c>
      <c r="H230" s="106"/>
      <c r="I230" s="60"/>
      <c r="J230" s="45"/>
    </row>
    <row r="231" spans="1:10" s="9" customFormat="1" ht="36" customHeight="1" x14ac:dyDescent="0.2">
      <c r="A231" s="31"/>
      <c r="B231" s="25" t="s">
        <v>99</v>
      </c>
      <c r="C231" s="51" t="str">
        <f>C85</f>
        <v>Groundwater Depressurization</v>
      </c>
      <c r="D231" s="51"/>
      <c r="E231" s="34"/>
      <c r="F231" s="34"/>
      <c r="G231" s="105">
        <f>H85</f>
        <v>0</v>
      </c>
      <c r="H231" s="106"/>
      <c r="J231" s="46"/>
    </row>
    <row r="232" spans="1:10" s="9" customFormat="1" ht="36" customHeight="1" x14ac:dyDescent="0.2">
      <c r="A232" s="31"/>
      <c r="B232" s="25" t="s">
        <v>123</v>
      </c>
      <c r="C232" s="51" t="str">
        <f>C86</f>
        <v>Tunneling Sewer Construction on Inkster and Brookside</v>
      </c>
      <c r="D232" s="51"/>
      <c r="E232" s="34"/>
      <c r="F232" s="34"/>
      <c r="G232" s="105">
        <f>H119</f>
        <v>0</v>
      </c>
      <c r="H232" s="106"/>
      <c r="J232" s="46"/>
    </row>
    <row r="233" spans="1:10" s="9" customFormat="1" ht="36" customHeight="1" x14ac:dyDescent="0.2">
      <c r="A233" s="31"/>
      <c r="B233" s="25" t="s">
        <v>167</v>
      </c>
      <c r="C233" s="51" t="str">
        <f>C128</f>
        <v>Trenchless CPKC Railway Crossing</v>
      </c>
      <c r="D233" s="49"/>
      <c r="E233" s="34"/>
      <c r="F233" s="34"/>
      <c r="G233" s="105">
        <f>H128</f>
        <v>0</v>
      </c>
      <c r="H233" s="106"/>
    </row>
    <row r="234" spans="1:10" s="9" customFormat="1" ht="36" customHeight="1" x14ac:dyDescent="0.2">
      <c r="A234" s="31"/>
      <c r="B234" s="25" t="s">
        <v>178</v>
      </c>
      <c r="C234" s="51" t="str">
        <f>C129</f>
        <v>Pipe Ramming or Auger Boring Trenchless Works</v>
      </c>
      <c r="D234" s="51"/>
      <c r="E234" s="34"/>
      <c r="F234" s="34"/>
      <c r="G234" s="105">
        <f>H139</f>
        <v>0</v>
      </c>
      <c r="H234" s="106"/>
      <c r="I234" s="60"/>
      <c r="J234" s="46"/>
    </row>
    <row r="235" spans="1:10" s="9" customFormat="1" ht="36" customHeight="1" x14ac:dyDescent="0.2">
      <c r="A235" s="31"/>
      <c r="B235" s="25" t="s">
        <v>189</v>
      </c>
      <c r="C235" s="51" t="str">
        <f>C172</f>
        <v>Surface Works &amp; Restorations</v>
      </c>
      <c r="D235" s="51"/>
      <c r="E235" s="34"/>
      <c r="F235" s="34"/>
      <c r="G235" s="105">
        <f>H172</f>
        <v>0</v>
      </c>
      <c r="H235" s="106"/>
      <c r="I235" s="60"/>
      <c r="J235" s="46"/>
    </row>
    <row r="236" spans="1:10" s="9" customFormat="1" ht="36" customHeight="1" x14ac:dyDescent="0.2">
      <c r="A236" s="31"/>
      <c r="B236" s="25" t="s">
        <v>238</v>
      </c>
      <c r="C236" s="51" t="str">
        <f>C185</f>
        <v>Allowances</v>
      </c>
      <c r="D236" s="51"/>
      <c r="E236" s="34"/>
      <c r="F236" s="34"/>
      <c r="G236" s="105">
        <f>H185</f>
        <v>1125000</v>
      </c>
      <c r="H236" s="106"/>
      <c r="I236" s="60"/>
      <c r="J236" s="45"/>
    </row>
    <row r="237" spans="1:10" s="9" customFormat="1" ht="36" customHeight="1" thickBot="1" x14ac:dyDescent="0.25">
      <c r="A237" s="31"/>
      <c r="B237" s="25" t="s">
        <v>266</v>
      </c>
      <c r="C237" s="51" t="str">
        <f>C186</f>
        <v>Provisional Items</v>
      </c>
      <c r="D237" s="51"/>
      <c r="E237" s="34"/>
      <c r="F237" s="34"/>
      <c r="G237" s="105">
        <f>H227</f>
        <v>0</v>
      </c>
      <c r="H237" s="106"/>
      <c r="J237" s="46"/>
    </row>
    <row r="238" spans="1:10" ht="17.25" customHeight="1" thickTop="1" x14ac:dyDescent="0.2">
      <c r="B238" s="97" t="s">
        <v>319</v>
      </c>
      <c r="C238" s="97"/>
      <c r="D238" s="97"/>
      <c r="E238" s="97"/>
      <c r="F238" s="97"/>
      <c r="G238" s="99">
        <f>G234+G236+G237+G231+G233+G232+G230+G229+G235</f>
        <v>1125000</v>
      </c>
      <c r="H238" s="99"/>
    </row>
    <row r="239" spans="1:10" ht="15.75" customHeight="1" x14ac:dyDescent="0.2">
      <c r="B239" s="98"/>
      <c r="C239" s="98"/>
      <c r="D239" s="98"/>
      <c r="E239" s="98"/>
      <c r="F239" s="98"/>
      <c r="G239" s="100"/>
      <c r="H239" s="100"/>
    </row>
    <row r="241" spans="2:10" ht="15.75" x14ac:dyDescent="0.25">
      <c r="C241" s="53"/>
      <c r="D241" s="53"/>
      <c r="E241" s="53"/>
    </row>
    <row r="242" spans="2:10" s="4" customFormat="1" ht="15.75" x14ac:dyDescent="0.25">
      <c r="B242" s="2"/>
      <c r="C242" s="54"/>
      <c r="D242" s="53"/>
      <c r="E242" s="1"/>
      <c r="F242" s="55"/>
      <c r="H242" s="24"/>
      <c r="I242" s="1"/>
      <c r="J242" s="1"/>
    </row>
  </sheetData>
  <sheetProtection algorithmName="SHA-512" hashValue="M/rF06s5ZnC4EIK31TxN3fyswn4+Ic0MuIX27/kxanlk3Impxp3ll+MBEXJjz2KNhPNTnINwO+vlmgDS0g7baA==" saltValue="RJqxQwcdjlSLw8zzEaL7ug==" spinCount="100000" sheet="1" formatCells="0" formatColumns="0" formatRows="0" insertColumns="0" insertRows="0" insertHyperlinks="0" deleteColumns="0" deleteRows="0" selectLockedCells="1" sort="0" autoFilter="0" pivotTables="0"/>
  <mergeCells count="31">
    <mergeCell ref="C61:E61"/>
    <mergeCell ref="B238:F239"/>
    <mergeCell ref="G238:H239"/>
    <mergeCell ref="D185:G185"/>
    <mergeCell ref="C186:H186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I177:I179"/>
    <mergeCell ref="C62:H62"/>
    <mergeCell ref="C85:E85"/>
    <mergeCell ref="C86:H86"/>
    <mergeCell ref="C119:E119"/>
    <mergeCell ref="C120:H120"/>
    <mergeCell ref="C128:E128"/>
    <mergeCell ref="C129:H129"/>
    <mergeCell ref="C139:E139"/>
    <mergeCell ref="C140:H140"/>
    <mergeCell ref="C172:E172"/>
    <mergeCell ref="C173:H173"/>
    <mergeCell ref="A1:H1"/>
    <mergeCell ref="C6:H6"/>
    <mergeCell ref="C8:E8"/>
    <mergeCell ref="C9:H9"/>
    <mergeCell ref="I45:I52"/>
  </mergeCells>
  <conditionalFormatting sqref="D6:D7 D9:D58 D62:D84 D87:D118 D121:D127 D130:D138 D140:D171 D173:D184 D187:D202">
    <cfRule type="cellIs" dxfId="29" priority="29" stopIfTrue="1" operator="equal">
      <formula>"CW 3120-R2"</formula>
    </cfRule>
    <cfRule type="cellIs" dxfId="28" priority="30" stopIfTrue="1" operator="equal">
      <formula>"CW 3240-R7"</formula>
    </cfRule>
  </conditionalFormatting>
  <conditionalFormatting sqref="D41">
    <cfRule type="cellIs" dxfId="27" priority="7" stopIfTrue="1" operator="equal">
      <formula>"CW 2130-R11"</formula>
    </cfRule>
    <cfRule type="cellIs" dxfId="26" priority="8" stopIfTrue="1" operator="equal">
      <formula>"CW 3120-R2"</formula>
    </cfRule>
    <cfRule type="cellIs" dxfId="25" priority="9" stopIfTrue="1" operator="equal">
      <formula>"CW 3240-R7"</formula>
    </cfRule>
  </conditionalFormatting>
  <conditionalFormatting sqref="D44:D52 D89 D110:D118 D120:D127 D200:D201">
    <cfRule type="cellIs" dxfId="24" priority="13" stopIfTrue="1" operator="equal">
      <formula>"CW 2130-R11"</formula>
    </cfRule>
    <cfRule type="cellIs" dxfId="23" priority="14" stopIfTrue="1" operator="equal">
      <formula>"CW 3120-R2"</formula>
    </cfRule>
    <cfRule type="cellIs" dxfId="22" priority="15" stopIfTrue="1" operator="equal">
      <formula>"CW 3240-R7"</formula>
    </cfRule>
  </conditionalFormatting>
  <conditionalFormatting sqref="D59:D60">
    <cfRule type="cellIs" dxfId="21" priority="1" stopIfTrue="1" operator="equal">
      <formula>"CW 2130-R11"</formula>
    </cfRule>
    <cfRule type="cellIs" dxfId="20" priority="2" stopIfTrue="1" operator="equal">
      <formula>"CW 3120-R2"</formula>
    </cfRule>
    <cfRule type="cellIs" dxfId="19" priority="3" stopIfTrue="1" operator="equal">
      <formula>"CW 3240-R7"</formula>
    </cfRule>
  </conditionalFormatting>
  <conditionalFormatting sqref="D86:D106">
    <cfRule type="cellIs" dxfId="18" priority="19" stopIfTrue="1" operator="equal">
      <formula>"CW 2130-R11"</formula>
    </cfRule>
    <cfRule type="cellIs" dxfId="17" priority="20" stopIfTrue="1" operator="equal">
      <formula>"CW 3120-R2"</formula>
    </cfRule>
    <cfRule type="cellIs" dxfId="16" priority="21" stopIfTrue="1" operator="equal">
      <formula>"CW 3240-R7"</formula>
    </cfRule>
  </conditionalFormatting>
  <conditionalFormatting sqref="D129:D138">
    <cfRule type="cellIs" dxfId="15" priority="16" stopIfTrue="1" operator="equal">
      <formula>"CW 2130-R11"</formula>
    </cfRule>
    <cfRule type="cellIs" dxfId="14" priority="17" stopIfTrue="1" operator="equal">
      <formula>"CW 3120-R2"</formula>
    </cfRule>
    <cfRule type="cellIs" dxfId="13" priority="18" stopIfTrue="1" operator="equal">
      <formula>"CW 3240-R7"</formula>
    </cfRule>
  </conditionalFormatting>
  <conditionalFormatting sqref="D187:D202 D87:D118 D130:D138 D9:D58 D121:D127 D6:D7 D62:D84 D140:D171 D173:D184">
    <cfRule type="cellIs" dxfId="12" priority="28" stopIfTrue="1" operator="equal">
      <formula>"CW 2130-R11"</formula>
    </cfRule>
  </conditionalFormatting>
  <conditionalFormatting sqref="D189:D201">
    <cfRule type="cellIs" dxfId="11" priority="22" stopIfTrue="1" operator="equal">
      <formula>"CW 2130-R11"</formula>
    </cfRule>
    <cfRule type="cellIs" dxfId="10" priority="23" stopIfTrue="1" operator="equal">
      <formula>"CW 3120-R2"</formula>
    </cfRule>
    <cfRule type="cellIs" dxfId="9" priority="24" stopIfTrue="1" operator="equal">
      <formula>"CW 3240-R7"</formula>
    </cfRule>
  </conditionalFormatting>
  <conditionalFormatting sqref="D190:D201">
    <cfRule type="cellIs" dxfId="8" priority="25" stopIfTrue="1" operator="equal">
      <formula>"CW 2130-R11"</formula>
    </cfRule>
    <cfRule type="cellIs" dxfId="7" priority="26" stopIfTrue="1" operator="equal">
      <formula>"CW 3120-R2"</formula>
    </cfRule>
    <cfRule type="cellIs" dxfId="6" priority="27" stopIfTrue="1" operator="equal">
      <formula>"CW 3240-R7"</formula>
    </cfRule>
  </conditionalFormatting>
  <conditionalFormatting sqref="D20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12">
    <cfRule type="cellIs" dxfId="2" priority="10" stopIfTrue="1" operator="equal">
      <formula>"CW 2130-R11"</formula>
    </cfRule>
    <cfRule type="cellIs" dxfId="1" priority="11" stopIfTrue="1" operator="equal">
      <formula>"CW 3120-R2"</formula>
    </cfRule>
    <cfRule type="cellIs" dxfId="0" priority="12" stopIfTrue="1" operator="equal">
      <formula>"CW 3240-R7"</formula>
    </cfRule>
  </conditionalFormatting>
  <dataValidations disablePrompts="1" xWindow="664" yWindow="740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40 G173 G6:G7 G129:G138 G169:G171 G62:G84 G200:G201 G120:G127 G86:G118 G9:G60" xr:uid="{F906192E-9D2F-4CE3-BBEF-F5D689205B84}">
      <formula1>IF(G6&gt;=0.01,ROUND(G6,2),0.01)</formula1>
    </dataValidation>
  </dataValidations>
  <pageMargins left="0.51181102362204722" right="0.51181102362204722" top="0.74803149606299213" bottom="0.74803149606299213" header="0.23622047244094491" footer="0.23622047244094491"/>
  <pageSetup scale="69" orientation="portrait" r:id="rId1"/>
  <headerFooter alignWithMargins="0">
    <oddHeader>&amp;LThe City of Winnipeg
Bid Opportunity No. 427-2024
&amp;RBid Submission
Page &amp;P</oddHeader>
    <oddFooter>&amp;R__________________
Name of Bidder</oddFooter>
  </headerFooter>
  <rowBreaks count="5" manualBreakCount="5">
    <brk id="17" min="1" max="7" man="1"/>
    <brk id="95" min="1" max="7" man="1"/>
    <brk id="145" min="1" max="7" man="1"/>
    <brk id="185" min="1" max="7" man="1"/>
    <brk id="226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73b73d-3cd9-4c1d-8132-70ee89a3a39f">
      <Terms xmlns="http://schemas.microsoft.com/office/infopath/2007/PartnerControls"/>
    </lcf76f155ced4ddcb4097134ff3c332f>
    <TaxCatchAll xmlns="fb376191-5205-4ac3-af57-b4c86df387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8" ma:contentTypeDescription="Create a new document." ma:contentTypeScope="" ma:versionID="eca14eeb2c5e12facf0a5f421b7e8099">
  <xsd:schema xmlns:xsd="http://www.w3.org/2001/XMLSchema" xmlns:xs="http://www.w3.org/2001/XMLSchema" xmlns:p="http://schemas.microsoft.com/office/2006/metadata/properties" xmlns:ns2="0e73b73d-3cd9-4c1d-8132-70ee89a3a39f" xmlns:ns3="fb376191-5205-4ac3-af57-b4c86df38735" targetNamespace="http://schemas.microsoft.com/office/2006/metadata/properties" ma:root="true" ma:fieldsID="462a605aa4a8c4009efc0425b501c233" ns2:_="" ns3:_="">
    <xsd:import namespace="0e73b73d-3cd9-4c1d-8132-70ee89a3a39f"/>
    <xsd:import namespace="fb376191-5205-4ac3-af57-b4c86df38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92388a6-bb1b-4f94-aed5-eb60942d61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76191-5205-4ac3-af57-b4c86df3873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4595509-64cf-46fb-8e8a-48fe40cb3b11}" ma:internalName="TaxCatchAll" ma:showField="CatchAllData" ma:web="fb376191-5205-4ac3-af57-b4c86df38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F06588-88CD-446F-B81C-C47EA4BD6F3F}">
  <ds:schemaRefs>
    <ds:schemaRef ds:uri="0e73b73d-3cd9-4c1d-8132-70ee89a3a39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b376191-5205-4ac3-af57-b4c86df3873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EEC5CE-D6B2-45AA-AD9D-11BEEA661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fb376191-5205-4ac3-af57-b4c86df38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EF8AA2-B20B-4D3C-A95D-C9741ACD1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2024-07-09T20:44:26Z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  <property fmtid="{D5CDD505-2E9C-101B-9397-08002B2CF9AE}" pid="3" name="MediaServiceImageTags">
    <vt:lpwstr/>
  </property>
</Properties>
</file>