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W:\TRANSAC\2024\301-2024\WORK IN PROGRESS\FTP2024 08 07 R1\FTP2024 08 07\Addendum 6\"/>
    </mc:Choice>
  </mc:AlternateContent>
  <xr:revisionPtr revIDLastSave="0" documentId="13_ncr:1_{E58A7382-5B38-46F0-8807-CD1BDEFB446C}" xr6:coauthVersionLast="36" xr6:coauthVersionMax="47" xr10:uidLastSave="{00000000-0000-0000-0000-000000000000}"/>
  <bookViews>
    <workbookView xWindow="-120" yWindow="-120" windowWidth="51840" windowHeight="21120" firstSheet="2" activeTab="2" xr2:uid="{00000000-000D-0000-FFFF-FFFF00000000}"/>
  </bookViews>
  <sheets>
    <sheet name="Instructions" sheetId="10" r:id="rId1"/>
    <sheet name="Sheet1" sheetId="7" state="hidden" r:id="rId2"/>
    <sheet name="Sample - Unit Prices" sheetId="14" r:id="rId3"/>
  </sheets>
  <externalReferences>
    <externalReference r:id="rId4"/>
    <externalReference r:id="rId5"/>
  </externalReferences>
  <definedNames>
    <definedName name="_11TENDER_SUBMISSI" localSheetId="2">'Sample - Unit Prices'!#REF!</definedName>
    <definedName name="_12TENDER_SUBMISSI" localSheetId="2">'[1]FORM B - PRICES'!#REF!</definedName>
    <definedName name="_12TENDER_SUBMISSI">'[2]FORM B; PRICES'!#REF!</definedName>
    <definedName name="_3PAGE_1_OF_13" localSheetId="2">'Sample - Unit Prices'!#REF!</definedName>
    <definedName name="_4PAGE_1_OF_13" localSheetId="2">'[1]FORM B - PRICES'!#REF!</definedName>
    <definedName name="_4PAGE_1_OF_13">'[2]FORM B; PRICES'!#REF!</definedName>
    <definedName name="_7TENDER_NO._181" localSheetId="2">'Sample - Unit Prices'!#REF!</definedName>
    <definedName name="_8TENDER_NO._181" localSheetId="2">'[1]FORM B - PRICES'!#REF!</definedName>
    <definedName name="_8TENDER_NO._181">'[2]FORM B; PRICES'!#REF!</definedName>
    <definedName name="_xlnm._FilterDatabase" localSheetId="2" hidden="1">'Sample - Unit Prices'!$B$4:$H$5</definedName>
    <definedName name="BClean">#REF!</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'Sample - Unit Prices'!#REF!</definedName>
    <definedName name="HEADER">'[2]FORM B; PRICES'!#REF!</definedName>
    <definedName name="_xlnm.Print_Area" localSheetId="0">Instructions!$A$1:$A$27</definedName>
    <definedName name="_xlnm.Print_Area" localSheetId="2">'Sample - Unit Prices'!$B$1:$H$134</definedName>
    <definedName name="Print_Area_1">#REF!</definedName>
    <definedName name="Print_Area_2">#REF!</definedName>
    <definedName name="_xlnm.Print_Titles" localSheetId="2">'Sample - 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2">'Sample - Unit Prices'!#REF!</definedName>
    <definedName name="TEMP">'[2]FORM B; PRICES'!#REF!</definedName>
    <definedName name="TESTHEAD" localSheetId="2">'Sample - Unit Prices'!#REF!</definedName>
    <definedName name="TESTHEAD">'[2]FORM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2">'Sample - Unit Prices'!$B$1:$IV$133</definedName>
    <definedName name="XEverything">#REF!</definedName>
    <definedName name="XITEMS" localSheetId="2">'Sample - Unit Prices'!$B$6:$IV$133</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3" i="14" l="1"/>
  <c r="H14" i="14"/>
  <c r="H15" i="14"/>
  <c r="H16" i="14"/>
  <c r="H17" i="14"/>
  <c r="H18" i="14"/>
  <c r="H19" i="14"/>
  <c r="H20"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20" i="14"/>
  <c r="H121" i="14"/>
  <c r="H122" i="14"/>
  <c r="H123" i="14"/>
  <c r="H124" i="14"/>
  <c r="H125" i="14"/>
  <c r="H128" i="14"/>
  <c r="H133" i="14" s="1"/>
  <c r="H130" i="14" l="1"/>
  <c r="H131" i="14"/>
  <c r="H132" i="14"/>
  <c r="H61" i="14"/>
  <c r="H48" i="14" l="1"/>
  <c r="H67" i="14" l="1"/>
  <c r="H66" i="14"/>
  <c r="H6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9" i="14"/>
  <c r="H50" i="14"/>
  <c r="H51" i="14"/>
  <c r="H52" i="14"/>
  <c r="H53" i="14"/>
  <c r="H54" i="14"/>
  <c r="H55" i="14"/>
  <c r="H56" i="14"/>
  <c r="H57" i="14"/>
  <c r="H58" i="14"/>
  <c r="H59" i="14"/>
  <c r="H62" i="14"/>
  <c r="H63" i="14"/>
  <c r="H64" i="14"/>
  <c r="H65" i="14"/>
  <c r="C133" i="14" l="1"/>
  <c r="H129" i="14"/>
  <c r="H119" i="14"/>
  <c r="H118" i="14"/>
  <c r="C126" i="14"/>
  <c r="H110" i="14"/>
  <c r="H111" i="14"/>
  <c r="H112" i="14"/>
  <c r="H113" i="14"/>
  <c r="H114" i="14"/>
  <c r="H115" i="14"/>
  <c r="H109" i="14"/>
  <c r="C116" i="14"/>
  <c r="H104" i="14"/>
  <c r="H105" i="14"/>
  <c r="H106" i="14"/>
  <c r="H103" i="14"/>
  <c r="C107" i="14"/>
  <c r="H126" i="14" l="1"/>
  <c r="H107" i="14"/>
  <c r="H116" i="14"/>
  <c r="H71" i="14" l="1"/>
  <c r="C101" i="14"/>
  <c r="H12" i="14"/>
  <c r="C68" i="14"/>
  <c r="H101" i="14" l="1"/>
  <c r="H68" i="14"/>
  <c r="H8" i="14" l="1"/>
  <c r="H7" i="14"/>
  <c r="H9" i="14" l="1"/>
  <c r="G134" i="14" s="1"/>
  <c r="H10" i="14" l="1"/>
  <c r="H6" i="14"/>
</calcChain>
</file>

<file path=xl/sharedStrings.xml><?xml version="1.0" encoding="utf-8"?>
<sst xmlns="http://schemas.openxmlformats.org/spreadsheetml/2006/main" count="419" uniqueCount="303">
  <si>
    <t>each</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</si>
  <si>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</si>
  <si>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</si>
  <si>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</si>
  <si>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</si>
  <si>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</si>
  <si>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</si>
  <si>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</si>
  <si>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</si>
  <si>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(SEE B9)</t>
  </si>
  <si>
    <t>CODE</t>
  </si>
  <si>
    <t>ITEM</t>
  </si>
  <si>
    <t>DESCRIPTION</t>
  </si>
  <si>
    <t>SPEC.</t>
  </si>
  <si>
    <t>UNIT</t>
  </si>
  <si>
    <t>APPROX.</t>
  </si>
  <si>
    <t>UNIT PRICE</t>
  </si>
  <si>
    <t>AMOUNT</t>
  </si>
  <si>
    <t>REF.</t>
  </si>
  <si>
    <t>QUANTITY</t>
  </si>
  <si>
    <t>A003</t>
  </si>
  <si>
    <t>A004</t>
  </si>
  <si>
    <t>A010</t>
  </si>
  <si>
    <t>A012</t>
  </si>
  <si>
    <t>A022</t>
  </si>
  <si>
    <t>A022A</t>
  </si>
  <si>
    <t>B099</t>
  </si>
  <si>
    <t>B199</t>
  </si>
  <si>
    <t>B219</t>
  </si>
  <si>
    <t>C007</t>
  </si>
  <si>
    <t>C008</t>
  </si>
  <si>
    <t>C014</t>
  </si>
  <si>
    <t>C015</t>
  </si>
  <si>
    <t>E004</t>
  </si>
  <si>
    <t>E005</t>
  </si>
  <si>
    <t>E046</t>
  </si>
  <si>
    <t>F001</t>
  </si>
  <si>
    <t>F011</t>
  </si>
  <si>
    <t>F028</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</si>
  <si>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</si>
  <si>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</si>
  <si>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</si>
  <si>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</si>
  <si>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</si>
  <si>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</si>
  <si>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</si>
  <si>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 xml:space="preserve">Contact the contracts officer if you have any questions with the templates. </t>
  </si>
  <si>
    <t>Subtotal:</t>
  </si>
  <si>
    <t>F</t>
  </si>
  <si>
    <t>E</t>
  </si>
  <si>
    <t>D</t>
  </si>
  <si>
    <t>C</t>
  </si>
  <si>
    <t>B</t>
  </si>
  <si>
    <t>A</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</si>
  <si>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</si>
  <si>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</si>
  <si>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A1</t>
  </si>
  <si>
    <t>Site Development and Restoration</t>
  </si>
  <si>
    <t>A2</t>
  </si>
  <si>
    <t>Commissioning, O&amp;M, Training &amp; As-Builts</t>
  </si>
  <si>
    <t>GENERAL ITEMS</t>
  </si>
  <si>
    <t>UNDERGROUND WORKS</t>
  </si>
  <si>
    <t>lump sum</t>
  </si>
  <si>
    <t>B1</t>
  </si>
  <si>
    <t>Shaft Excavation and Support</t>
  </si>
  <si>
    <t>B2</t>
  </si>
  <si>
    <t>l.m.</t>
  </si>
  <si>
    <t>B3</t>
  </si>
  <si>
    <t>Force Main Construction</t>
  </si>
  <si>
    <t>B4</t>
  </si>
  <si>
    <t>Force Main</t>
  </si>
  <si>
    <t>CW 2110</t>
  </si>
  <si>
    <t>B5</t>
  </si>
  <si>
    <t>Sewer Construction</t>
  </si>
  <si>
    <t xml:space="preserve">   i) Open Cut Installation, Class B Sand Bedding, Class 3 Backfill</t>
  </si>
  <si>
    <r>
      <t xml:space="preserve">   i) Open Cut Installation, </t>
    </r>
    <r>
      <rPr>
        <sz val="12"/>
        <rFont val="Arial"/>
        <family val="2"/>
      </rPr>
      <t>Class B Sand Bedding, Class 3 Backfill</t>
    </r>
  </si>
  <si>
    <t>Supply and Installation of Fittings</t>
  </si>
  <si>
    <r>
      <t xml:space="preserve">   i) 450 mm DR25 PVC - 45</t>
    </r>
    <r>
      <rPr>
        <sz val="12"/>
        <color theme="1"/>
        <rFont val="Aptos Narrow"/>
        <family val="2"/>
      </rPr>
      <t>°</t>
    </r>
  </si>
  <si>
    <t>B6</t>
  </si>
  <si>
    <t>Restrained Joint Couplings</t>
  </si>
  <si>
    <t>B7</t>
  </si>
  <si>
    <t>Connections</t>
  </si>
  <si>
    <t>Land Drainage System</t>
  </si>
  <si>
    <t>B8</t>
  </si>
  <si>
    <t>Plugs</t>
  </si>
  <si>
    <t>B9</t>
  </si>
  <si>
    <t>CW 2130</t>
  </si>
  <si>
    <t>Catch Basins</t>
  </si>
  <si>
    <t>Gabion Wall System</t>
  </si>
  <si>
    <t>B10</t>
  </si>
  <si>
    <t>B11</t>
  </si>
  <si>
    <t>Land Drainage Sewers</t>
  </si>
  <si>
    <t>B12</t>
  </si>
  <si>
    <t>Trenched Rockfill Shearkey</t>
  </si>
  <si>
    <t>tonne</t>
  </si>
  <si>
    <r>
      <t>m</t>
    </r>
    <r>
      <rPr>
        <vertAlign val="superscript"/>
        <sz val="12"/>
        <color theme="1"/>
        <rFont val="Arial"/>
        <family val="2"/>
      </rPr>
      <t>3</t>
    </r>
  </si>
  <si>
    <t>B13</t>
  </si>
  <si>
    <t>B14</t>
  </si>
  <si>
    <t>B15</t>
  </si>
  <si>
    <r>
      <t>m</t>
    </r>
    <r>
      <rPr>
        <vertAlign val="superscript"/>
        <sz val="12"/>
        <color theme="1"/>
        <rFont val="Arial"/>
        <family val="2"/>
      </rPr>
      <t>2</t>
    </r>
  </si>
  <si>
    <t>B16</t>
  </si>
  <si>
    <t>Gabion Wall Fence</t>
  </si>
  <si>
    <t>Corrugated Steel Pipe Culverts</t>
  </si>
  <si>
    <t>B17</t>
  </si>
  <si>
    <t>B18</t>
  </si>
  <si>
    <t>CW 3615</t>
  </si>
  <si>
    <t>B19</t>
  </si>
  <si>
    <t>B20</t>
  </si>
  <si>
    <t>Water Cistern</t>
  </si>
  <si>
    <t>B21</t>
  </si>
  <si>
    <t>SURFACE WORKS</t>
  </si>
  <si>
    <t>C1</t>
  </si>
  <si>
    <t>C2</t>
  </si>
  <si>
    <t>Excavation</t>
  </si>
  <si>
    <t>CW 3110</t>
  </si>
  <si>
    <t>Common Works</t>
  </si>
  <si>
    <t>C3</t>
  </si>
  <si>
    <t>C4</t>
  </si>
  <si>
    <t>C5</t>
  </si>
  <si>
    <t>C6</t>
  </si>
  <si>
    <t>C7</t>
  </si>
  <si>
    <t>C8</t>
  </si>
  <si>
    <t>Reinforced Concrete Approach</t>
  </si>
  <si>
    <t>C9</t>
  </si>
  <si>
    <t>CW 3310</t>
  </si>
  <si>
    <t>C10</t>
  </si>
  <si>
    <t>C11</t>
  </si>
  <si>
    <t>C12</t>
  </si>
  <si>
    <t>C13</t>
  </si>
  <si>
    <t>Miscellaneous / Other</t>
  </si>
  <si>
    <t>C14</t>
  </si>
  <si>
    <t>Supply and Installation of Steel Bollards</t>
  </si>
  <si>
    <t>C15</t>
  </si>
  <si>
    <t>Supply and Installation of Jersey Barriers</t>
  </si>
  <si>
    <t>C16</t>
  </si>
  <si>
    <t>Lift Station (Phase 1A) Site</t>
  </si>
  <si>
    <t>C17</t>
  </si>
  <si>
    <t>Seeding</t>
  </si>
  <si>
    <t>C18</t>
  </si>
  <si>
    <t>Erosion Control Blanket</t>
  </si>
  <si>
    <t>C19</t>
  </si>
  <si>
    <t>D1</t>
  </si>
  <si>
    <t>Cast-in-Place Concrete (Incl. Piles)</t>
  </si>
  <si>
    <t>Div. 03, 05</t>
  </si>
  <si>
    <t>Div. 03, 05, 40</t>
  </si>
  <si>
    <t>D3</t>
  </si>
  <si>
    <t>Building Superstructure</t>
  </si>
  <si>
    <t>Div. 04, 05, 06, 07, 08, 09</t>
  </si>
  <si>
    <t>D4</t>
  </si>
  <si>
    <t>STRUCTURAL WORKS</t>
  </si>
  <si>
    <t>Valve Chamber (Incl. Excavation, Backfill, CIP Concrete &amp; Hatches)</t>
  </si>
  <si>
    <t>Div. 03, 05, 07</t>
  </si>
  <si>
    <t>MECHANICAL WORKS</t>
  </si>
  <si>
    <t>E1</t>
  </si>
  <si>
    <t>Fire Protection</t>
  </si>
  <si>
    <t>E2</t>
  </si>
  <si>
    <t>E3</t>
  </si>
  <si>
    <t>E4</t>
  </si>
  <si>
    <t>E5</t>
  </si>
  <si>
    <t>E6</t>
  </si>
  <si>
    <t>E7</t>
  </si>
  <si>
    <t>Conveying Equipment</t>
  </si>
  <si>
    <t>Plumbing</t>
  </si>
  <si>
    <t>HVAC</t>
  </si>
  <si>
    <t>Utilities</t>
  </si>
  <si>
    <t>Process</t>
  </si>
  <si>
    <t>Applicable MRST (for Mechanical Items)</t>
  </si>
  <si>
    <t>N/A</t>
  </si>
  <si>
    <t>Division 40</t>
  </si>
  <si>
    <t>Div. 10, 21</t>
  </si>
  <si>
    <t>ELECTRICAL AND INSTRUMENTATION WORKS</t>
  </si>
  <si>
    <t>F1</t>
  </si>
  <si>
    <t>F2</t>
  </si>
  <si>
    <t>F3</t>
  </si>
  <si>
    <t>F4</t>
  </si>
  <si>
    <t>F5</t>
  </si>
  <si>
    <t>Division 26</t>
  </si>
  <si>
    <t>Electrical</t>
  </si>
  <si>
    <t>Standardized PLC Control System and Motor Control Equipment</t>
  </si>
  <si>
    <t>Applicable MRST (for Electrical and Instrumentation Items)</t>
  </si>
  <si>
    <t>G</t>
  </si>
  <si>
    <t>G1</t>
  </si>
  <si>
    <t>G2</t>
  </si>
  <si>
    <t>Change in Contract Conditions</t>
  </si>
  <si>
    <t>allowance</t>
  </si>
  <si>
    <t>G3</t>
  </si>
  <si>
    <t>Allowance for Material Sampling and Testing</t>
  </si>
  <si>
    <t>Supplying and Placing Sub-base Material</t>
  </si>
  <si>
    <t>Supplying and Placing Base Course Material</t>
  </si>
  <si>
    <t>Surfacing Material</t>
  </si>
  <si>
    <t>Base Course Material - Granular A</t>
  </si>
  <si>
    <r>
      <t xml:space="preserve">Construction of 200 mm </t>
    </r>
    <r>
      <rPr>
        <sz val="12"/>
        <rFont val="Arial"/>
        <family val="2"/>
      </rPr>
      <t>Type 1</t>
    </r>
    <r>
      <rPr>
        <sz val="12"/>
        <color rgb="FFFF0000"/>
        <rFont val="Arial"/>
        <family val="2"/>
      </rPr>
      <t xml:space="preserve"> </t>
    </r>
    <r>
      <rPr>
        <sz val="12"/>
        <color theme="1"/>
        <rFont val="Arial"/>
        <family val="2"/>
      </rPr>
      <t xml:space="preserve">Reinforced Concrete Pavement </t>
    </r>
  </si>
  <si>
    <t xml:space="preserve">Standardized Electric Valve Actuators </t>
  </si>
  <si>
    <t>Standardized Gas Detection Systems</t>
  </si>
  <si>
    <t>Standardized Instrumentation</t>
  </si>
  <si>
    <t>F6</t>
  </si>
  <si>
    <t>F7</t>
  </si>
  <si>
    <t>F8</t>
  </si>
  <si>
    <t>Emergency Generator, Distribution Panel (DP-L72) Load Bank and Automatic Transfer Switch</t>
  </si>
  <si>
    <t>Installation of Subdrain</t>
  </si>
  <si>
    <t>E20</t>
  </si>
  <si>
    <t>E23</t>
  </si>
  <si>
    <t>E24</t>
  </si>
  <si>
    <t>E26</t>
  </si>
  <si>
    <t>Geotextile Fabric (Separation/Filtration)</t>
  </si>
  <si>
    <t>CW 3130</t>
  </si>
  <si>
    <t>Supply and Installation of 600 mm CSP, 2.0 mm gauge, polymer coat</t>
  </si>
  <si>
    <t>CW 3610</t>
  </si>
  <si>
    <t>B22</t>
  </si>
  <si>
    <t>B23</t>
  </si>
  <si>
    <t>Random Stone Rip Rap</t>
  </si>
  <si>
    <t>E27</t>
  </si>
  <si>
    <t>G4</t>
  </si>
  <si>
    <t>Additional Work Allowance</t>
  </si>
  <si>
    <t>Division 01, D20, E6</t>
  </si>
  <si>
    <t>Disinfection of 2,300 l.m. Feeder Main</t>
  </si>
  <si>
    <t>B24</t>
  </si>
  <si>
    <t>E18, E19</t>
  </si>
  <si>
    <t>D5</t>
  </si>
  <si>
    <t>E22</t>
  </si>
  <si>
    <t>Precast Concrete Structures</t>
  </si>
  <si>
    <t>E29</t>
  </si>
  <si>
    <t>vt.m.</t>
  </si>
  <si>
    <t xml:space="preserve">    i)Wet Well (3650 mm diameter c/w lining)</t>
  </si>
  <si>
    <t>a) 1200 mm Stub Connection to Property Line</t>
  </si>
  <si>
    <t>CW 2110 , E24</t>
  </si>
  <si>
    <t xml:space="preserve">   i) 450 mm Force Main - In-Line Connection</t>
  </si>
  <si>
    <t>Manhole</t>
  </si>
  <si>
    <t>CW 2130, E25</t>
  </si>
  <si>
    <t>CW 3550, E28</t>
  </si>
  <si>
    <t>Supply and Installation of 300 mm CSP, 2.0 mm gauge, polymer coat</t>
  </si>
  <si>
    <t>Stripping, Grubbing and Disposal of Topsoil</t>
  </si>
  <si>
    <t>ha</t>
  </si>
  <si>
    <t>CW3540, E32</t>
  </si>
  <si>
    <t>CW3010, E31</t>
  </si>
  <si>
    <t>Supply and Place Topsoil</t>
  </si>
  <si>
    <t>CW 3150</t>
  </si>
  <si>
    <t>CW3110</t>
  </si>
  <si>
    <t>Geotextile Fabric - Separation/Filtration</t>
  </si>
  <si>
    <t>CW 3135</t>
  </si>
  <si>
    <t>CW 3110, E33</t>
  </si>
  <si>
    <t>Pre-Cast Wet Well Base &amp; Slide Gate</t>
  </si>
  <si>
    <t>E34</t>
  </si>
  <si>
    <t>E35</t>
  </si>
  <si>
    <t xml:space="preserve">Ditch Grading </t>
  </si>
  <si>
    <t>E36</t>
  </si>
  <si>
    <t>CW 2125, E41</t>
  </si>
  <si>
    <t>E37</t>
  </si>
  <si>
    <t>E14</t>
  </si>
  <si>
    <t>E15</t>
  </si>
  <si>
    <t>E16</t>
  </si>
  <si>
    <t>E17</t>
  </si>
  <si>
    <t>E8</t>
  </si>
  <si>
    <t>E9</t>
  </si>
  <si>
    <t>Culvert End Markers</t>
  </si>
  <si>
    <t>b) 350 mm DR25 PVC Force Main</t>
  </si>
  <si>
    <t>c) 450 mm DR25 PVC Force Main</t>
  </si>
  <si>
    <t>a) Bends</t>
  </si>
  <si>
    <t xml:space="preserve">a) 50 mm </t>
  </si>
  <si>
    <t>b) 350 mm</t>
  </si>
  <si>
    <t>c) 450 mm</t>
  </si>
  <si>
    <t>a) Connect to Existing Force Main</t>
  </si>
  <si>
    <t>a) 450 mm Plug</t>
  </si>
  <si>
    <t>a) Shear Key Excavation</t>
  </si>
  <si>
    <t>b) Shear Key Backfill</t>
  </si>
  <si>
    <t>B25</t>
  </si>
  <si>
    <t>a) Traffic Gravel - Limestone</t>
  </si>
  <si>
    <t>a) 50 mm Granular A</t>
  </si>
  <si>
    <t>a) Base Course Material - Granular A</t>
  </si>
  <si>
    <t>Insturmentation</t>
  </si>
  <si>
    <t>Division 01, E40</t>
  </si>
  <si>
    <t xml:space="preserve">a) Large Diameter Manholes </t>
  </si>
  <si>
    <t>c) 1200 mm Stub with Bulkhead</t>
  </si>
  <si>
    <t>CW 2110, E24</t>
  </si>
  <si>
    <t>Gabion Retaining Wall</t>
  </si>
  <si>
    <t>CW 3120, E30</t>
  </si>
  <si>
    <t>Imported Fill Materials</t>
  </si>
  <si>
    <t>Supply and Install Geogrid</t>
  </si>
  <si>
    <t>a) Class A Geogrid</t>
  </si>
  <si>
    <t>Sub-Grade Compaction</t>
  </si>
  <si>
    <t>Silt Fence</t>
  </si>
  <si>
    <t xml:space="preserve">Heritage Resource Mitigation Measures </t>
  </si>
  <si>
    <t>C20</t>
  </si>
  <si>
    <t>C21</t>
  </si>
  <si>
    <t>b) Connection of 1200 mm Stub Connection to Property Line to Existing 1200 mm PVC DR 35 Stub</t>
  </si>
  <si>
    <t>PROVISIONAL ITEMS</t>
  </si>
  <si>
    <t>Disposal of Contaminated Materials</t>
  </si>
  <si>
    <t>E43</t>
  </si>
  <si>
    <t xml:space="preserve">TOTAL BID PRICE (MRST Included) (GST extra) (in numbers)                                             </t>
  </si>
  <si>
    <t>Div. 14</t>
  </si>
  <si>
    <t>Div. 22</t>
  </si>
  <si>
    <t>Div. 23</t>
  </si>
  <si>
    <t>Div. 33</t>
  </si>
  <si>
    <t>Div. 40</t>
  </si>
  <si>
    <t>a) Lift Station Shaft (incl.backfill)</t>
  </si>
  <si>
    <t xml:space="preserve"> a) 450 mm Plug</t>
  </si>
  <si>
    <t xml:space="preserve"> a) SD-025</t>
  </si>
  <si>
    <t>a) 1200 mm Dia (MH-01)</t>
  </si>
  <si>
    <t>CW 3520, CW 3540</t>
  </si>
  <si>
    <t>G5</t>
  </si>
  <si>
    <t>a) 450 mm DR35 PVC</t>
  </si>
  <si>
    <t>a) 50 mm Sch 80 PVC Force Main (valve chamber sump discharge)</t>
  </si>
  <si>
    <t>FORM B (R2):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</si>
</sst>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0;&quot;&quot;;@"/>
    <numFmt numFmtId="165" formatCode="#\ ###\ ##0.00;;0;@"/>
    <numFmt numFmtId="166" formatCode="&quot;&quot;;&quot;&quot;;&quot;&quot;;&quot;&quot;"/>
    <numFmt numFmtId="167" formatCode="#\ ###\ ##0.00;;0;[Red]@"/>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quot;#,##0.00"/>
    <numFmt numFmtId="176" formatCode="&quot;Subtotal: &quot;#\ ###\ ##0.00;;&quot;Subtotal: Nil&quot;;@"/>
    <numFmt numFmtId="177" formatCode="#,##0.000"/>
  </numFmts>
  <fonts count="54">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sz val="12"/>
      <color rgb="FFFF0000"/>
      <name val="Arial"/>
      <family val="2"/>
    </font>
    <font>
      <sz val="12"/>
      <name val="Arial"/>
      <family val="2"/>
    </font>
    <font>
      <b/>
      <sz val="12"/>
      <color theme="1"/>
      <name val="Arial"/>
      <family val="2"/>
    </font>
    <font>
      <b/>
      <u/>
      <sz val="12"/>
      <color theme="1"/>
      <name val="Arial"/>
      <family val="2"/>
    </font>
    <font>
      <b/>
      <i/>
      <u/>
      <sz val="12"/>
      <color theme="1"/>
      <name val="Arial"/>
      <family val="2"/>
    </font>
    <font>
      <sz val="12"/>
      <color theme="1"/>
      <name val="Aptos Narrow"/>
      <family val="2"/>
    </font>
    <font>
      <vertAlign val="superscript"/>
      <sz val="12"/>
      <color theme="1"/>
      <name val="Arial"/>
      <family val="2"/>
    </font>
    <fon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rgb="FFFFFF0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style="thin">
        <color indexed="64"/>
      </right>
      <top style="double">
        <color indexed="8"/>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s>
  <cellStyleXfs count="119">
    <xf numFmtId="0" fontId="0" fillId="0" borderId="0"/>
    <xf numFmtId="0" fontId="20" fillId="24"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23" fillId="0" borderId="0" applyFill="0">
      <alignment horizontal="right" vertical="top"/>
    </xf>
    <xf numFmtId="0" fontId="23" fillId="0" borderId="0" applyFill="0">
      <alignment horizontal="right" vertical="top"/>
    </xf>
    <xf numFmtId="0" fontId="24" fillId="0" borderId="10" applyFill="0">
      <alignment horizontal="right" vertical="top"/>
    </xf>
    <xf numFmtId="0" fontId="24" fillId="0" borderId="10" applyFill="0">
      <alignment horizontal="right" vertical="top"/>
    </xf>
    <xf numFmtId="0" fontId="24" fillId="0" borderId="10" applyFill="0">
      <alignment horizontal="right" vertical="top"/>
    </xf>
    <xf numFmtId="166" fontId="24" fillId="0" borderId="11" applyFill="0">
      <alignment horizontal="right" vertical="top"/>
    </xf>
    <xf numFmtId="166" fontId="24" fillId="0" borderId="11" applyFill="0">
      <alignment horizontal="right" vertical="top"/>
    </xf>
    <xf numFmtId="0" fontId="24" fillId="0" borderId="10" applyFill="0">
      <alignment horizontal="center" vertical="top" wrapText="1"/>
    </xf>
    <xf numFmtId="0" fontId="24" fillId="0" borderId="10" applyFill="0">
      <alignment horizontal="center" vertical="top" wrapText="1"/>
    </xf>
    <xf numFmtId="0" fontId="24" fillId="0" borderId="10" applyFill="0">
      <alignment horizontal="center" vertical="top" wrapText="1"/>
    </xf>
    <xf numFmtId="0" fontId="25" fillId="0" borderId="12" applyFill="0">
      <alignment horizontal="center" vertical="center" wrapText="1"/>
    </xf>
    <xf numFmtId="0" fontId="25" fillId="0" borderId="12" applyFill="0">
      <alignment horizontal="center" vertical="center" wrapText="1"/>
    </xf>
    <xf numFmtId="0" fontId="24" fillId="0" borderId="10" applyFill="0">
      <alignment horizontal="left" vertical="top" wrapText="1"/>
    </xf>
    <xf numFmtId="0" fontId="24" fillId="0" borderId="10" applyFill="0">
      <alignment horizontal="left" vertical="top" wrapText="1"/>
    </xf>
    <xf numFmtId="0" fontId="24"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164" fontId="27" fillId="0" borderId="13" applyFill="0">
      <alignment horizontal="centerContinuous" wrapText="1"/>
    </xf>
    <xf numFmtId="164" fontId="27" fillId="0" borderId="13" applyFill="0">
      <alignment horizontal="centerContinuous" wrapText="1"/>
    </xf>
    <xf numFmtId="164" fontId="24" fillId="0" borderId="10" applyFill="0">
      <alignment horizontal="center" vertical="top" wrapText="1"/>
    </xf>
    <xf numFmtId="164" fontId="24" fillId="0" borderId="10" applyFill="0">
      <alignment horizontal="center" vertical="top" wrapText="1"/>
    </xf>
    <xf numFmtId="164" fontId="24" fillId="0" borderId="10" applyFill="0">
      <alignment horizontal="center" vertical="top" wrapText="1"/>
    </xf>
    <xf numFmtId="0" fontId="24" fillId="0" borderId="10" applyFill="0">
      <alignment horizontal="center" wrapText="1"/>
    </xf>
    <xf numFmtId="0" fontId="24" fillId="0" borderId="10" applyFill="0">
      <alignment horizontal="center" wrapText="1"/>
    </xf>
    <xf numFmtId="0" fontId="24" fillId="0" borderId="10" applyFill="0">
      <alignment horizontal="center" wrapText="1"/>
    </xf>
    <xf numFmtId="171" fontId="24" fillId="0" borderId="10" applyFill="0"/>
    <xf numFmtId="171" fontId="24" fillId="0" borderId="10" applyFill="0"/>
    <xf numFmtId="171" fontId="24" fillId="0" borderId="10" applyFill="0"/>
    <xf numFmtId="167" fontId="24" fillId="0" borderId="10" applyFill="0">
      <alignment horizontal="right"/>
      <protection locked="0"/>
    </xf>
    <xf numFmtId="167" fontId="24" fillId="0" borderId="10" applyFill="0">
      <alignment horizontal="right"/>
      <protection locked="0"/>
    </xf>
    <xf numFmtId="167" fontId="24" fillId="0" borderId="10" applyFill="0">
      <alignment horizontal="right"/>
      <protection locked="0"/>
    </xf>
    <xf numFmtId="165" fontId="24" fillId="0" borderId="10" applyFill="0">
      <alignment horizontal="right"/>
      <protection locked="0"/>
    </xf>
    <xf numFmtId="165" fontId="24" fillId="0" borderId="10" applyFill="0">
      <alignment horizontal="right"/>
      <protection locked="0"/>
    </xf>
    <xf numFmtId="165" fontId="24" fillId="0" borderId="10" applyFill="0">
      <alignment horizontal="right"/>
      <protection locked="0"/>
    </xf>
    <xf numFmtId="165" fontId="24" fillId="0" borderId="10" applyFill="0"/>
    <xf numFmtId="165" fontId="24" fillId="0" borderId="10" applyFill="0"/>
    <xf numFmtId="165" fontId="24" fillId="0" borderId="10" applyFill="0"/>
    <xf numFmtId="165" fontId="24" fillId="0" borderId="12" applyFill="0">
      <alignment horizontal="right"/>
    </xf>
    <xf numFmtId="165" fontId="24" fillId="0" borderId="12" applyFill="0">
      <alignment horizontal="right"/>
    </xf>
    <xf numFmtId="0" fontId="5" fillId="20" borderId="1" applyNumberFormat="0" applyAlignment="0" applyProtection="0"/>
    <xf numFmtId="0" fontId="6" fillId="21" borderId="2" applyNumberFormat="0" applyAlignment="0" applyProtection="0"/>
    <xf numFmtId="0" fontId="28" fillId="0" borderId="10" applyFill="0">
      <alignment horizontal="left" vertical="top"/>
    </xf>
    <xf numFmtId="0" fontId="28" fillId="0" borderId="10" applyFill="0">
      <alignment horizontal="left" vertical="top"/>
    </xf>
    <xf numFmtId="0" fontId="28" fillId="0" borderId="10" applyFill="0">
      <alignment horizontal="left" vertical="top"/>
    </xf>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2" fillId="0" borderId="0"/>
    <xf numFmtId="0" fontId="21" fillId="24" borderId="0"/>
    <xf numFmtId="0" fontId="22" fillId="0" borderId="0"/>
    <xf numFmtId="0" fontId="19" fillId="0" borderId="0"/>
    <xf numFmtId="0" fontId="21" fillId="23" borderId="7" applyNumberFormat="0" applyFont="0" applyAlignment="0" applyProtection="0"/>
    <xf numFmtId="173" fontId="25" fillId="0" borderId="12" applyNumberFormat="0" applyFont="0" applyFill="0" applyBorder="0" applyAlignment="0" applyProtection="0">
      <alignment horizontal="center" vertical="top" wrapText="1"/>
    </xf>
    <xf numFmtId="173" fontId="25" fillId="0" borderId="12" applyNumberFormat="0" applyFont="0" applyFill="0" applyBorder="0" applyAlignment="0" applyProtection="0">
      <alignment horizontal="center" vertical="top" wrapText="1"/>
    </xf>
    <xf numFmtId="0" fontId="15" fillId="20" borderId="8" applyNumberFormat="0" applyAlignment="0" applyProtection="0"/>
    <xf numFmtId="0" fontId="29" fillId="0" borderId="0">
      <alignment horizontal="right"/>
    </xf>
    <xf numFmtId="0" fontId="29" fillId="0" borderId="0">
      <alignment horizontal="right"/>
    </xf>
    <xf numFmtId="0" fontId="16" fillId="0" borderId="0" applyNumberFormat="0" applyFill="0" applyBorder="0" applyAlignment="0" applyProtection="0"/>
    <xf numFmtId="0" fontId="24" fillId="0" borderId="0" applyFill="0">
      <alignment horizontal="left"/>
    </xf>
    <xf numFmtId="0" fontId="24" fillId="0" borderId="0" applyFill="0">
      <alignment horizontal="left"/>
    </xf>
    <xf numFmtId="0" fontId="30" fillId="0" borderId="0" applyFill="0">
      <alignment horizontal="centerContinuous" vertical="center"/>
    </xf>
    <xf numFmtId="0" fontId="30" fillId="0" borderId="0" applyFill="0">
      <alignment horizontal="centerContinuous" vertical="center"/>
    </xf>
    <xf numFmtId="170" fontId="31" fillId="0" borderId="0" applyFill="0">
      <alignment horizontal="centerContinuous" vertical="center"/>
    </xf>
    <xf numFmtId="170" fontId="31" fillId="0" borderId="0" applyFill="0">
      <alignment horizontal="centerContinuous" vertical="center"/>
    </xf>
    <xf numFmtId="172" fontId="31" fillId="0" borderId="0" applyFill="0">
      <alignment horizontal="centerContinuous" vertical="center"/>
    </xf>
    <xf numFmtId="172" fontId="31" fillId="0" borderId="0" applyFill="0">
      <alignment horizontal="centerContinuous" vertical="center"/>
    </xf>
    <xf numFmtId="0" fontId="24" fillId="0" borderId="12">
      <alignment horizontal="centerContinuous" wrapText="1"/>
    </xf>
    <xf numFmtId="0" fontId="24" fillId="0" borderId="12">
      <alignment horizontal="centerContinuous" wrapText="1"/>
    </xf>
    <xf numFmtId="168" fontId="32" fillId="0" borderId="0" applyFill="0">
      <alignment horizontal="left"/>
    </xf>
    <xf numFmtId="168" fontId="32" fillId="0" borderId="0" applyFill="0">
      <alignment horizontal="left"/>
    </xf>
    <xf numFmtId="169" fontId="33" fillId="0" borderId="0" applyFill="0">
      <alignment horizontal="right"/>
    </xf>
    <xf numFmtId="169" fontId="33" fillId="0" borderId="0" applyFill="0">
      <alignment horizontal="right"/>
    </xf>
    <xf numFmtId="0" fontId="24" fillId="0" borderId="14" applyFill="0"/>
    <xf numFmtId="0" fontId="24" fillId="0" borderId="14" applyFill="0"/>
    <xf numFmtId="0" fontId="17" fillId="0" borderId="9" applyNumberFormat="0" applyFill="0" applyAlignment="0" applyProtection="0"/>
    <xf numFmtId="0" fontId="18" fillId="0" borderId="0" applyNumberFormat="0" applyFill="0" applyBorder="0" applyAlignment="0" applyProtection="0"/>
    <xf numFmtId="0" fontId="21" fillId="24" borderId="0"/>
    <xf numFmtId="0" fontId="38" fillId="0" borderId="0" applyNumberFormat="0" applyFill="0" applyBorder="0" applyAlignment="0" applyProtection="0"/>
    <xf numFmtId="0" fontId="40" fillId="24" borderId="0"/>
    <xf numFmtId="0" fontId="20" fillId="24" borderId="0"/>
    <xf numFmtId="0" fontId="20" fillId="23" borderId="7" applyNumberFormat="0" applyFont="0" applyAlignment="0" applyProtection="0"/>
    <xf numFmtId="0" fontId="20" fillId="24" borderId="0"/>
    <xf numFmtId="0" fontId="47" fillId="24" borderId="0"/>
    <xf numFmtId="0" fontId="1" fillId="0" borderId="0"/>
    <xf numFmtId="0" fontId="1" fillId="0" borderId="0"/>
  </cellStyleXfs>
  <cellXfs count="142">
    <xf numFmtId="0" fontId="0" fillId="0" borderId="0" xfId="0"/>
    <xf numFmtId="0" fontId="39" fillId="24" borderId="0" xfId="111" applyNumberFormat="1" applyFont="1" applyFill="1" applyAlignment="1">
      <alignment vertical="top" wrapText="1"/>
    </xf>
    <xf numFmtId="0" fontId="34" fillId="24" borderId="0" xfId="110" applyFont="1" applyAlignment="1">
      <alignment vertical="top" wrapText="1"/>
    </xf>
    <xf numFmtId="0" fontId="35" fillId="24" borderId="0" xfId="110" applyFont="1" applyAlignment="1">
      <alignment horizontal="center" vertical="top" wrapText="1"/>
    </xf>
    <xf numFmtId="0" fontId="21" fillId="24" borderId="0" xfId="110" applyAlignment="1">
      <alignment horizontal="left" vertical="top" wrapText="1"/>
    </xf>
    <xf numFmtId="0" fontId="21" fillId="24" borderId="0" xfId="110" applyAlignment="1">
      <alignment vertical="top" wrapText="1"/>
    </xf>
    <xf numFmtId="0" fontId="20" fillId="24" borderId="0" xfId="110" applyFont="1" applyAlignment="1">
      <alignment horizontal="left" vertical="top" wrapText="1"/>
    </xf>
    <xf numFmtId="0" fontId="20" fillId="24" borderId="0" xfId="110" applyFont="1" applyAlignment="1">
      <alignment vertical="top" wrapText="1"/>
    </xf>
    <xf numFmtId="7" fontId="41" fillId="0" borderId="0" xfId="112" applyNumberFormat="1" applyFont="1" applyFill="1" applyAlignment="1">
      <alignment horizontal="centerContinuous" vertical="center"/>
    </xf>
    <xf numFmtId="0" fontId="40" fillId="0" borderId="0" xfId="112" applyFill="1"/>
    <xf numFmtId="7" fontId="42" fillId="0" borderId="0" xfId="112" applyNumberFormat="1" applyFont="1" applyFill="1" applyAlignment="1">
      <alignment horizontal="centerContinuous" vertical="center"/>
    </xf>
    <xf numFmtId="7" fontId="40" fillId="0" borderId="0" xfId="112" applyNumberFormat="1" applyFill="1" applyAlignment="1">
      <alignment horizontal="right"/>
    </xf>
    <xf numFmtId="0" fontId="40" fillId="0" borderId="0" xfId="112" applyFill="1" applyAlignment="1">
      <alignment vertical="top"/>
    </xf>
    <xf numFmtId="3" fontId="40" fillId="0" borderId="0" xfId="112" applyNumberFormat="1" applyFill="1"/>
    <xf numFmtId="7" fontId="40" fillId="0" borderId="19" xfId="112" applyNumberFormat="1" applyFill="1" applyBorder="1" applyAlignment="1">
      <alignment horizontal="center"/>
    </xf>
    <xf numFmtId="7" fontId="40" fillId="0" borderId="22" xfId="112" applyNumberFormat="1" applyFill="1" applyBorder="1" applyAlignment="1">
      <alignment horizontal="right"/>
    </xf>
    <xf numFmtId="7" fontId="40" fillId="0" borderId="26" xfId="112" applyNumberFormat="1" applyFill="1" applyBorder="1" applyAlignment="1">
      <alignment horizontal="right"/>
    </xf>
    <xf numFmtId="4" fontId="43" fillId="0" borderId="15" xfId="112" applyNumberFormat="1" applyFont="1" applyFill="1" applyBorder="1" applyAlignment="1">
      <alignment horizontal="center" vertical="top" wrapText="1"/>
    </xf>
    <xf numFmtId="0" fontId="45" fillId="0" borderId="0" xfId="112" applyFont="1" applyFill="1" applyAlignment="1">
      <alignment vertical="top" wrapText="1"/>
    </xf>
    <xf numFmtId="176" fontId="43" fillId="0" borderId="15" xfId="112" applyNumberFormat="1" applyFont="1" applyFill="1" applyBorder="1" applyAlignment="1">
      <alignment horizontal="center" vertical="top"/>
    </xf>
    <xf numFmtId="4" fontId="43" fillId="0" borderId="15" xfId="112" applyNumberFormat="1" applyFont="1" applyFill="1" applyBorder="1" applyAlignment="1">
      <alignment horizontal="center" vertical="top"/>
    </xf>
    <xf numFmtId="4" fontId="43" fillId="0" borderId="0" xfId="112" applyNumberFormat="1" applyFont="1" applyFill="1" applyAlignment="1">
      <alignment horizontal="center" vertical="top"/>
    </xf>
    <xf numFmtId="4" fontId="43" fillId="25" borderId="10" xfId="112" applyNumberFormat="1" applyFont="1" applyFill="1" applyBorder="1" applyAlignment="1">
      <alignment horizontal="center" vertical="top" wrapText="1"/>
    </xf>
    <xf numFmtId="0" fontId="40" fillId="0" borderId="0" xfId="112" applyFill="1" applyAlignment="1">
      <alignment horizontal="right"/>
    </xf>
    <xf numFmtId="0" fontId="40" fillId="0" borderId="0" xfId="112" applyFill="1" applyAlignment="1">
      <alignment horizontal="center"/>
    </xf>
    <xf numFmtId="0" fontId="34" fillId="26" borderId="0" xfId="110" applyFont="1" applyFill="1" applyAlignment="1">
      <alignment vertical="top" wrapText="1"/>
    </xf>
    <xf numFmtId="0" fontId="36" fillId="26" borderId="0" xfId="110" applyFont="1" applyFill="1" applyAlignment="1">
      <alignment vertical="top" wrapText="1"/>
    </xf>
    <xf numFmtId="175" fontId="44" fillId="0" borderId="10" xfId="112" applyNumberFormat="1" applyFont="1" applyFill="1" applyBorder="1" applyAlignment="1" applyProtection="1">
      <alignment vertical="center"/>
      <protection locked="0"/>
    </xf>
    <xf numFmtId="175" fontId="44" fillId="0" borderId="33" xfId="112" applyNumberFormat="1" applyFont="1" applyFill="1" applyBorder="1" applyAlignment="1" applyProtection="1">
      <alignment vertical="center"/>
      <protection locked="0"/>
    </xf>
    <xf numFmtId="175" fontId="44" fillId="0" borderId="11" xfId="112" applyNumberFormat="1" applyFont="1" applyFill="1" applyBorder="1" applyAlignment="1" applyProtection="1">
      <alignment vertical="center"/>
      <protection locked="0"/>
    </xf>
    <xf numFmtId="4" fontId="43" fillId="0" borderId="15" xfId="115" applyNumberFormat="1" applyFont="1" applyFill="1" applyBorder="1" applyAlignment="1">
      <alignment horizontal="center" vertical="top" wrapText="1"/>
    </xf>
    <xf numFmtId="0" fontId="20" fillId="0" borderId="0" xfId="115" applyFill="1"/>
    <xf numFmtId="175" fontId="44" fillId="0" borderId="10" xfId="115" applyNumberFormat="1" applyFont="1" applyFill="1" applyBorder="1" applyAlignment="1" applyProtection="1">
      <alignment horizontal="right" vertical="center"/>
      <protection locked="0"/>
    </xf>
    <xf numFmtId="0" fontId="20" fillId="0" borderId="0" xfId="115" applyFill="1" applyAlignment="1">
      <alignment vertical="center"/>
    </xf>
    <xf numFmtId="1" fontId="34" fillId="0" borderId="0" xfId="112" applyNumberFormat="1" applyFont="1" applyFill="1" applyAlignment="1">
      <alignment horizontal="centerContinuous" vertical="top"/>
    </xf>
    <xf numFmtId="0" fontId="34" fillId="0" borderId="0" xfId="112" applyFont="1" applyFill="1" applyAlignment="1">
      <alignment horizontal="centerContinuous" vertical="center"/>
    </xf>
    <xf numFmtId="3" fontId="34" fillId="0" borderId="0" xfId="112" applyNumberFormat="1" applyFont="1" applyFill="1" applyAlignment="1">
      <alignment horizontal="centerContinuous" vertical="center"/>
    </xf>
    <xf numFmtId="1" fontId="40" fillId="0" borderId="0" xfId="112" applyNumberFormat="1" applyFill="1" applyAlignment="1">
      <alignment horizontal="centerContinuous" vertical="top"/>
    </xf>
    <xf numFmtId="0" fontId="40" fillId="0" borderId="0" xfId="112" applyFill="1" applyAlignment="1">
      <alignment horizontal="centerContinuous" vertical="center"/>
    </xf>
    <xf numFmtId="3" fontId="40" fillId="0" borderId="0" xfId="112" applyNumberFormat="1" applyFill="1" applyAlignment="1">
      <alignment horizontal="centerContinuous" vertical="center"/>
    </xf>
    <xf numFmtId="7" fontId="40" fillId="0" borderId="0" xfId="112" applyNumberFormat="1" applyFill="1" applyAlignment="1">
      <alignment horizontal="centerContinuous" vertical="center"/>
    </xf>
    <xf numFmtId="2" fontId="40" fillId="0" borderId="0" xfId="112" applyNumberFormat="1" applyFill="1" applyAlignment="1">
      <alignment horizontal="centerContinuous"/>
    </xf>
    <xf numFmtId="0" fontId="40" fillId="0" borderId="19" xfId="112" applyFill="1" applyBorder="1" applyAlignment="1">
      <alignment horizontal="center" vertical="top"/>
    </xf>
    <xf numFmtId="0" fontId="40" fillId="0" borderId="20" xfId="112" applyFill="1" applyBorder="1" applyAlignment="1">
      <alignment horizontal="center"/>
    </xf>
    <xf numFmtId="0" fontId="40" fillId="0" borderId="19" xfId="112" applyFill="1" applyBorder="1" applyAlignment="1">
      <alignment horizontal="center"/>
    </xf>
    <xf numFmtId="0" fontId="40" fillId="0" borderId="21" xfId="112" applyFill="1" applyBorder="1" applyAlignment="1">
      <alignment horizontal="center"/>
    </xf>
    <xf numFmtId="3" fontId="40" fillId="0" borderId="21" xfId="112" applyNumberFormat="1" applyFill="1" applyBorder="1" applyAlignment="1">
      <alignment horizontal="center"/>
    </xf>
    <xf numFmtId="7" fontId="40" fillId="0" borderId="21" xfId="112" applyNumberFormat="1" applyFill="1" applyBorder="1" applyAlignment="1">
      <alignment horizontal="center" vertical="center"/>
    </xf>
    <xf numFmtId="0" fontId="40" fillId="0" borderId="23" xfId="112" applyFill="1" applyBorder="1" applyAlignment="1">
      <alignment vertical="top"/>
    </xf>
    <xf numFmtId="0" fontId="40" fillId="0" borderId="24" xfId="112" applyFill="1" applyBorder="1"/>
    <xf numFmtId="0" fontId="40" fillId="0" borderId="23" xfId="112" applyFill="1" applyBorder="1" applyAlignment="1">
      <alignment horizontal="center"/>
    </xf>
    <xf numFmtId="0" fontId="40" fillId="0" borderId="25" xfId="112" applyFill="1" applyBorder="1"/>
    <xf numFmtId="3" fontId="40" fillId="0" borderId="25" xfId="112" applyNumberFormat="1" applyFill="1" applyBorder="1" applyAlignment="1">
      <alignment horizontal="center"/>
    </xf>
    <xf numFmtId="7" fontId="40" fillId="0" borderId="25" xfId="112" applyNumberFormat="1" applyFill="1" applyBorder="1" applyAlignment="1">
      <alignment horizontal="right"/>
    </xf>
    <xf numFmtId="0" fontId="40" fillId="0" borderId="25" xfId="112" applyFill="1" applyBorder="1" applyAlignment="1">
      <alignment horizontal="right"/>
    </xf>
    <xf numFmtId="174" fontId="48" fillId="0" borderId="32" xfId="112" applyNumberFormat="1" applyFont="1" applyFill="1" applyBorder="1" applyAlignment="1">
      <alignment horizontal="center" vertical="center" wrapText="1"/>
    </xf>
    <xf numFmtId="164" fontId="49" fillId="0" borderId="15" xfId="112" applyNumberFormat="1" applyFont="1" applyFill="1" applyBorder="1" applyAlignment="1">
      <alignment horizontal="left" vertical="center" wrapText="1"/>
    </xf>
    <xf numFmtId="164" fontId="20" fillId="0" borderId="27" xfId="112" applyNumberFormat="1" applyFont="1" applyFill="1" applyBorder="1" applyAlignment="1">
      <alignment horizontal="center" vertical="center" wrapText="1"/>
    </xf>
    <xf numFmtId="0" fontId="44" fillId="0" borderId="27" xfId="112" applyFont="1" applyFill="1" applyBorder="1" applyAlignment="1">
      <alignment horizontal="center" vertical="center" wrapText="1"/>
    </xf>
    <xf numFmtId="3" fontId="44" fillId="0" borderId="27" xfId="112" applyNumberFormat="1" applyFont="1" applyFill="1" applyBorder="1" applyAlignment="1">
      <alignment horizontal="right" vertical="center"/>
    </xf>
    <xf numFmtId="175" fontId="44" fillId="0" borderId="0" xfId="112" applyNumberFormat="1" applyFont="1" applyFill="1" applyAlignment="1">
      <alignment vertical="center"/>
    </xf>
    <xf numFmtId="175" fontId="44" fillId="0" borderId="29" xfId="112" applyNumberFormat="1" applyFont="1" applyFill="1" applyBorder="1" applyAlignment="1">
      <alignment vertical="center"/>
    </xf>
    <xf numFmtId="174" fontId="44" fillId="0" borderId="10" xfId="112" applyNumberFormat="1" applyFont="1" applyFill="1" applyBorder="1" applyAlignment="1">
      <alignment horizontal="center" vertical="center" wrapText="1"/>
    </xf>
    <xf numFmtId="164" fontId="44" fillId="0" borderId="33" xfId="112" applyNumberFormat="1" applyFont="1" applyFill="1" applyBorder="1" applyAlignment="1">
      <alignment horizontal="left" vertical="center" wrapText="1"/>
    </xf>
    <xf numFmtId="164" fontId="20" fillId="0" borderId="33" xfId="112" applyNumberFormat="1" applyFont="1" applyFill="1" applyBorder="1" applyAlignment="1">
      <alignment horizontal="center" vertical="center" wrapText="1"/>
    </xf>
    <xf numFmtId="0" fontId="44" fillId="0" borderId="33" xfId="112" applyFont="1" applyFill="1" applyBorder="1" applyAlignment="1">
      <alignment horizontal="center" vertical="center" wrapText="1"/>
    </xf>
    <xf numFmtId="3" fontId="44" fillId="0" borderId="33" xfId="112" applyNumberFormat="1" applyFont="1" applyFill="1" applyBorder="1" applyAlignment="1">
      <alignment horizontal="center" vertical="center"/>
    </xf>
    <xf numFmtId="175" fontId="44" fillId="0" borderId="33" xfId="112" applyNumberFormat="1" applyFont="1" applyFill="1" applyBorder="1" applyAlignment="1">
      <alignment vertical="center"/>
    </xf>
    <xf numFmtId="174" fontId="44" fillId="0" borderId="11" xfId="112" applyNumberFormat="1" applyFont="1" applyFill="1" applyBorder="1" applyAlignment="1">
      <alignment horizontal="center" vertical="center" wrapText="1"/>
    </xf>
    <xf numFmtId="164" fontId="44" fillId="0" borderId="10" xfId="112" applyNumberFormat="1" applyFont="1" applyFill="1" applyBorder="1" applyAlignment="1">
      <alignment horizontal="left" vertical="center" wrapText="1"/>
    </xf>
    <xf numFmtId="164" fontId="20" fillId="0" borderId="10" xfId="112" applyNumberFormat="1" applyFont="1" applyFill="1" applyBorder="1" applyAlignment="1">
      <alignment horizontal="center" vertical="center" wrapText="1"/>
    </xf>
    <xf numFmtId="0" fontId="44" fillId="0" borderId="11" xfId="112" applyFont="1" applyFill="1" applyBorder="1" applyAlignment="1">
      <alignment horizontal="center" vertical="center" wrapText="1"/>
    </xf>
    <xf numFmtId="3" fontId="44" fillId="0" borderId="11" xfId="112" applyNumberFormat="1" applyFont="1" applyFill="1" applyBorder="1" applyAlignment="1">
      <alignment horizontal="center" vertical="center"/>
    </xf>
    <xf numFmtId="175" fontId="44" fillId="0" borderId="11" xfId="112" applyNumberFormat="1" applyFont="1" applyFill="1" applyBorder="1" applyAlignment="1">
      <alignment vertical="center"/>
    </xf>
    <xf numFmtId="175" fontId="44" fillId="0" borderId="10" xfId="112" applyNumberFormat="1" applyFont="1" applyFill="1" applyBorder="1" applyAlignment="1">
      <alignment vertical="center"/>
    </xf>
    <xf numFmtId="174" fontId="48" fillId="0" borderId="10" xfId="112" applyNumberFormat="1" applyFont="1" applyFill="1" applyBorder="1" applyAlignment="1">
      <alignment horizontal="center" vertical="center" wrapText="1"/>
    </xf>
    <xf numFmtId="164" fontId="49" fillId="0" borderId="35" xfId="112" applyNumberFormat="1" applyFont="1" applyFill="1" applyBorder="1" applyAlignment="1">
      <alignment horizontal="left" vertical="center" wrapText="1"/>
    </xf>
    <xf numFmtId="164" fontId="20" fillId="0" borderId="30" xfId="112" applyNumberFormat="1" applyFont="1" applyFill="1" applyBorder="1" applyAlignment="1">
      <alignment horizontal="center" vertical="center" wrapText="1"/>
    </xf>
    <xf numFmtId="0" fontId="44" fillId="0" borderId="0" xfId="112" applyFont="1" applyFill="1" applyAlignment="1">
      <alignment horizontal="center" vertical="center" wrapText="1"/>
    </xf>
    <xf numFmtId="3" fontId="44" fillId="0" borderId="31" xfId="112" applyNumberFormat="1" applyFont="1" applyFill="1" applyBorder="1" applyAlignment="1">
      <alignment horizontal="right" vertical="center"/>
    </xf>
    <xf numFmtId="164" fontId="50" fillId="0" borderId="10" xfId="112" applyNumberFormat="1" applyFont="1" applyFill="1" applyBorder="1" applyAlignment="1">
      <alignment horizontal="right" vertical="center" wrapText="1"/>
    </xf>
    <xf numFmtId="175" fontId="48" fillId="0" borderId="17" xfId="112" applyNumberFormat="1" applyFont="1" applyFill="1" applyBorder="1" applyAlignment="1">
      <alignment vertical="center"/>
    </xf>
    <xf numFmtId="174" fontId="48" fillId="0" borderId="34" xfId="112" applyNumberFormat="1" applyFont="1" applyFill="1" applyBorder="1" applyAlignment="1">
      <alignment horizontal="center" vertical="center" wrapText="1"/>
    </xf>
    <xf numFmtId="164" fontId="20" fillId="0" borderId="38" xfId="112" applyNumberFormat="1" applyFont="1" applyFill="1" applyBorder="1" applyAlignment="1">
      <alignment horizontal="center" vertical="center" wrapText="1"/>
    </xf>
    <xf numFmtId="0" fontId="44" fillId="0" borderId="38" xfId="112" applyFont="1" applyFill="1" applyBorder="1" applyAlignment="1">
      <alignment horizontal="center" vertical="center" wrapText="1"/>
    </xf>
    <xf numFmtId="3" fontId="44" fillId="0" borderId="38" xfId="112" applyNumberFormat="1" applyFont="1" applyFill="1" applyBorder="1" applyAlignment="1">
      <alignment horizontal="right" vertical="center"/>
    </xf>
    <xf numFmtId="175" fontId="44" fillId="0" borderId="16" xfId="112" applyNumberFormat="1" applyFont="1" applyFill="1" applyBorder="1" applyAlignment="1">
      <alignment vertical="center"/>
    </xf>
    <xf numFmtId="175" fontId="44" fillId="0" borderId="37" xfId="112" applyNumberFormat="1" applyFont="1" applyFill="1" applyBorder="1" applyAlignment="1">
      <alignment vertical="center"/>
    </xf>
    <xf numFmtId="174" fontId="44" fillId="0" borderId="33" xfId="112" applyNumberFormat="1" applyFont="1" applyFill="1" applyBorder="1" applyAlignment="1">
      <alignment horizontal="center" vertical="center" wrapText="1"/>
    </xf>
    <xf numFmtId="164" fontId="48" fillId="0" borderId="33" xfId="112" applyNumberFormat="1" applyFont="1" applyFill="1" applyBorder="1" applyAlignment="1">
      <alignment horizontal="left" vertical="center" wrapText="1"/>
    </xf>
    <xf numFmtId="0" fontId="44" fillId="0" borderId="10" xfId="112" applyFont="1" applyFill="1" applyBorder="1" applyAlignment="1">
      <alignment horizontal="center" vertical="center" wrapText="1"/>
    </xf>
    <xf numFmtId="3" fontId="44" fillId="0" borderId="33" xfId="112" applyNumberFormat="1" applyFont="1" applyFill="1" applyBorder="1" applyAlignment="1">
      <alignment horizontal="right" vertical="center"/>
    </xf>
    <xf numFmtId="0" fontId="40" fillId="0" borderId="10" xfId="112" applyFill="1" applyBorder="1" applyAlignment="1">
      <alignment vertical="top"/>
    </xf>
    <xf numFmtId="164" fontId="44" fillId="0" borderId="10" xfId="112" applyNumberFormat="1" applyFont="1" applyFill="1" applyBorder="1" applyAlignment="1">
      <alignment horizontal="center" vertical="center" wrapText="1"/>
    </xf>
    <xf numFmtId="3" fontId="44" fillId="0" borderId="10" xfId="112" applyNumberFormat="1" applyFont="1" applyFill="1" applyBorder="1" applyAlignment="1">
      <alignment horizontal="center" vertical="center"/>
    </xf>
    <xf numFmtId="164" fontId="48" fillId="0" borderId="10" xfId="112" applyNumberFormat="1" applyFont="1" applyFill="1" applyBorder="1" applyAlignment="1">
      <alignment horizontal="left" vertical="center" wrapText="1"/>
    </xf>
    <xf numFmtId="174" fontId="44" fillId="0" borderId="10" xfId="115" applyNumberFormat="1" applyFont="1" applyFill="1" applyBorder="1" applyAlignment="1">
      <alignment horizontal="right" vertical="center" wrapText="1"/>
    </xf>
    <xf numFmtId="164" fontId="44" fillId="0" borderId="10" xfId="115" applyNumberFormat="1" applyFont="1" applyFill="1" applyBorder="1" applyAlignment="1">
      <alignment horizontal="left" vertical="center" wrapText="1"/>
    </xf>
    <xf numFmtId="164" fontId="20" fillId="0" borderId="10" xfId="115" applyNumberFormat="1" applyFill="1" applyBorder="1" applyAlignment="1">
      <alignment horizontal="center" vertical="center" wrapText="1"/>
    </xf>
    <xf numFmtId="0" fontId="44" fillId="0" borderId="10" xfId="115" applyFont="1" applyFill="1" applyBorder="1" applyAlignment="1">
      <alignment horizontal="center" vertical="center" wrapText="1"/>
    </xf>
    <xf numFmtId="3" fontId="44" fillId="0" borderId="10" xfId="115" applyNumberFormat="1" applyFont="1" applyFill="1" applyBorder="1" applyAlignment="1">
      <alignment horizontal="center" vertical="center"/>
    </xf>
    <xf numFmtId="175" fontId="44" fillId="0" borderId="10" xfId="115" applyNumberFormat="1" applyFont="1" applyFill="1" applyBorder="1" applyAlignment="1">
      <alignment horizontal="right" vertical="center"/>
    </xf>
    <xf numFmtId="174" fontId="44" fillId="0" borderId="10" xfId="115" applyNumberFormat="1" applyFont="1" applyFill="1" applyBorder="1" applyAlignment="1">
      <alignment horizontal="center" vertical="center" wrapText="1"/>
    </xf>
    <xf numFmtId="4" fontId="44" fillId="0" borderId="10" xfId="115" applyNumberFormat="1" applyFont="1" applyFill="1" applyBorder="1" applyAlignment="1">
      <alignment horizontal="center" vertical="center"/>
    </xf>
    <xf numFmtId="3" fontId="44" fillId="0" borderId="10" xfId="112" applyNumberFormat="1" applyFont="1" applyFill="1" applyBorder="1" applyAlignment="1">
      <alignment horizontal="right" vertical="center"/>
    </xf>
    <xf numFmtId="174" fontId="44" fillId="0" borderId="10" xfId="112" applyNumberFormat="1" applyFont="1" applyFill="1" applyBorder="1" applyAlignment="1">
      <alignment horizontal="right" vertical="center" wrapText="1"/>
    </xf>
    <xf numFmtId="174" fontId="44" fillId="0" borderId="10" xfId="112" applyNumberFormat="1" applyFont="1" applyFill="1" applyBorder="1" applyAlignment="1">
      <alignment horizontal="left" vertical="center" wrapText="1"/>
    </xf>
    <xf numFmtId="3" fontId="44" fillId="0" borderId="10" xfId="112" applyNumberFormat="1" applyFont="1" applyFill="1" applyBorder="1" applyAlignment="1">
      <alignment horizontal="right" vertical="center" wrapText="1"/>
    </xf>
    <xf numFmtId="3" fontId="44" fillId="0" borderId="10" xfId="112" applyNumberFormat="1" applyFont="1" applyFill="1" applyBorder="1" applyAlignment="1">
      <alignment horizontal="center" vertical="center" wrapText="1"/>
    </xf>
    <xf numFmtId="174" fontId="48" fillId="0" borderId="17" xfId="112" applyNumberFormat="1" applyFont="1" applyFill="1" applyBorder="1" applyAlignment="1">
      <alignment horizontal="center" vertical="center" wrapText="1"/>
    </xf>
    <xf numFmtId="164" fontId="49" fillId="0" borderId="18" xfId="112" applyNumberFormat="1" applyFont="1" applyFill="1" applyBorder="1" applyAlignment="1">
      <alignment horizontal="left" vertical="center" wrapText="1"/>
    </xf>
    <xf numFmtId="164" fontId="44" fillId="0" borderId="30" xfId="112" applyNumberFormat="1" applyFont="1" applyFill="1" applyBorder="1" applyAlignment="1">
      <alignment horizontal="center" vertical="center" wrapText="1"/>
    </xf>
    <xf numFmtId="0" fontId="44" fillId="0" borderId="30" xfId="112" applyFont="1" applyFill="1" applyBorder="1" applyAlignment="1">
      <alignment horizontal="center" vertical="center" wrapText="1"/>
    </xf>
    <xf numFmtId="3" fontId="44" fillId="0" borderId="31" xfId="112" applyNumberFormat="1" applyFont="1" applyFill="1" applyBorder="1" applyAlignment="1">
      <alignment horizontal="right" vertical="center" wrapText="1"/>
    </xf>
    <xf numFmtId="164" fontId="50" fillId="0" borderId="31" xfId="112" applyNumberFormat="1" applyFont="1" applyFill="1" applyBorder="1" applyAlignment="1">
      <alignment horizontal="right" vertical="center" wrapText="1"/>
    </xf>
    <xf numFmtId="175" fontId="48" fillId="0" borderId="33" xfId="112" applyNumberFormat="1" applyFont="1" applyFill="1" applyBorder="1" applyAlignment="1">
      <alignment vertical="center"/>
    </xf>
    <xf numFmtId="164" fontId="49" fillId="0" borderId="39" xfId="112" applyNumberFormat="1" applyFont="1" applyFill="1" applyBorder="1" applyAlignment="1">
      <alignment horizontal="left" vertical="center" wrapText="1"/>
    </xf>
    <xf numFmtId="164" fontId="44" fillId="0" borderId="38" xfId="112" applyNumberFormat="1" applyFont="1" applyFill="1" applyBorder="1" applyAlignment="1">
      <alignment horizontal="center" vertical="center" wrapText="1"/>
    </xf>
    <xf numFmtId="3" fontId="44" fillId="0" borderId="38" xfId="112" applyNumberFormat="1" applyFont="1" applyFill="1" applyBorder="1" applyAlignment="1">
      <alignment horizontal="right" vertical="center" wrapText="1"/>
    </xf>
    <xf numFmtId="175" fontId="44" fillId="0" borderId="38" xfId="112" applyNumberFormat="1" applyFont="1" applyFill="1" applyBorder="1" applyAlignment="1">
      <alignment vertical="center"/>
    </xf>
    <xf numFmtId="174" fontId="48" fillId="0" borderId="33" xfId="112" applyNumberFormat="1" applyFont="1" applyFill="1" applyBorder="1" applyAlignment="1">
      <alignment horizontal="center" vertical="center" wrapText="1"/>
    </xf>
    <xf numFmtId="164" fontId="44" fillId="0" borderId="33" xfId="112" applyNumberFormat="1" applyFont="1" applyFill="1" applyBorder="1" applyAlignment="1">
      <alignment horizontal="center" vertical="center" wrapText="1"/>
    </xf>
    <xf numFmtId="177" fontId="44" fillId="0" borderId="10" xfId="112" applyNumberFormat="1" applyFont="1" applyFill="1" applyBorder="1" applyAlignment="1">
      <alignment horizontal="center" vertical="center" wrapText="1"/>
    </xf>
    <xf numFmtId="164" fontId="44" fillId="0" borderId="11" xfId="112" applyNumberFormat="1" applyFont="1" applyFill="1" applyBorder="1" applyAlignment="1">
      <alignment horizontal="left" vertical="center" wrapText="1"/>
    </xf>
    <xf numFmtId="164" fontId="44" fillId="0" borderId="11" xfId="112" applyNumberFormat="1" applyFont="1" applyFill="1" applyBorder="1" applyAlignment="1">
      <alignment horizontal="center" vertical="center" wrapText="1"/>
    </xf>
    <xf numFmtId="3" fontId="44" fillId="0" borderId="11" xfId="112" applyNumberFormat="1" applyFont="1" applyFill="1" applyBorder="1" applyAlignment="1">
      <alignment horizontal="center" vertical="center" wrapText="1"/>
    </xf>
    <xf numFmtId="164" fontId="49" fillId="0" borderId="17" xfId="112" applyNumberFormat="1" applyFont="1" applyFill="1" applyBorder="1" applyAlignment="1">
      <alignment horizontal="left" vertical="center" wrapText="1"/>
    </xf>
    <xf numFmtId="164" fontId="44" fillId="0" borderId="17" xfId="112" applyNumberFormat="1" applyFont="1" applyFill="1" applyBorder="1" applyAlignment="1">
      <alignment horizontal="center" vertical="center" wrapText="1"/>
    </xf>
    <xf numFmtId="0" fontId="44" fillId="0" borderId="17" xfId="112" applyFont="1" applyFill="1" applyBorder="1" applyAlignment="1">
      <alignment horizontal="center" vertical="center" wrapText="1"/>
    </xf>
    <xf numFmtId="3" fontId="44" fillId="0" borderId="17" xfId="112" applyNumberFormat="1" applyFont="1" applyFill="1" applyBorder="1" applyAlignment="1">
      <alignment horizontal="right" vertical="center" wrapText="1"/>
    </xf>
    <xf numFmtId="175" fontId="48" fillId="0" borderId="10" xfId="112" applyNumberFormat="1" applyFont="1" applyFill="1" applyBorder="1" applyAlignment="1">
      <alignment vertical="center"/>
    </xf>
    <xf numFmtId="174" fontId="48" fillId="0" borderId="36" xfId="112" applyNumberFormat="1" applyFont="1" applyFill="1" applyBorder="1" applyAlignment="1">
      <alignment horizontal="center" vertical="center" wrapText="1"/>
    </xf>
    <xf numFmtId="3" fontId="44" fillId="0" borderId="33" xfId="112" applyNumberFormat="1" applyFont="1" applyFill="1" applyBorder="1" applyAlignment="1">
      <alignment horizontal="center" vertical="center" wrapText="1"/>
    </xf>
    <xf numFmtId="164" fontId="44" fillId="0" borderId="16" xfId="112" applyNumberFormat="1" applyFont="1" applyFill="1" applyBorder="1" applyAlignment="1">
      <alignment horizontal="center" vertical="center" wrapText="1"/>
    </xf>
    <xf numFmtId="3" fontId="44" fillId="0" borderId="16" xfId="112" applyNumberFormat="1" applyFont="1" applyFill="1" applyBorder="1" applyAlignment="1">
      <alignment horizontal="right" vertical="center" wrapText="1"/>
    </xf>
    <xf numFmtId="164" fontId="50" fillId="0" borderId="17" xfId="112" applyNumberFormat="1" applyFont="1" applyFill="1" applyBorder="1" applyAlignment="1">
      <alignment horizontal="right" vertical="center" wrapText="1"/>
    </xf>
    <xf numFmtId="4" fontId="44" fillId="0" borderId="10" xfId="112" applyNumberFormat="1" applyFont="1" applyFill="1" applyBorder="1" applyAlignment="1">
      <alignment horizontal="center" vertical="center" wrapText="1"/>
    </xf>
    <xf numFmtId="175" fontId="44" fillId="0" borderId="33" xfId="112" applyNumberFormat="1" applyFont="1" applyFill="1" applyBorder="1" applyAlignment="1" applyProtection="1">
      <alignment vertical="center"/>
    </xf>
    <xf numFmtId="0" fontId="34" fillId="0" borderId="39" xfId="112" applyFont="1" applyFill="1" applyBorder="1"/>
    <xf numFmtId="0" fontId="34" fillId="0" borderId="38" xfId="112" applyFont="1" applyFill="1" applyBorder="1"/>
    <xf numFmtId="7" fontId="34" fillId="0" borderId="27" xfId="112" applyNumberFormat="1" applyFont="1" applyFill="1" applyBorder="1" applyAlignment="1">
      <alignment horizontal="center"/>
    </xf>
    <xf numFmtId="0" fontId="34" fillId="0" borderId="28" xfId="112" applyFont="1" applyFill="1" applyBorder="1"/>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1" zoomScaleNormal="100" zoomScaleSheetLayoutView="85" zoomScalePageLayoutView="80" workbookViewId="0">
      <selection activeCell="A3" sqref="A3"/>
    </sheetView>
  </sheetViews>
  <sheetFormatPr defaultRowHeight="12.5"/>
  <cols>
    <col min="1" max="1" width="107.81640625" customWidth="1"/>
  </cols>
  <sheetData>
    <row r="1" spans="1:1" ht="20">
      <c r="A1" s="3" t="s">
        <v>5</v>
      </c>
    </row>
    <row r="2" spans="1:1" ht="13.5" customHeight="1">
      <c r="A2" s="3"/>
    </row>
    <row r="3" spans="1:1" ht="69" customHeight="1">
      <c r="A3" s="6" t="s">
        <v>8</v>
      </c>
    </row>
    <row r="4" spans="1:1" ht="15.5">
      <c r="A4" s="4"/>
    </row>
    <row r="5" spans="1:1" ht="18">
      <c r="A5" s="26" t="s">
        <v>2</v>
      </c>
    </row>
    <row r="6" spans="1:1" ht="15.5">
      <c r="A6" s="2" t="s">
        <v>3</v>
      </c>
    </row>
    <row r="7" spans="1:1" ht="15.5">
      <c r="A7" s="7" t="s">
        <v>45</v>
      </c>
    </row>
    <row r="9" spans="1:1" ht="51.75" customHeight="1">
      <c r="A9" s="7" t="s">
        <v>41</v>
      </c>
    </row>
    <row r="11" spans="1:1" ht="75.75" customHeight="1">
      <c r="A11" s="7" t="s">
        <v>54</v>
      </c>
    </row>
    <row r="12" spans="1:1" ht="12" customHeight="1">
      <c r="A12" s="5"/>
    </row>
    <row r="13" spans="1:1" ht="38.25" customHeight="1">
      <c r="A13" s="7" t="s">
        <v>40</v>
      </c>
    </row>
    <row r="14" spans="1:1" ht="8.25" customHeight="1">
      <c r="A14" s="5"/>
    </row>
    <row r="15" spans="1:1" ht="15.5">
      <c r="A15" s="5" t="s">
        <v>6</v>
      </c>
    </row>
    <row r="16" spans="1:1" ht="15.5">
      <c r="A16" s="5"/>
    </row>
    <row r="17" spans="1:1" ht="15.5">
      <c r="A17" s="25" t="s">
        <v>4</v>
      </c>
    </row>
    <row r="18" spans="1:1" ht="36" customHeight="1">
      <c r="A18" s="7" t="s">
        <v>43</v>
      </c>
    </row>
    <row r="19" spans="1:1" ht="31">
      <c r="A19" s="6" t="s">
        <v>44</v>
      </c>
    </row>
    <row r="20" spans="1:1" ht="15.5">
      <c r="A20" s="6"/>
    </row>
    <row r="21" spans="1:1" ht="72" customHeight="1">
      <c r="A21" s="7" t="s">
        <v>42</v>
      </c>
    </row>
    <row r="22" spans="1:1" ht="15.5">
      <c r="A22" s="5"/>
    </row>
    <row r="23" spans="1:1" ht="15.5">
      <c r="A23" s="2" t="s">
        <v>7</v>
      </c>
    </row>
    <row r="24" spans="1:1" ht="15.5">
      <c r="A24" s="1" t="s">
        <v>55</v>
      </c>
    </row>
    <row r="25" spans="1:1" ht="15.5">
      <c r="A25" s="5"/>
    </row>
    <row r="26" spans="1:1" ht="15.5">
      <c r="A26" s="2" t="s">
        <v>39</v>
      </c>
    </row>
    <row r="27" spans="1:1" ht="25.5" customHeight="1">
      <c r="A27" s="7" t="s">
        <v>46</v>
      </c>
    </row>
    <row r="28" spans="1:1" ht="15.5">
      <c r="A28" s="5"/>
    </row>
    <row r="29" spans="1:1" ht="15.5">
      <c r="A29" s="5"/>
    </row>
    <row r="30" spans="1:1" ht="15.5">
      <c r="A30" s="5"/>
    </row>
    <row r="31" spans="1:1" ht="15.5">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34"/>
  <sheetViews>
    <sheetView showZeros="0" tabSelected="1" showOutlineSymbols="0" view="pageLayout" topLeftCell="B1" zoomScaleNormal="100" zoomScaleSheetLayoutView="145" workbookViewId="0">
      <selection activeCell="G7" sqref="G7"/>
    </sheetView>
  </sheetViews>
  <sheetFormatPr defaultColWidth="13.54296875" defaultRowHeight="15.5"/>
  <cols>
    <col min="1" max="1" width="14.453125" style="23" hidden="1" customWidth="1"/>
    <col min="2" max="2" width="11.26953125" style="12" customWidth="1"/>
    <col min="3" max="3" width="52.26953125" style="9" customWidth="1"/>
    <col min="4" max="4" width="16.453125" style="24" customWidth="1"/>
    <col min="5" max="5" width="11.81640625" style="9" customWidth="1"/>
    <col min="6" max="6" width="17.26953125" style="13" customWidth="1"/>
    <col min="7" max="7" width="18.26953125" style="23" customWidth="1"/>
    <col min="8" max="8" width="26.54296875" style="23" customWidth="1"/>
    <col min="9" max="9" width="16.54296875" style="9" customWidth="1"/>
    <col min="10" max="10" width="48.26953125" style="9" customWidth="1"/>
    <col min="11" max="16384" width="13.54296875" style="9"/>
  </cols>
  <sheetData>
    <row r="1" spans="1:9">
      <c r="A1" s="8"/>
      <c r="B1" s="34" t="s">
        <v>302</v>
      </c>
      <c r="C1" s="35"/>
      <c r="D1" s="35"/>
      <c r="E1" s="35"/>
      <c r="F1" s="36"/>
      <c r="G1" s="8"/>
      <c r="H1" s="35"/>
    </row>
    <row r="2" spans="1:9">
      <c r="A2" s="10"/>
      <c r="B2" s="37" t="s">
        <v>9</v>
      </c>
      <c r="C2" s="38"/>
      <c r="D2" s="38"/>
      <c r="E2" s="38"/>
      <c r="F2" s="39"/>
      <c r="G2" s="10"/>
      <c r="H2" s="38"/>
    </row>
    <row r="3" spans="1:9">
      <c r="A3" s="11"/>
      <c r="B3" s="12" t="s">
        <v>1</v>
      </c>
      <c r="D3" s="9"/>
      <c r="G3" s="40"/>
      <c r="H3" s="41"/>
    </row>
    <row r="4" spans="1:9">
      <c r="A4" s="14" t="s">
        <v>10</v>
      </c>
      <c r="B4" s="42" t="s">
        <v>11</v>
      </c>
      <c r="C4" s="43" t="s">
        <v>12</v>
      </c>
      <c r="D4" s="44" t="s">
        <v>13</v>
      </c>
      <c r="E4" s="45" t="s">
        <v>14</v>
      </c>
      <c r="F4" s="46" t="s">
        <v>15</v>
      </c>
      <c r="G4" s="47" t="s">
        <v>16</v>
      </c>
      <c r="H4" s="45" t="s">
        <v>17</v>
      </c>
    </row>
    <row r="5" spans="1:9" ht="16" thickBot="1">
      <c r="A5" s="15"/>
      <c r="B5" s="48"/>
      <c r="C5" s="49"/>
      <c r="D5" s="50" t="s">
        <v>18</v>
      </c>
      <c r="E5" s="51"/>
      <c r="F5" s="52" t="s">
        <v>19</v>
      </c>
      <c r="G5" s="53"/>
      <c r="H5" s="54"/>
    </row>
    <row r="6" spans="1:9" ht="36" customHeight="1" thickTop="1">
      <c r="A6" s="17" t="s">
        <v>20</v>
      </c>
      <c r="B6" s="55" t="s">
        <v>53</v>
      </c>
      <c r="C6" s="56" t="s">
        <v>60</v>
      </c>
      <c r="D6" s="57"/>
      <c r="E6" s="58"/>
      <c r="F6" s="59"/>
      <c r="G6" s="60"/>
      <c r="H6" s="61">
        <f>ROUND(G6*F6,2)</f>
        <v>0</v>
      </c>
      <c r="I6" s="18"/>
    </row>
    <row r="7" spans="1:9" ht="36" customHeight="1">
      <c r="A7" s="17"/>
      <c r="B7" s="62" t="s">
        <v>56</v>
      </c>
      <c r="C7" s="63" t="s">
        <v>57</v>
      </c>
      <c r="D7" s="64" t="s">
        <v>214</v>
      </c>
      <c r="E7" s="65" t="s">
        <v>62</v>
      </c>
      <c r="F7" s="66">
        <v>1</v>
      </c>
      <c r="G7" s="28"/>
      <c r="H7" s="67">
        <f>F7*G7</f>
        <v>0</v>
      </c>
      <c r="I7" s="18"/>
    </row>
    <row r="8" spans="1:9" ht="36" customHeight="1">
      <c r="A8" s="19" t="s">
        <v>21</v>
      </c>
      <c r="B8" s="68" t="s">
        <v>58</v>
      </c>
      <c r="C8" s="69" t="s">
        <v>59</v>
      </c>
      <c r="D8" s="70" t="s">
        <v>270</v>
      </c>
      <c r="E8" s="71" t="s">
        <v>62</v>
      </c>
      <c r="F8" s="72">
        <v>1</v>
      </c>
      <c r="G8" s="29"/>
      <c r="H8" s="74">
        <f>F8*G8</f>
        <v>0</v>
      </c>
      <c r="I8" s="18"/>
    </row>
    <row r="9" spans="1:9" ht="36" customHeight="1" thickBot="1">
      <c r="A9" s="19"/>
      <c r="B9" s="75" t="s">
        <v>53</v>
      </c>
      <c r="C9" s="76" t="s">
        <v>60</v>
      </c>
      <c r="D9" s="77"/>
      <c r="E9" s="78"/>
      <c r="F9" s="79"/>
      <c r="G9" s="80" t="s">
        <v>47</v>
      </c>
      <c r="H9" s="81">
        <f>SUM(H7:H8)</f>
        <v>0</v>
      </c>
      <c r="I9" s="18"/>
    </row>
    <row r="10" spans="1:9" ht="36" customHeight="1" thickTop="1">
      <c r="A10" s="19" t="s">
        <v>22</v>
      </c>
      <c r="B10" s="82" t="s">
        <v>52</v>
      </c>
      <c r="C10" s="56" t="s">
        <v>61</v>
      </c>
      <c r="D10" s="83"/>
      <c r="E10" s="84"/>
      <c r="F10" s="85"/>
      <c r="G10" s="86"/>
      <c r="H10" s="87">
        <f t="shared" ref="H10" si="0">ROUND(G10*F10,2)</f>
        <v>0</v>
      </c>
    </row>
    <row r="11" spans="1:9" ht="36" customHeight="1">
      <c r="A11" s="17" t="s">
        <v>23</v>
      </c>
      <c r="B11" s="88" t="s">
        <v>63</v>
      </c>
      <c r="C11" s="89" t="s">
        <v>64</v>
      </c>
      <c r="D11" s="70"/>
      <c r="E11" s="90"/>
      <c r="F11" s="91"/>
      <c r="G11" s="67"/>
      <c r="H11" s="67"/>
    </row>
    <row r="12" spans="1:9" ht="36" customHeight="1">
      <c r="A12" s="19" t="s">
        <v>24</v>
      </c>
      <c r="B12" s="92"/>
      <c r="C12" s="69" t="s">
        <v>294</v>
      </c>
      <c r="D12" s="93" t="s">
        <v>217</v>
      </c>
      <c r="E12" s="90" t="s">
        <v>62</v>
      </c>
      <c r="F12" s="94">
        <v>1</v>
      </c>
      <c r="G12" s="27"/>
      <c r="H12" s="74">
        <f>G12*F12</f>
        <v>0</v>
      </c>
    </row>
    <row r="13" spans="1:9" ht="36" customHeight="1">
      <c r="A13" s="19"/>
      <c r="B13" s="62" t="s">
        <v>65</v>
      </c>
      <c r="C13" s="95" t="s">
        <v>220</v>
      </c>
      <c r="D13" s="93"/>
      <c r="E13" s="90"/>
      <c r="F13" s="94"/>
      <c r="G13" s="74"/>
      <c r="H13" s="74">
        <f t="shared" ref="H13:H20" si="1">G13*F13</f>
        <v>0</v>
      </c>
    </row>
    <row r="14" spans="1:9" s="31" customFormat="1" ht="36" customHeight="1">
      <c r="A14" s="30"/>
      <c r="B14" s="96"/>
      <c r="C14" s="97" t="s">
        <v>271</v>
      </c>
      <c r="D14" s="98" t="s">
        <v>200</v>
      </c>
      <c r="E14" s="99"/>
      <c r="F14" s="100"/>
      <c r="G14" s="101"/>
      <c r="H14" s="74">
        <f t="shared" si="1"/>
        <v>0</v>
      </c>
    </row>
    <row r="15" spans="1:9" s="31" customFormat="1" ht="36" customHeight="1">
      <c r="A15" s="30"/>
      <c r="B15" s="102"/>
      <c r="C15" s="97" t="s">
        <v>223</v>
      </c>
      <c r="E15" s="99" t="s">
        <v>222</v>
      </c>
      <c r="F15" s="103">
        <v>13.6</v>
      </c>
      <c r="G15" s="32"/>
      <c r="H15" s="74">
        <f t="shared" si="1"/>
        <v>0</v>
      </c>
      <c r="I15" s="33"/>
    </row>
    <row r="16" spans="1:9" ht="36" customHeight="1">
      <c r="A16" s="19" t="s">
        <v>25</v>
      </c>
      <c r="B16" s="62" t="s">
        <v>67</v>
      </c>
      <c r="C16" s="95" t="s">
        <v>73</v>
      </c>
      <c r="D16" s="93"/>
      <c r="E16" s="90"/>
      <c r="F16" s="104"/>
      <c r="G16" s="74"/>
      <c r="H16" s="74">
        <f t="shared" si="1"/>
        <v>0</v>
      </c>
    </row>
    <row r="17" spans="1:9" ht="36" customHeight="1">
      <c r="A17" s="20" t="s">
        <v>26</v>
      </c>
      <c r="B17" s="105"/>
      <c r="C17" s="69" t="s">
        <v>224</v>
      </c>
      <c r="D17" s="93" t="s">
        <v>219</v>
      </c>
      <c r="E17" s="90" t="s">
        <v>66</v>
      </c>
      <c r="F17" s="94">
        <v>17</v>
      </c>
      <c r="G17" s="27"/>
      <c r="H17" s="74">
        <f t="shared" si="1"/>
        <v>0</v>
      </c>
      <c r="I17" s="18"/>
    </row>
    <row r="18" spans="1:9" ht="31">
      <c r="A18" s="20"/>
      <c r="B18" s="105"/>
      <c r="C18" s="69" t="s">
        <v>284</v>
      </c>
      <c r="D18" s="93" t="s">
        <v>219</v>
      </c>
      <c r="E18" s="90" t="s">
        <v>62</v>
      </c>
      <c r="F18" s="94">
        <v>1</v>
      </c>
      <c r="G18" s="27"/>
      <c r="H18" s="74">
        <f t="shared" si="1"/>
        <v>0</v>
      </c>
      <c r="I18" s="18"/>
    </row>
    <row r="19" spans="1:9" ht="36" customHeight="1">
      <c r="A19" s="20" t="s">
        <v>27</v>
      </c>
      <c r="B19" s="105"/>
      <c r="C19" s="69" t="s">
        <v>272</v>
      </c>
      <c r="D19" s="93" t="s">
        <v>201</v>
      </c>
      <c r="E19" s="90" t="s">
        <v>62</v>
      </c>
      <c r="F19" s="94">
        <v>1</v>
      </c>
      <c r="G19" s="27"/>
      <c r="H19" s="74">
        <f t="shared" si="1"/>
        <v>0</v>
      </c>
    </row>
    <row r="20" spans="1:9" ht="36" customHeight="1">
      <c r="A20" s="20" t="s">
        <v>28</v>
      </c>
      <c r="B20" s="106"/>
      <c r="C20" s="95" t="s">
        <v>68</v>
      </c>
      <c r="D20" s="93"/>
      <c r="E20" s="90"/>
      <c r="F20" s="107"/>
      <c r="G20" s="74"/>
      <c r="H20" s="74">
        <f t="shared" si="1"/>
        <v>0</v>
      </c>
    </row>
    <row r="21" spans="1:9" ht="36" customHeight="1">
      <c r="A21" s="20"/>
      <c r="B21" s="62" t="s">
        <v>69</v>
      </c>
      <c r="C21" s="69" t="s">
        <v>70</v>
      </c>
      <c r="D21" s="93" t="s">
        <v>225</v>
      </c>
      <c r="E21" s="90"/>
      <c r="F21" s="108"/>
      <c r="G21" s="74"/>
      <c r="H21" s="74">
        <f t="shared" ref="H21:H65" si="2">G21*F21</f>
        <v>0</v>
      </c>
    </row>
    <row r="22" spans="1:9" ht="36" customHeight="1">
      <c r="A22" s="21"/>
      <c r="B22" s="105"/>
      <c r="C22" s="69" t="s">
        <v>301</v>
      </c>
      <c r="D22" s="93"/>
      <c r="E22" s="90"/>
      <c r="F22" s="108"/>
      <c r="G22" s="74"/>
      <c r="H22" s="74">
        <f t="shared" si="2"/>
        <v>0</v>
      </c>
    </row>
    <row r="23" spans="1:9" ht="36" customHeight="1">
      <c r="A23" s="21"/>
      <c r="B23" s="62"/>
      <c r="C23" s="69" t="s">
        <v>75</v>
      </c>
      <c r="D23" s="93"/>
      <c r="E23" s="90" t="s">
        <v>66</v>
      </c>
      <c r="F23" s="108">
        <v>17</v>
      </c>
      <c r="G23" s="27"/>
      <c r="H23" s="74">
        <f t="shared" si="2"/>
        <v>0</v>
      </c>
    </row>
    <row r="24" spans="1:9" ht="36" customHeight="1">
      <c r="A24" s="21"/>
      <c r="B24" s="105"/>
      <c r="C24" s="69" t="s">
        <v>255</v>
      </c>
      <c r="D24" s="93"/>
      <c r="E24" s="90"/>
      <c r="F24" s="108"/>
      <c r="G24" s="74"/>
      <c r="H24" s="74">
        <f t="shared" si="2"/>
        <v>0</v>
      </c>
    </row>
    <row r="25" spans="1:9" ht="36" customHeight="1">
      <c r="A25" s="21"/>
      <c r="B25" s="62"/>
      <c r="C25" s="69" t="s">
        <v>75</v>
      </c>
      <c r="D25" s="93"/>
      <c r="E25" s="90" t="s">
        <v>66</v>
      </c>
      <c r="F25" s="108">
        <v>5</v>
      </c>
      <c r="G25" s="27"/>
      <c r="H25" s="74">
        <f t="shared" si="2"/>
        <v>0</v>
      </c>
    </row>
    <row r="26" spans="1:9" ht="36" customHeight="1">
      <c r="A26" s="21"/>
      <c r="B26" s="105"/>
      <c r="C26" s="69" t="s">
        <v>256</v>
      </c>
      <c r="D26" s="93"/>
      <c r="E26" s="90"/>
      <c r="F26" s="107"/>
      <c r="G26" s="74"/>
      <c r="H26" s="74">
        <f t="shared" si="2"/>
        <v>0</v>
      </c>
    </row>
    <row r="27" spans="1:9" ht="36" customHeight="1">
      <c r="A27" s="17" t="s">
        <v>29</v>
      </c>
      <c r="B27" s="106"/>
      <c r="C27" s="69" t="s">
        <v>75</v>
      </c>
      <c r="D27" s="93"/>
      <c r="E27" s="90" t="s">
        <v>66</v>
      </c>
      <c r="F27" s="108">
        <v>60</v>
      </c>
      <c r="G27" s="27"/>
      <c r="H27" s="74">
        <f t="shared" si="2"/>
        <v>0</v>
      </c>
    </row>
    <row r="28" spans="1:9" ht="36" customHeight="1">
      <c r="A28" s="17" t="s">
        <v>30</v>
      </c>
      <c r="B28" s="62" t="s">
        <v>72</v>
      </c>
      <c r="C28" s="69" t="s">
        <v>76</v>
      </c>
      <c r="D28" s="93" t="s">
        <v>273</v>
      </c>
      <c r="E28" s="90"/>
      <c r="F28" s="107"/>
      <c r="G28" s="74"/>
      <c r="H28" s="74">
        <f t="shared" si="2"/>
        <v>0</v>
      </c>
    </row>
    <row r="29" spans="1:9" ht="36" customHeight="1">
      <c r="A29" s="22" t="s">
        <v>31</v>
      </c>
      <c r="B29" s="105"/>
      <c r="C29" s="69" t="s">
        <v>257</v>
      </c>
      <c r="D29" s="93"/>
      <c r="E29" s="90"/>
      <c r="F29" s="107"/>
      <c r="G29" s="74"/>
      <c r="H29" s="74">
        <f t="shared" si="2"/>
        <v>0</v>
      </c>
    </row>
    <row r="30" spans="1:9" ht="36" customHeight="1">
      <c r="A30" s="22" t="s">
        <v>32</v>
      </c>
      <c r="B30" s="106"/>
      <c r="C30" s="69" t="s">
        <v>77</v>
      </c>
      <c r="D30" s="93"/>
      <c r="E30" s="90" t="s">
        <v>0</v>
      </c>
      <c r="F30" s="108">
        <v>1</v>
      </c>
      <c r="G30" s="27"/>
      <c r="H30" s="74">
        <f t="shared" si="2"/>
        <v>0</v>
      </c>
    </row>
    <row r="31" spans="1:9" ht="36" customHeight="1">
      <c r="A31" s="17" t="s">
        <v>33</v>
      </c>
      <c r="B31" s="62" t="s">
        <v>78</v>
      </c>
      <c r="C31" s="69" t="s">
        <v>79</v>
      </c>
      <c r="D31" s="93" t="s">
        <v>202</v>
      </c>
      <c r="E31" s="90"/>
      <c r="F31" s="107"/>
      <c r="G31" s="74"/>
      <c r="H31" s="74">
        <f t="shared" si="2"/>
        <v>0</v>
      </c>
    </row>
    <row r="32" spans="1:9" ht="36" customHeight="1">
      <c r="A32" s="17"/>
      <c r="B32" s="105"/>
      <c r="C32" s="69" t="s">
        <v>258</v>
      </c>
      <c r="D32" s="93"/>
      <c r="E32" s="90" t="s">
        <v>0</v>
      </c>
      <c r="F32" s="108">
        <v>2</v>
      </c>
      <c r="G32" s="27"/>
      <c r="H32" s="74">
        <f t="shared" si="2"/>
        <v>0</v>
      </c>
    </row>
    <row r="33" spans="1:8" ht="36" customHeight="1">
      <c r="A33" s="17"/>
      <c r="B33" s="105"/>
      <c r="C33" s="69" t="s">
        <v>259</v>
      </c>
      <c r="D33" s="93"/>
      <c r="E33" s="90" t="s">
        <v>0</v>
      </c>
      <c r="F33" s="108">
        <v>2</v>
      </c>
      <c r="G33" s="27"/>
      <c r="H33" s="74">
        <f t="shared" si="2"/>
        <v>0</v>
      </c>
    </row>
    <row r="34" spans="1:8" ht="36" customHeight="1">
      <c r="A34" s="17"/>
      <c r="B34" s="105"/>
      <c r="C34" s="69" t="s">
        <v>260</v>
      </c>
      <c r="D34" s="93"/>
      <c r="E34" s="90" t="s">
        <v>0</v>
      </c>
      <c r="F34" s="108">
        <v>1</v>
      </c>
      <c r="G34" s="27"/>
      <c r="H34" s="74">
        <f t="shared" si="2"/>
        <v>0</v>
      </c>
    </row>
    <row r="35" spans="1:8" ht="36" customHeight="1">
      <c r="A35" s="17"/>
      <c r="B35" s="62" t="s">
        <v>80</v>
      </c>
      <c r="C35" s="69" t="s">
        <v>81</v>
      </c>
      <c r="D35" s="93" t="s">
        <v>273</v>
      </c>
      <c r="E35" s="90"/>
      <c r="F35" s="107"/>
      <c r="G35" s="74"/>
      <c r="H35" s="74">
        <f t="shared" si="2"/>
        <v>0</v>
      </c>
    </row>
    <row r="36" spans="1:8" ht="36" customHeight="1">
      <c r="A36" s="17"/>
      <c r="B36" s="105"/>
      <c r="C36" s="69" t="s">
        <v>261</v>
      </c>
      <c r="D36" s="93"/>
      <c r="E36" s="90"/>
      <c r="F36" s="107"/>
      <c r="G36" s="74"/>
      <c r="H36" s="74">
        <f t="shared" si="2"/>
        <v>0</v>
      </c>
    </row>
    <row r="37" spans="1:8" ht="36" customHeight="1">
      <c r="A37" s="17"/>
      <c r="B37" s="106"/>
      <c r="C37" s="69" t="s">
        <v>226</v>
      </c>
      <c r="D37" s="93"/>
      <c r="E37" s="90" t="s">
        <v>0</v>
      </c>
      <c r="F37" s="108">
        <v>1</v>
      </c>
      <c r="G37" s="27"/>
      <c r="H37" s="74">
        <f t="shared" si="2"/>
        <v>0</v>
      </c>
    </row>
    <row r="38" spans="1:8" ht="36" customHeight="1">
      <c r="A38" s="17"/>
      <c r="B38" s="62" t="s">
        <v>83</v>
      </c>
      <c r="C38" s="69" t="s">
        <v>84</v>
      </c>
      <c r="D38" s="93" t="s">
        <v>71</v>
      </c>
      <c r="E38" s="90"/>
      <c r="F38" s="107"/>
      <c r="G38" s="74"/>
      <c r="H38" s="74">
        <f t="shared" si="2"/>
        <v>0</v>
      </c>
    </row>
    <row r="39" spans="1:8" ht="36" customHeight="1">
      <c r="A39" s="17"/>
      <c r="B39" s="105"/>
      <c r="C39" s="69" t="s">
        <v>262</v>
      </c>
      <c r="D39" s="93"/>
      <c r="E39" s="90" t="s">
        <v>0</v>
      </c>
      <c r="F39" s="108">
        <v>1</v>
      </c>
      <c r="G39" s="27"/>
      <c r="H39" s="74">
        <f t="shared" si="2"/>
        <v>0</v>
      </c>
    </row>
    <row r="40" spans="1:8" ht="36" customHeight="1">
      <c r="A40" s="17"/>
      <c r="B40" s="106"/>
      <c r="C40" s="95" t="s">
        <v>82</v>
      </c>
      <c r="D40" s="93"/>
      <c r="E40" s="90"/>
      <c r="F40" s="107"/>
      <c r="G40" s="74"/>
      <c r="H40" s="74">
        <f t="shared" si="2"/>
        <v>0</v>
      </c>
    </row>
    <row r="41" spans="1:8" ht="36" customHeight="1">
      <c r="A41" s="17"/>
      <c r="B41" s="62" t="s">
        <v>85</v>
      </c>
      <c r="C41" s="69" t="s">
        <v>91</v>
      </c>
      <c r="D41" s="93"/>
      <c r="E41" s="90"/>
      <c r="F41" s="107"/>
      <c r="G41" s="74"/>
      <c r="H41" s="74">
        <f t="shared" si="2"/>
        <v>0</v>
      </c>
    </row>
    <row r="42" spans="1:8" ht="36" customHeight="1">
      <c r="A42" s="17"/>
      <c r="B42" s="105"/>
      <c r="C42" s="69" t="s">
        <v>300</v>
      </c>
      <c r="D42" s="93" t="s">
        <v>86</v>
      </c>
      <c r="E42" s="90"/>
      <c r="F42" s="108"/>
      <c r="G42" s="74"/>
      <c r="H42" s="74">
        <f t="shared" si="2"/>
        <v>0</v>
      </c>
    </row>
    <row r="43" spans="1:8" ht="36" customHeight="1">
      <c r="A43" s="17"/>
      <c r="B43" s="106"/>
      <c r="C43" s="69" t="s">
        <v>74</v>
      </c>
      <c r="D43" s="93"/>
      <c r="E43" s="90" t="s">
        <v>66</v>
      </c>
      <c r="F43" s="108">
        <v>127</v>
      </c>
      <c r="G43" s="27"/>
      <c r="H43" s="74">
        <f t="shared" si="2"/>
        <v>0</v>
      </c>
    </row>
    <row r="44" spans="1:8" ht="36" customHeight="1">
      <c r="A44" s="17"/>
      <c r="B44" s="62" t="s">
        <v>89</v>
      </c>
      <c r="C44" s="69" t="s">
        <v>84</v>
      </c>
      <c r="D44" s="93" t="s">
        <v>86</v>
      </c>
      <c r="E44" s="90"/>
      <c r="F44" s="107"/>
      <c r="G44" s="74"/>
      <c r="H44" s="74">
        <f t="shared" si="2"/>
        <v>0</v>
      </c>
    </row>
    <row r="45" spans="1:8" ht="36" customHeight="1">
      <c r="A45" s="17"/>
      <c r="B45" s="105"/>
      <c r="C45" s="69" t="s">
        <v>295</v>
      </c>
      <c r="D45" s="93"/>
      <c r="E45" s="90" t="s">
        <v>0</v>
      </c>
      <c r="F45" s="108">
        <v>2</v>
      </c>
      <c r="G45" s="27"/>
      <c r="H45" s="74">
        <f t="shared" si="2"/>
        <v>0</v>
      </c>
    </row>
    <row r="46" spans="1:8" ht="36" customHeight="1">
      <c r="A46" s="17"/>
      <c r="B46" s="62" t="s">
        <v>90</v>
      </c>
      <c r="C46" s="69" t="s">
        <v>87</v>
      </c>
      <c r="D46" s="93" t="s">
        <v>86</v>
      </c>
      <c r="E46" s="90"/>
      <c r="F46" s="107"/>
      <c r="G46" s="74"/>
      <c r="H46" s="74">
        <f t="shared" si="2"/>
        <v>0</v>
      </c>
    </row>
    <row r="47" spans="1:8" ht="36" customHeight="1">
      <c r="A47" s="17"/>
      <c r="B47" s="105"/>
      <c r="C47" s="69" t="s">
        <v>296</v>
      </c>
      <c r="D47" s="93"/>
      <c r="E47" s="90" t="s">
        <v>0</v>
      </c>
      <c r="F47" s="108">
        <v>5</v>
      </c>
      <c r="G47" s="27"/>
      <c r="H47" s="74">
        <f t="shared" si="2"/>
        <v>0</v>
      </c>
    </row>
    <row r="48" spans="1:8" ht="36" customHeight="1">
      <c r="A48" s="17"/>
      <c r="B48" s="62" t="s">
        <v>92</v>
      </c>
      <c r="C48" s="69" t="s">
        <v>227</v>
      </c>
      <c r="D48" s="93" t="s">
        <v>228</v>
      </c>
      <c r="E48" s="90"/>
      <c r="F48" s="107"/>
      <c r="G48" s="74"/>
      <c r="H48" s="74">
        <f t="shared" ref="H48" si="3">G48*F48</f>
        <v>0</v>
      </c>
    </row>
    <row r="49" spans="1:8" ht="36" customHeight="1">
      <c r="A49" s="17"/>
      <c r="B49" s="105"/>
      <c r="C49" s="69" t="s">
        <v>297</v>
      </c>
      <c r="D49" s="93"/>
      <c r="E49" s="99" t="s">
        <v>222</v>
      </c>
      <c r="F49" s="136">
        <v>1.35</v>
      </c>
      <c r="G49" s="27"/>
      <c r="H49" s="74">
        <f>G49*F49</f>
        <v>0</v>
      </c>
    </row>
    <row r="50" spans="1:8" ht="36" customHeight="1">
      <c r="A50" s="17"/>
      <c r="B50" s="106"/>
      <c r="C50" s="95" t="s">
        <v>88</v>
      </c>
      <c r="D50" s="93"/>
      <c r="E50" s="90"/>
      <c r="F50" s="107"/>
      <c r="G50" s="74"/>
      <c r="H50" s="74">
        <f t="shared" si="2"/>
        <v>0</v>
      </c>
    </row>
    <row r="51" spans="1:8" ht="36" customHeight="1">
      <c r="A51" s="17"/>
      <c r="B51" s="62" t="s">
        <v>96</v>
      </c>
      <c r="C51" s="69" t="s">
        <v>93</v>
      </c>
      <c r="D51" s="93" t="s">
        <v>203</v>
      </c>
      <c r="E51" s="90"/>
      <c r="F51" s="107"/>
      <c r="G51" s="74"/>
      <c r="H51" s="74">
        <f t="shared" si="2"/>
        <v>0</v>
      </c>
    </row>
    <row r="52" spans="1:8" ht="36" customHeight="1">
      <c r="A52" s="17"/>
      <c r="B52" s="105"/>
      <c r="C52" s="69" t="s">
        <v>263</v>
      </c>
      <c r="D52" s="93"/>
      <c r="E52" s="90" t="s">
        <v>95</v>
      </c>
      <c r="F52" s="108">
        <v>1074</v>
      </c>
      <c r="G52" s="27"/>
      <c r="H52" s="74">
        <f t="shared" si="2"/>
        <v>0</v>
      </c>
    </row>
    <row r="53" spans="1:8" ht="36" customHeight="1">
      <c r="A53" s="17"/>
      <c r="B53" s="105"/>
      <c r="C53" s="69" t="s">
        <v>264</v>
      </c>
      <c r="D53" s="93"/>
      <c r="E53" s="90" t="s">
        <v>94</v>
      </c>
      <c r="F53" s="108">
        <v>1268</v>
      </c>
      <c r="G53" s="27"/>
      <c r="H53" s="74">
        <f t="shared" si="2"/>
        <v>0</v>
      </c>
    </row>
    <row r="54" spans="1:8" ht="36" customHeight="1">
      <c r="A54" s="17"/>
      <c r="B54" s="62" t="s">
        <v>97</v>
      </c>
      <c r="C54" s="69" t="s">
        <v>190</v>
      </c>
      <c r="D54" s="93" t="s">
        <v>114</v>
      </c>
      <c r="E54" s="90" t="s">
        <v>95</v>
      </c>
      <c r="F54" s="108">
        <v>189</v>
      </c>
      <c r="G54" s="27"/>
      <c r="H54" s="74">
        <f t="shared" si="2"/>
        <v>0</v>
      </c>
    </row>
    <row r="55" spans="1:8" ht="36" customHeight="1">
      <c r="A55" s="17"/>
      <c r="B55" s="62" t="s">
        <v>98</v>
      </c>
      <c r="C55" s="69" t="s">
        <v>274</v>
      </c>
      <c r="D55" s="93" t="s">
        <v>211</v>
      </c>
      <c r="E55" s="90" t="s">
        <v>66</v>
      </c>
      <c r="F55" s="108">
        <v>88</v>
      </c>
      <c r="G55" s="27"/>
      <c r="H55" s="74">
        <f t="shared" si="2"/>
        <v>0</v>
      </c>
    </row>
    <row r="56" spans="1:8" ht="36" customHeight="1">
      <c r="A56" s="17" t="s">
        <v>33</v>
      </c>
      <c r="B56" s="62" t="s">
        <v>100</v>
      </c>
      <c r="C56" s="69" t="s">
        <v>204</v>
      </c>
      <c r="D56" s="93" t="s">
        <v>205</v>
      </c>
      <c r="E56" s="90" t="s">
        <v>99</v>
      </c>
      <c r="F56" s="108">
        <v>555</v>
      </c>
      <c r="G56" s="27"/>
      <c r="H56" s="74">
        <f t="shared" si="2"/>
        <v>0</v>
      </c>
    </row>
    <row r="57" spans="1:8" ht="36" customHeight="1">
      <c r="A57" s="17"/>
      <c r="B57" s="62" t="s">
        <v>103</v>
      </c>
      <c r="C57" s="69" t="s">
        <v>101</v>
      </c>
      <c r="D57" s="93" t="s">
        <v>229</v>
      </c>
      <c r="E57" s="90" t="s">
        <v>66</v>
      </c>
      <c r="F57" s="108">
        <v>88</v>
      </c>
      <c r="G57" s="27"/>
      <c r="H57" s="74">
        <f t="shared" si="2"/>
        <v>0</v>
      </c>
    </row>
    <row r="58" spans="1:8" ht="36" customHeight="1">
      <c r="A58" s="17" t="s">
        <v>34</v>
      </c>
      <c r="B58" s="106"/>
      <c r="C58" s="95" t="s">
        <v>102</v>
      </c>
      <c r="D58" s="93"/>
      <c r="E58" s="90"/>
      <c r="F58" s="107"/>
      <c r="G58" s="74"/>
      <c r="H58" s="74">
        <f t="shared" si="2"/>
        <v>0</v>
      </c>
    </row>
    <row r="59" spans="1:8" ht="36" customHeight="1">
      <c r="A59" s="17" t="s">
        <v>35</v>
      </c>
      <c r="B59" s="62" t="s">
        <v>104</v>
      </c>
      <c r="C59" s="69" t="s">
        <v>206</v>
      </c>
      <c r="D59" s="93" t="s">
        <v>207</v>
      </c>
      <c r="E59" s="90" t="s">
        <v>66</v>
      </c>
      <c r="F59" s="108">
        <v>50</v>
      </c>
      <c r="G59" s="27"/>
      <c r="H59" s="74">
        <f t="shared" si="2"/>
        <v>0</v>
      </c>
    </row>
    <row r="60" spans="1:8" ht="36" customHeight="1">
      <c r="A60" s="17"/>
      <c r="B60" s="62" t="s">
        <v>106</v>
      </c>
      <c r="C60" s="69" t="s">
        <v>230</v>
      </c>
      <c r="D60" s="93" t="s">
        <v>207</v>
      </c>
      <c r="E60" s="90" t="s">
        <v>66</v>
      </c>
      <c r="F60" s="108">
        <v>23</v>
      </c>
      <c r="G60" s="27"/>
      <c r="H60" s="74">
        <f t="shared" si="2"/>
        <v>0</v>
      </c>
    </row>
    <row r="61" spans="1:8" ht="36" customHeight="1">
      <c r="A61" s="17"/>
      <c r="B61" s="62" t="s">
        <v>107</v>
      </c>
      <c r="C61" s="69" t="s">
        <v>254</v>
      </c>
      <c r="D61" s="93" t="s">
        <v>207</v>
      </c>
      <c r="E61" s="90" t="s">
        <v>0</v>
      </c>
      <c r="F61" s="108">
        <v>5</v>
      </c>
      <c r="G61" s="27"/>
      <c r="H61" s="74">
        <f t="shared" si="2"/>
        <v>0</v>
      </c>
    </row>
    <row r="62" spans="1:8" ht="36" customHeight="1">
      <c r="A62" s="17" t="s">
        <v>36</v>
      </c>
      <c r="B62" s="62" t="s">
        <v>109</v>
      </c>
      <c r="C62" s="69" t="s">
        <v>210</v>
      </c>
      <c r="D62" s="93" t="s">
        <v>105</v>
      </c>
      <c r="E62" s="90" t="s">
        <v>95</v>
      </c>
      <c r="F62" s="108">
        <v>4</v>
      </c>
      <c r="G62" s="27"/>
      <c r="H62" s="74">
        <f t="shared" si="2"/>
        <v>0</v>
      </c>
    </row>
    <row r="63" spans="1:8" ht="36" customHeight="1">
      <c r="A63" s="17" t="s">
        <v>37</v>
      </c>
      <c r="B63" s="62" t="s">
        <v>208</v>
      </c>
      <c r="C63" s="69" t="s">
        <v>204</v>
      </c>
      <c r="D63" s="93" t="s">
        <v>205</v>
      </c>
      <c r="E63" s="90" t="s">
        <v>99</v>
      </c>
      <c r="F63" s="108">
        <v>6</v>
      </c>
      <c r="G63" s="27"/>
      <c r="H63" s="74">
        <f t="shared" si="2"/>
        <v>0</v>
      </c>
    </row>
    <row r="64" spans="1:8" ht="36" customHeight="1">
      <c r="A64" s="17"/>
      <c r="B64" s="62"/>
      <c r="C64" s="95" t="s">
        <v>129</v>
      </c>
      <c r="D64" s="93"/>
      <c r="E64" s="90"/>
      <c r="F64" s="107"/>
      <c r="G64" s="74"/>
      <c r="H64" s="74">
        <f t="shared" si="2"/>
        <v>0</v>
      </c>
    </row>
    <row r="65" spans="1:8" ht="36" customHeight="1">
      <c r="A65" s="17"/>
      <c r="B65" s="62" t="s">
        <v>209</v>
      </c>
      <c r="C65" s="69" t="s">
        <v>108</v>
      </c>
      <c r="D65" s="93" t="s">
        <v>221</v>
      </c>
      <c r="E65" s="90" t="s">
        <v>62</v>
      </c>
      <c r="F65" s="108">
        <v>1</v>
      </c>
      <c r="G65" s="27"/>
      <c r="H65" s="74">
        <f t="shared" si="2"/>
        <v>0</v>
      </c>
    </row>
    <row r="66" spans="1:8" ht="36" customHeight="1">
      <c r="A66" s="17"/>
      <c r="B66" s="62" t="s">
        <v>216</v>
      </c>
      <c r="C66" s="69" t="s">
        <v>199</v>
      </c>
      <c r="D66" s="93" t="s">
        <v>275</v>
      </c>
      <c r="E66" s="90" t="s">
        <v>66</v>
      </c>
      <c r="F66" s="108">
        <v>59</v>
      </c>
      <c r="G66" s="27"/>
      <c r="H66" s="74">
        <f>G66*F66</f>
        <v>0</v>
      </c>
    </row>
    <row r="67" spans="1:8" ht="36" customHeight="1">
      <c r="A67" s="17"/>
      <c r="B67" s="62" t="s">
        <v>265</v>
      </c>
      <c r="C67" s="69" t="s">
        <v>215</v>
      </c>
      <c r="D67" s="93" t="s">
        <v>246</v>
      </c>
      <c r="E67" s="90" t="s">
        <v>62</v>
      </c>
      <c r="F67" s="108">
        <v>1</v>
      </c>
      <c r="G67" s="27"/>
      <c r="H67" s="74">
        <f>G67*F67</f>
        <v>0</v>
      </c>
    </row>
    <row r="68" spans="1:8" ht="36" customHeight="1" thickBot="1">
      <c r="A68" s="17"/>
      <c r="B68" s="109" t="s">
        <v>52</v>
      </c>
      <c r="C68" s="110" t="str">
        <f>C10</f>
        <v>UNDERGROUND WORKS</v>
      </c>
      <c r="D68" s="111"/>
      <c r="E68" s="112"/>
      <c r="F68" s="113"/>
      <c r="G68" s="114" t="s">
        <v>47</v>
      </c>
      <c r="H68" s="115">
        <f>SUM(H12:H67)</f>
        <v>0</v>
      </c>
    </row>
    <row r="69" spans="1:8" ht="36" customHeight="1" thickTop="1">
      <c r="A69" s="17"/>
      <c r="B69" s="82" t="s">
        <v>51</v>
      </c>
      <c r="C69" s="116" t="s">
        <v>110</v>
      </c>
      <c r="D69" s="117"/>
      <c r="E69" s="84"/>
      <c r="F69" s="118"/>
      <c r="G69" s="119"/>
      <c r="H69" s="87"/>
    </row>
    <row r="70" spans="1:8" ht="36" customHeight="1">
      <c r="A70" s="17"/>
      <c r="B70" s="120"/>
      <c r="C70" s="95" t="s">
        <v>115</v>
      </c>
      <c r="D70" s="121"/>
      <c r="E70" s="65"/>
      <c r="F70" s="107"/>
      <c r="G70" s="67"/>
      <c r="H70" s="67"/>
    </row>
    <row r="71" spans="1:8" ht="36" customHeight="1">
      <c r="A71" s="17"/>
      <c r="B71" s="62" t="s">
        <v>111</v>
      </c>
      <c r="C71" s="69" t="s">
        <v>231</v>
      </c>
      <c r="D71" s="93" t="s">
        <v>234</v>
      </c>
      <c r="E71" s="90" t="s">
        <v>232</v>
      </c>
      <c r="F71" s="122">
        <v>0.73799999999999999</v>
      </c>
      <c r="G71" s="27"/>
      <c r="H71" s="74">
        <f>G71*F71</f>
        <v>0</v>
      </c>
    </row>
    <row r="72" spans="1:8" ht="36" customHeight="1">
      <c r="A72" s="17"/>
      <c r="B72" s="62" t="s">
        <v>112</v>
      </c>
      <c r="C72" s="69" t="s">
        <v>235</v>
      </c>
      <c r="D72" s="93" t="s">
        <v>233</v>
      </c>
      <c r="E72" s="90" t="s">
        <v>95</v>
      </c>
      <c r="F72" s="108">
        <v>394</v>
      </c>
      <c r="G72" s="27"/>
      <c r="H72" s="74">
        <f t="shared" ref="H72:H100" si="4">G72*F72</f>
        <v>0</v>
      </c>
    </row>
    <row r="73" spans="1:8" ht="36" customHeight="1">
      <c r="A73" s="17"/>
      <c r="B73" s="62" t="s">
        <v>116</v>
      </c>
      <c r="C73" s="69" t="s">
        <v>113</v>
      </c>
      <c r="D73" s="93" t="s">
        <v>114</v>
      </c>
      <c r="E73" s="90" t="s">
        <v>95</v>
      </c>
      <c r="F73" s="108">
        <v>400</v>
      </c>
      <c r="G73" s="27"/>
      <c r="H73" s="74">
        <f t="shared" si="4"/>
        <v>0</v>
      </c>
    </row>
    <row r="74" spans="1:8" ht="36" customHeight="1">
      <c r="A74" s="17"/>
      <c r="B74" s="106"/>
      <c r="C74" s="95" t="s">
        <v>135</v>
      </c>
      <c r="D74" s="93"/>
      <c r="E74" s="90"/>
      <c r="F74" s="107"/>
      <c r="G74" s="74"/>
      <c r="H74" s="74">
        <f t="shared" si="4"/>
        <v>0</v>
      </c>
    </row>
    <row r="75" spans="1:8" ht="36" customHeight="1">
      <c r="A75" s="17"/>
      <c r="B75" s="62" t="s">
        <v>117</v>
      </c>
      <c r="C75" s="69" t="s">
        <v>189</v>
      </c>
      <c r="D75" s="93" t="s">
        <v>236</v>
      </c>
      <c r="E75" s="90"/>
      <c r="F75" s="107"/>
      <c r="G75" s="74"/>
      <c r="H75" s="74">
        <f t="shared" si="4"/>
        <v>0</v>
      </c>
    </row>
    <row r="76" spans="1:8" ht="36" customHeight="1">
      <c r="A76" s="17"/>
      <c r="B76" s="105"/>
      <c r="C76" s="69" t="s">
        <v>266</v>
      </c>
      <c r="D76" s="93"/>
      <c r="E76" s="90" t="s">
        <v>94</v>
      </c>
      <c r="F76" s="108">
        <v>444</v>
      </c>
      <c r="G76" s="27"/>
      <c r="H76" s="74">
        <f t="shared" si="4"/>
        <v>0</v>
      </c>
    </row>
    <row r="77" spans="1:8" ht="36" customHeight="1">
      <c r="A77" s="17"/>
      <c r="B77" s="62" t="s">
        <v>118</v>
      </c>
      <c r="C77" s="69" t="s">
        <v>187</v>
      </c>
      <c r="D77" s="93" t="s">
        <v>237</v>
      </c>
      <c r="E77" s="90"/>
      <c r="F77" s="108"/>
      <c r="G77" s="74"/>
      <c r="H77" s="74">
        <f t="shared" si="4"/>
        <v>0</v>
      </c>
    </row>
    <row r="78" spans="1:8" ht="36" customHeight="1">
      <c r="A78" s="17"/>
      <c r="B78" s="105"/>
      <c r="C78" s="69" t="s">
        <v>267</v>
      </c>
      <c r="D78" s="93"/>
      <c r="E78" s="90" t="s">
        <v>94</v>
      </c>
      <c r="F78" s="108">
        <v>2009</v>
      </c>
      <c r="G78" s="27"/>
      <c r="H78" s="74">
        <f t="shared" si="4"/>
        <v>0</v>
      </c>
    </row>
    <row r="79" spans="1:8" ht="36" customHeight="1">
      <c r="A79" s="17"/>
      <c r="B79" s="62" t="s">
        <v>119</v>
      </c>
      <c r="C79" s="69" t="s">
        <v>188</v>
      </c>
      <c r="D79" s="93" t="s">
        <v>114</v>
      </c>
      <c r="E79" s="90"/>
      <c r="F79" s="108"/>
      <c r="G79" s="74"/>
      <c r="H79" s="74">
        <f t="shared" si="4"/>
        <v>0</v>
      </c>
    </row>
    <row r="80" spans="1:8" ht="36" customHeight="1">
      <c r="A80" s="17"/>
      <c r="B80" s="105"/>
      <c r="C80" s="69" t="s">
        <v>268</v>
      </c>
      <c r="D80" s="93"/>
      <c r="E80" s="90" t="s">
        <v>95</v>
      </c>
      <c r="F80" s="108">
        <v>259</v>
      </c>
      <c r="G80" s="27"/>
      <c r="H80" s="74">
        <f t="shared" si="4"/>
        <v>0</v>
      </c>
    </row>
    <row r="81" spans="1:8" ht="36" customHeight="1">
      <c r="A81" s="17"/>
      <c r="B81" s="62" t="s">
        <v>120</v>
      </c>
      <c r="C81" s="69" t="s">
        <v>277</v>
      </c>
      <c r="D81" s="93" t="s">
        <v>239</v>
      </c>
      <c r="E81" s="90"/>
      <c r="F81" s="108"/>
      <c r="G81" s="74"/>
      <c r="H81" s="74">
        <f t="shared" si="4"/>
        <v>0</v>
      </c>
    </row>
    <row r="82" spans="1:8" ht="36" customHeight="1">
      <c r="A82" s="17"/>
      <c r="B82" s="62"/>
      <c r="C82" s="69" t="s">
        <v>278</v>
      </c>
      <c r="D82" s="93"/>
      <c r="E82" s="90" t="s">
        <v>99</v>
      </c>
      <c r="F82" s="108">
        <v>2459</v>
      </c>
      <c r="G82" s="27"/>
      <c r="H82" s="74">
        <f t="shared" si="4"/>
        <v>0</v>
      </c>
    </row>
    <row r="83" spans="1:8" ht="36" customHeight="1">
      <c r="A83" s="17"/>
      <c r="B83" s="62" t="s">
        <v>121</v>
      </c>
      <c r="C83" s="69" t="s">
        <v>238</v>
      </c>
      <c r="D83" s="93" t="s">
        <v>205</v>
      </c>
      <c r="E83" s="90" t="s">
        <v>99</v>
      </c>
      <c r="F83" s="108">
        <v>2459</v>
      </c>
      <c r="G83" s="27"/>
      <c r="H83" s="74">
        <f t="shared" si="4"/>
        <v>0</v>
      </c>
    </row>
    <row r="84" spans="1:8" ht="36" customHeight="1">
      <c r="A84" s="17"/>
      <c r="B84" s="62" t="s">
        <v>123</v>
      </c>
      <c r="C84" s="69" t="s">
        <v>276</v>
      </c>
      <c r="D84" s="93" t="s">
        <v>240</v>
      </c>
      <c r="E84" s="90" t="s">
        <v>95</v>
      </c>
      <c r="F84" s="108">
        <v>4536</v>
      </c>
      <c r="G84" s="27"/>
      <c r="H84" s="74">
        <f t="shared" si="4"/>
        <v>0</v>
      </c>
    </row>
    <row r="85" spans="1:8" ht="36" customHeight="1">
      <c r="A85" s="17"/>
      <c r="B85" s="62" t="s">
        <v>125</v>
      </c>
      <c r="C85" s="69" t="s">
        <v>279</v>
      </c>
      <c r="D85" s="93" t="s">
        <v>205</v>
      </c>
      <c r="E85" s="90" t="s">
        <v>99</v>
      </c>
      <c r="F85" s="108">
        <v>2459</v>
      </c>
      <c r="G85" s="27"/>
      <c r="H85" s="74">
        <f t="shared" si="4"/>
        <v>0</v>
      </c>
    </row>
    <row r="86" spans="1:8" ht="36" customHeight="1">
      <c r="A86" s="17"/>
      <c r="B86" s="106"/>
      <c r="C86" s="95" t="s">
        <v>122</v>
      </c>
      <c r="D86" s="93"/>
      <c r="E86" s="90"/>
      <c r="F86" s="107"/>
      <c r="G86" s="74"/>
      <c r="H86" s="74">
        <f t="shared" si="4"/>
        <v>0</v>
      </c>
    </row>
    <row r="87" spans="1:8" ht="36" customHeight="1">
      <c r="A87" s="17"/>
      <c r="B87" s="62" t="s">
        <v>126</v>
      </c>
      <c r="C87" s="69" t="s">
        <v>191</v>
      </c>
      <c r="D87" s="93" t="s">
        <v>124</v>
      </c>
      <c r="E87" s="90" t="s">
        <v>99</v>
      </c>
      <c r="F87" s="108">
        <v>246</v>
      </c>
      <c r="G87" s="27"/>
      <c r="H87" s="74">
        <f t="shared" si="4"/>
        <v>0</v>
      </c>
    </row>
    <row r="88" spans="1:8" ht="36" customHeight="1">
      <c r="A88" s="17"/>
      <c r="B88" s="62" t="s">
        <v>127</v>
      </c>
      <c r="C88" s="69" t="s">
        <v>188</v>
      </c>
      <c r="D88" s="93" t="s">
        <v>114</v>
      </c>
      <c r="E88" s="90"/>
      <c r="F88" s="108"/>
      <c r="G88" s="74"/>
      <c r="H88" s="74">
        <f t="shared" si="4"/>
        <v>0</v>
      </c>
    </row>
    <row r="89" spans="1:8" ht="36" customHeight="1">
      <c r="A89" s="17"/>
      <c r="B89" s="105"/>
      <c r="C89" s="69" t="s">
        <v>268</v>
      </c>
      <c r="D89" s="93"/>
      <c r="E89" s="90" t="s">
        <v>94</v>
      </c>
      <c r="F89" s="108">
        <v>49</v>
      </c>
      <c r="G89" s="27"/>
      <c r="H89" s="74">
        <f t="shared" si="4"/>
        <v>0</v>
      </c>
    </row>
    <row r="90" spans="1:8" ht="36" customHeight="1">
      <c r="A90" s="17"/>
      <c r="B90" s="62" t="s">
        <v>128</v>
      </c>
      <c r="C90" s="69" t="s">
        <v>277</v>
      </c>
      <c r="D90" s="93" t="s">
        <v>239</v>
      </c>
      <c r="E90" s="90"/>
      <c r="F90" s="108"/>
      <c r="G90" s="74"/>
      <c r="H90" s="74">
        <f t="shared" si="4"/>
        <v>0</v>
      </c>
    </row>
    <row r="91" spans="1:8" ht="36" customHeight="1">
      <c r="A91" s="17"/>
      <c r="B91" s="62"/>
      <c r="C91" s="69" t="s">
        <v>278</v>
      </c>
      <c r="D91" s="93"/>
      <c r="E91" s="90" t="s">
        <v>99</v>
      </c>
      <c r="F91" s="108">
        <v>246</v>
      </c>
      <c r="G91" s="27"/>
      <c r="H91" s="74">
        <f t="shared" si="4"/>
        <v>0</v>
      </c>
    </row>
    <row r="92" spans="1:8" ht="36" customHeight="1">
      <c r="A92" s="17"/>
      <c r="B92" s="62" t="s">
        <v>130</v>
      </c>
      <c r="C92" s="69" t="s">
        <v>204</v>
      </c>
      <c r="D92" s="93" t="s">
        <v>205</v>
      </c>
      <c r="E92" s="90" t="s">
        <v>99</v>
      </c>
      <c r="F92" s="108">
        <v>246</v>
      </c>
      <c r="G92" s="27"/>
      <c r="H92" s="74">
        <f t="shared" si="4"/>
        <v>0</v>
      </c>
    </row>
    <row r="93" spans="1:8" ht="36" customHeight="1">
      <c r="A93" s="17"/>
      <c r="B93" s="62" t="s">
        <v>132</v>
      </c>
      <c r="C93" s="69" t="s">
        <v>279</v>
      </c>
      <c r="D93" s="93" t="s">
        <v>205</v>
      </c>
      <c r="E93" s="90" t="s">
        <v>99</v>
      </c>
      <c r="F93" s="108">
        <v>246</v>
      </c>
      <c r="G93" s="27"/>
      <c r="H93" s="74">
        <f t="shared" si="4"/>
        <v>0</v>
      </c>
    </row>
    <row r="94" spans="1:8" ht="36" customHeight="1">
      <c r="A94" s="17"/>
      <c r="B94" s="106"/>
      <c r="C94" s="95" t="s">
        <v>129</v>
      </c>
      <c r="D94" s="93"/>
      <c r="E94" s="90"/>
      <c r="F94" s="107"/>
      <c r="G94" s="74"/>
      <c r="H94" s="74">
        <f t="shared" si="4"/>
        <v>0</v>
      </c>
    </row>
    <row r="95" spans="1:8" ht="36" customHeight="1">
      <c r="A95" s="17"/>
      <c r="B95" s="62" t="s">
        <v>134</v>
      </c>
      <c r="C95" s="69" t="s">
        <v>131</v>
      </c>
      <c r="D95" s="93" t="s">
        <v>242</v>
      </c>
      <c r="E95" s="90" t="s">
        <v>0</v>
      </c>
      <c r="F95" s="108">
        <v>39</v>
      </c>
      <c r="G95" s="27"/>
      <c r="H95" s="74">
        <f t="shared" si="4"/>
        <v>0</v>
      </c>
    </row>
    <row r="96" spans="1:8" ht="36" customHeight="1">
      <c r="A96" s="17"/>
      <c r="B96" s="62" t="s">
        <v>136</v>
      </c>
      <c r="C96" s="69" t="s">
        <v>133</v>
      </c>
      <c r="D96" s="93" t="s">
        <v>243</v>
      </c>
      <c r="E96" s="90" t="s">
        <v>0</v>
      </c>
      <c r="F96" s="108">
        <v>6</v>
      </c>
      <c r="G96" s="27"/>
      <c r="H96" s="74">
        <f t="shared" si="4"/>
        <v>0</v>
      </c>
    </row>
    <row r="97" spans="1:8" ht="36" customHeight="1">
      <c r="A97" s="17"/>
      <c r="B97" s="62" t="s">
        <v>138</v>
      </c>
      <c r="C97" s="69" t="s">
        <v>244</v>
      </c>
      <c r="D97" s="93" t="s">
        <v>114</v>
      </c>
      <c r="E97" s="90" t="s">
        <v>99</v>
      </c>
      <c r="F97" s="108">
        <v>900</v>
      </c>
      <c r="G97" s="27"/>
      <c r="H97" s="74">
        <f t="shared" si="4"/>
        <v>0</v>
      </c>
    </row>
    <row r="98" spans="1:8" ht="36" customHeight="1">
      <c r="A98" s="17"/>
      <c r="B98" s="62" t="s">
        <v>140</v>
      </c>
      <c r="C98" s="69" t="s">
        <v>137</v>
      </c>
      <c r="D98" s="93" t="s">
        <v>298</v>
      </c>
      <c r="E98" s="90" t="s">
        <v>99</v>
      </c>
      <c r="F98" s="108">
        <v>2750</v>
      </c>
      <c r="G98" s="27"/>
      <c r="H98" s="74">
        <f t="shared" si="4"/>
        <v>0</v>
      </c>
    </row>
    <row r="99" spans="1:8" ht="36" customHeight="1">
      <c r="A99" s="17"/>
      <c r="B99" s="62" t="s">
        <v>282</v>
      </c>
      <c r="C99" s="69" t="s">
        <v>139</v>
      </c>
      <c r="D99" s="93" t="s">
        <v>245</v>
      </c>
      <c r="E99" s="90" t="s">
        <v>99</v>
      </c>
      <c r="F99" s="108">
        <v>2750</v>
      </c>
      <c r="G99" s="27"/>
      <c r="H99" s="74">
        <f t="shared" si="4"/>
        <v>0</v>
      </c>
    </row>
    <row r="100" spans="1:8" ht="36" customHeight="1">
      <c r="A100" s="17" t="s">
        <v>38</v>
      </c>
      <c r="B100" s="62" t="s">
        <v>283</v>
      </c>
      <c r="C100" s="123" t="s">
        <v>280</v>
      </c>
      <c r="D100" s="93" t="s">
        <v>247</v>
      </c>
      <c r="E100" s="90" t="s">
        <v>66</v>
      </c>
      <c r="F100" s="108">
        <v>292</v>
      </c>
      <c r="G100" s="27"/>
      <c r="H100" s="74">
        <f t="shared" si="4"/>
        <v>0</v>
      </c>
    </row>
    <row r="101" spans="1:8" ht="36" customHeight="1" thickBot="1">
      <c r="A101" s="17"/>
      <c r="B101" s="109" t="s">
        <v>51</v>
      </c>
      <c r="C101" s="76" t="str">
        <f>C69</f>
        <v>SURFACE WORKS</v>
      </c>
      <c r="D101" s="111"/>
      <c r="E101" s="112"/>
      <c r="F101" s="113"/>
      <c r="G101" s="114" t="s">
        <v>47</v>
      </c>
      <c r="H101" s="81">
        <f>SUM(H70:H100)</f>
        <v>0</v>
      </c>
    </row>
    <row r="102" spans="1:8" ht="36" customHeight="1" thickTop="1">
      <c r="A102" s="17"/>
      <c r="B102" s="75" t="s">
        <v>50</v>
      </c>
      <c r="C102" s="116" t="s">
        <v>149</v>
      </c>
      <c r="D102" s="117"/>
      <c r="E102" s="84"/>
      <c r="F102" s="118"/>
      <c r="G102" s="119"/>
      <c r="H102" s="87"/>
    </row>
    <row r="103" spans="1:8" ht="36" customHeight="1">
      <c r="A103" s="17"/>
      <c r="B103" s="62" t="s">
        <v>141</v>
      </c>
      <c r="C103" s="69" t="s">
        <v>142</v>
      </c>
      <c r="D103" s="93" t="s">
        <v>143</v>
      </c>
      <c r="E103" s="90" t="s">
        <v>62</v>
      </c>
      <c r="F103" s="108">
        <v>1</v>
      </c>
      <c r="G103" s="27"/>
      <c r="H103" s="74">
        <f>G103*F103</f>
        <v>0</v>
      </c>
    </row>
    <row r="104" spans="1:8" ht="36" customHeight="1">
      <c r="A104" s="17"/>
      <c r="B104" s="62" t="s">
        <v>145</v>
      </c>
      <c r="C104" s="69" t="s">
        <v>241</v>
      </c>
      <c r="D104" s="93" t="s">
        <v>144</v>
      </c>
      <c r="E104" s="90" t="s">
        <v>62</v>
      </c>
      <c r="F104" s="108">
        <v>1</v>
      </c>
      <c r="G104" s="27"/>
      <c r="H104" s="74">
        <f t="shared" ref="H104:H106" si="5">G104*F104</f>
        <v>0</v>
      </c>
    </row>
    <row r="105" spans="1:8" ht="36" customHeight="1">
      <c r="A105" s="17"/>
      <c r="B105" s="62" t="s">
        <v>148</v>
      </c>
      <c r="C105" s="69" t="s">
        <v>146</v>
      </c>
      <c r="D105" s="93" t="s">
        <v>147</v>
      </c>
      <c r="E105" s="90" t="s">
        <v>62</v>
      </c>
      <c r="F105" s="108">
        <v>1</v>
      </c>
      <c r="G105" s="27"/>
      <c r="H105" s="74">
        <f t="shared" si="5"/>
        <v>0</v>
      </c>
    </row>
    <row r="106" spans="1:8" ht="36" customHeight="1">
      <c r="A106" s="17"/>
      <c r="B106" s="62" t="s">
        <v>218</v>
      </c>
      <c r="C106" s="123" t="s">
        <v>150</v>
      </c>
      <c r="D106" s="124" t="s">
        <v>151</v>
      </c>
      <c r="E106" s="71" t="s">
        <v>62</v>
      </c>
      <c r="F106" s="125">
        <v>1</v>
      </c>
      <c r="G106" s="27"/>
      <c r="H106" s="73">
        <f t="shared" si="5"/>
        <v>0</v>
      </c>
    </row>
    <row r="107" spans="1:8" ht="34.15" customHeight="1" thickBot="1">
      <c r="A107" s="17"/>
      <c r="B107" s="109" t="s">
        <v>50</v>
      </c>
      <c r="C107" s="126" t="str">
        <f>C102</f>
        <v>STRUCTURAL WORKS</v>
      </c>
      <c r="D107" s="127"/>
      <c r="E107" s="128"/>
      <c r="F107" s="129"/>
      <c r="G107" s="114" t="s">
        <v>47</v>
      </c>
      <c r="H107" s="130">
        <f>SUM(H103:H106)</f>
        <v>0</v>
      </c>
    </row>
    <row r="108" spans="1:8" ht="36" customHeight="1" thickTop="1">
      <c r="A108" s="17"/>
      <c r="B108" s="131" t="s">
        <v>49</v>
      </c>
      <c r="C108" s="116" t="s">
        <v>152</v>
      </c>
      <c r="D108" s="117"/>
      <c r="E108" s="84"/>
      <c r="F108" s="118"/>
      <c r="G108" s="119"/>
      <c r="H108" s="87"/>
    </row>
    <row r="109" spans="1:8" ht="36" customHeight="1">
      <c r="A109" s="17"/>
      <c r="B109" s="62" t="s">
        <v>153</v>
      </c>
      <c r="C109" s="69" t="s">
        <v>154</v>
      </c>
      <c r="D109" s="121" t="s">
        <v>169</v>
      </c>
      <c r="E109" s="90" t="s">
        <v>62</v>
      </c>
      <c r="F109" s="132">
        <v>1</v>
      </c>
      <c r="G109" s="28"/>
      <c r="H109" s="67">
        <f>G109*F109</f>
        <v>0</v>
      </c>
    </row>
    <row r="110" spans="1:8" ht="36" customHeight="1">
      <c r="A110" s="17"/>
      <c r="B110" s="62" t="s">
        <v>155</v>
      </c>
      <c r="C110" s="69" t="s">
        <v>161</v>
      </c>
      <c r="D110" s="93" t="s">
        <v>289</v>
      </c>
      <c r="E110" s="90" t="s">
        <v>62</v>
      </c>
      <c r="F110" s="108">
        <v>1</v>
      </c>
      <c r="G110" s="27"/>
      <c r="H110" s="74">
        <f t="shared" ref="H110:H115" si="6">G110*F110</f>
        <v>0</v>
      </c>
    </row>
    <row r="111" spans="1:8" ht="36" customHeight="1">
      <c r="A111" s="17"/>
      <c r="B111" s="62" t="s">
        <v>156</v>
      </c>
      <c r="C111" s="69" t="s">
        <v>162</v>
      </c>
      <c r="D111" s="93" t="s">
        <v>290</v>
      </c>
      <c r="E111" s="90" t="s">
        <v>62</v>
      </c>
      <c r="F111" s="108">
        <v>1</v>
      </c>
      <c r="G111" s="27"/>
      <c r="H111" s="74">
        <f t="shared" si="6"/>
        <v>0</v>
      </c>
    </row>
    <row r="112" spans="1:8" ht="36" customHeight="1">
      <c r="A112" s="17"/>
      <c r="B112" s="62" t="s">
        <v>157</v>
      </c>
      <c r="C112" s="69" t="s">
        <v>163</v>
      </c>
      <c r="D112" s="93" t="s">
        <v>291</v>
      </c>
      <c r="E112" s="90" t="s">
        <v>62</v>
      </c>
      <c r="F112" s="108">
        <v>1</v>
      </c>
      <c r="G112" s="27"/>
      <c r="H112" s="74">
        <f t="shared" si="6"/>
        <v>0</v>
      </c>
    </row>
    <row r="113" spans="1:8" ht="36" customHeight="1">
      <c r="A113" s="17"/>
      <c r="B113" s="62" t="s">
        <v>158</v>
      </c>
      <c r="C113" s="69" t="s">
        <v>164</v>
      </c>
      <c r="D113" s="93" t="s">
        <v>292</v>
      </c>
      <c r="E113" s="90" t="s">
        <v>62</v>
      </c>
      <c r="F113" s="108">
        <v>1</v>
      </c>
      <c r="G113" s="27"/>
      <c r="H113" s="74">
        <f t="shared" si="6"/>
        <v>0</v>
      </c>
    </row>
    <row r="114" spans="1:8" ht="36" customHeight="1">
      <c r="A114" s="17"/>
      <c r="B114" s="62" t="s">
        <v>159</v>
      </c>
      <c r="C114" s="69" t="s">
        <v>165</v>
      </c>
      <c r="D114" s="93" t="s">
        <v>293</v>
      </c>
      <c r="E114" s="90" t="s">
        <v>62</v>
      </c>
      <c r="F114" s="108">
        <v>1</v>
      </c>
      <c r="G114" s="27"/>
      <c r="H114" s="74">
        <f t="shared" si="6"/>
        <v>0</v>
      </c>
    </row>
    <row r="115" spans="1:8" ht="36" customHeight="1">
      <c r="A115" s="17"/>
      <c r="B115" s="68" t="s">
        <v>160</v>
      </c>
      <c r="C115" s="123" t="s">
        <v>166</v>
      </c>
      <c r="D115" s="124" t="s">
        <v>167</v>
      </c>
      <c r="E115" s="71" t="s">
        <v>62</v>
      </c>
      <c r="F115" s="125">
        <v>1</v>
      </c>
      <c r="G115" s="27"/>
      <c r="H115" s="73">
        <f t="shared" si="6"/>
        <v>0</v>
      </c>
    </row>
    <row r="116" spans="1:8" ht="36" customHeight="1" thickBot="1">
      <c r="A116" s="17"/>
      <c r="B116" s="109" t="s">
        <v>49</v>
      </c>
      <c r="C116" s="126" t="str">
        <f>C108</f>
        <v>MECHANICAL WORKS</v>
      </c>
      <c r="D116" s="127"/>
      <c r="E116" s="128"/>
      <c r="F116" s="129"/>
      <c r="G116" s="114" t="s">
        <v>47</v>
      </c>
      <c r="H116" s="81">
        <f>SUM(H109:H115)</f>
        <v>0</v>
      </c>
    </row>
    <row r="117" spans="1:8" ht="36" customHeight="1" thickTop="1">
      <c r="A117" s="17"/>
      <c r="B117" s="82" t="s">
        <v>48</v>
      </c>
      <c r="C117" s="116" t="s">
        <v>170</v>
      </c>
      <c r="D117" s="133"/>
      <c r="E117" s="84"/>
      <c r="F117" s="118"/>
      <c r="G117" s="119"/>
      <c r="H117" s="87"/>
    </row>
    <row r="118" spans="1:8" ht="36" customHeight="1">
      <c r="A118" s="17"/>
      <c r="B118" s="88" t="s">
        <v>171</v>
      </c>
      <c r="C118" s="63" t="s">
        <v>198</v>
      </c>
      <c r="D118" s="121" t="s">
        <v>176</v>
      </c>
      <c r="E118" s="65" t="s">
        <v>62</v>
      </c>
      <c r="F118" s="132">
        <v>1</v>
      </c>
      <c r="G118" s="28"/>
      <c r="H118" s="67">
        <f>G118*F118</f>
        <v>0</v>
      </c>
    </row>
    <row r="119" spans="1:8" ht="36" customHeight="1">
      <c r="A119" s="17"/>
      <c r="B119" s="62" t="s">
        <v>172</v>
      </c>
      <c r="C119" s="69" t="s">
        <v>177</v>
      </c>
      <c r="D119" s="93" t="s">
        <v>176</v>
      </c>
      <c r="E119" s="90" t="s">
        <v>62</v>
      </c>
      <c r="F119" s="108">
        <v>1</v>
      </c>
      <c r="G119" s="27"/>
      <c r="H119" s="74">
        <f t="shared" ref="H119:H125" si="7">G119*F119</f>
        <v>0</v>
      </c>
    </row>
    <row r="120" spans="1:8" ht="36" customHeight="1">
      <c r="A120" s="17"/>
      <c r="B120" s="62" t="s">
        <v>173</v>
      </c>
      <c r="C120" s="69" t="s">
        <v>269</v>
      </c>
      <c r="D120" s="93" t="s">
        <v>168</v>
      </c>
      <c r="E120" s="90" t="s">
        <v>62</v>
      </c>
      <c r="F120" s="108">
        <v>1</v>
      </c>
      <c r="G120" s="27"/>
      <c r="H120" s="74">
        <f t="shared" si="7"/>
        <v>0</v>
      </c>
    </row>
    <row r="121" spans="1:8" ht="36" customHeight="1">
      <c r="A121" s="17"/>
      <c r="B121" s="62" t="s">
        <v>174</v>
      </c>
      <c r="C121" s="69" t="s">
        <v>178</v>
      </c>
      <c r="D121" s="93" t="s">
        <v>248</v>
      </c>
      <c r="E121" s="90" t="s">
        <v>62</v>
      </c>
      <c r="F121" s="108">
        <v>1</v>
      </c>
      <c r="G121" s="27"/>
      <c r="H121" s="74">
        <f t="shared" si="7"/>
        <v>0</v>
      </c>
    </row>
    <row r="122" spans="1:8" ht="36" customHeight="1">
      <c r="A122" s="17"/>
      <c r="B122" s="62" t="s">
        <v>175</v>
      </c>
      <c r="C122" s="69" t="s">
        <v>192</v>
      </c>
      <c r="D122" s="93" t="s">
        <v>249</v>
      </c>
      <c r="E122" s="90" t="s">
        <v>62</v>
      </c>
      <c r="F122" s="108">
        <v>1</v>
      </c>
      <c r="G122" s="27"/>
      <c r="H122" s="74">
        <f t="shared" si="7"/>
        <v>0</v>
      </c>
    </row>
    <row r="123" spans="1:8" ht="36" customHeight="1">
      <c r="A123" s="17"/>
      <c r="B123" s="62" t="s">
        <v>195</v>
      </c>
      <c r="C123" s="69" t="s">
        <v>193</v>
      </c>
      <c r="D123" s="93" t="s">
        <v>250</v>
      </c>
      <c r="E123" s="90" t="s">
        <v>62</v>
      </c>
      <c r="F123" s="108">
        <v>1</v>
      </c>
      <c r="G123" s="27"/>
      <c r="H123" s="74">
        <f t="shared" si="7"/>
        <v>0</v>
      </c>
    </row>
    <row r="124" spans="1:8" ht="36" customHeight="1">
      <c r="A124" s="17"/>
      <c r="B124" s="62" t="s">
        <v>196</v>
      </c>
      <c r="C124" s="69" t="s">
        <v>194</v>
      </c>
      <c r="D124" s="93" t="s">
        <v>251</v>
      </c>
      <c r="E124" s="90" t="s">
        <v>62</v>
      </c>
      <c r="F124" s="108">
        <v>1</v>
      </c>
      <c r="G124" s="27"/>
      <c r="H124" s="74">
        <f t="shared" si="7"/>
        <v>0</v>
      </c>
    </row>
    <row r="125" spans="1:8" ht="36" customHeight="1">
      <c r="A125" s="17"/>
      <c r="B125" s="62" t="s">
        <v>197</v>
      </c>
      <c r="C125" s="123" t="s">
        <v>179</v>
      </c>
      <c r="D125" s="124" t="s">
        <v>167</v>
      </c>
      <c r="E125" s="71" t="s">
        <v>62</v>
      </c>
      <c r="F125" s="125">
        <v>1</v>
      </c>
      <c r="G125" s="27"/>
      <c r="H125" s="74">
        <f t="shared" si="7"/>
        <v>0</v>
      </c>
    </row>
    <row r="126" spans="1:8" ht="36" customHeight="1" thickBot="1">
      <c r="A126" s="17"/>
      <c r="B126" s="120" t="s">
        <v>48</v>
      </c>
      <c r="C126" s="56" t="str">
        <f>C117</f>
        <v>ELECTRICAL AND INSTRUMENTATION WORKS</v>
      </c>
      <c r="D126" s="111"/>
      <c r="E126" s="112"/>
      <c r="F126" s="113"/>
      <c r="G126" s="114" t="s">
        <v>47</v>
      </c>
      <c r="H126" s="81">
        <f>SUM(H118:H125)</f>
        <v>0</v>
      </c>
    </row>
    <row r="127" spans="1:8" ht="36" customHeight="1" thickTop="1">
      <c r="A127" s="17"/>
      <c r="B127" s="82" t="s">
        <v>180</v>
      </c>
      <c r="C127" s="116" t="s">
        <v>285</v>
      </c>
      <c r="D127" s="117"/>
      <c r="E127" s="84"/>
      <c r="F127" s="134"/>
      <c r="G127" s="119"/>
      <c r="H127" s="87"/>
    </row>
    <row r="128" spans="1:8" ht="36" customHeight="1">
      <c r="A128" s="17"/>
      <c r="B128" s="88" t="s">
        <v>181</v>
      </c>
      <c r="C128" s="63" t="s">
        <v>286</v>
      </c>
      <c r="D128" s="121" t="s">
        <v>287</v>
      </c>
      <c r="E128" s="90" t="s">
        <v>184</v>
      </c>
      <c r="F128" s="132">
        <v>1</v>
      </c>
      <c r="G128" s="137">
        <v>20000</v>
      </c>
      <c r="H128" s="67">
        <f>G128*F128</f>
        <v>20000</v>
      </c>
    </row>
    <row r="129" spans="1:8" ht="36" customHeight="1">
      <c r="A129" s="17"/>
      <c r="B129" s="62" t="s">
        <v>182</v>
      </c>
      <c r="C129" s="69" t="s">
        <v>213</v>
      </c>
      <c r="D129" s="93" t="s">
        <v>253</v>
      </c>
      <c r="E129" s="90" t="s">
        <v>184</v>
      </c>
      <c r="F129" s="108">
        <v>1</v>
      </c>
      <c r="G129" s="74">
        <v>400000</v>
      </c>
      <c r="H129" s="74">
        <f>G129*F129</f>
        <v>400000</v>
      </c>
    </row>
    <row r="130" spans="1:8" ht="36" customHeight="1">
      <c r="A130" s="17"/>
      <c r="B130" s="62" t="s">
        <v>185</v>
      </c>
      <c r="C130" s="69" t="s">
        <v>281</v>
      </c>
      <c r="D130" s="93" t="s">
        <v>157</v>
      </c>
      <c r="E130" s="90" t="s">
        <v>184</v>
      </c>
      <c r="F130" s="108">
        <v>1</v>
      </c>
      <c r="G130" s="74">
        <v>15000</v>
      </c>
      <c r="H130" s="74">
        <f t="shared" ref="H130:H132" si="8">G130*F130</f>
        <v>15000</v>
      </c>
    </row>
    <row r="131" spans="1:8" ht="36" customHeight="1">
      <c r="A131" s="17"/>
      <c r="B131" s="62" t="s">
        <v>212</v>
      </c>
      <c r="C131" s="69" t="s">
        <v>186</v>
      </c>
      <c r="D131" s="93" t="s">
        <v>252</v>
      </c>
      <c r="E131" s="90" t="s">
        <v>184</v>
      </c>
      <c r="F131" s="108">
        <v>1</v>
      </c>
      <c r="G131" s="74">
        <v>40000</v>
      </c>
      <c r="H131" s="74">
        <f t="shared" si="8"/>
        <v>40000</v>
      </c>
    </row>
    <row r="132" spans="1:8" ht="36" customHeight="1">
      <c r="A132" s="17"/>
      <c r="B132" s="68" t="s">
        <v>299</v>
      </c>
      <c r="C132" s="69" t="s">
        <v>183</v>
      </c>
      <c r="D132" s="93" t="s">
        <v>160</v>
      </c>
      <c r="E132" s="71" t="s">
        <v>184</v>
      </c>
      <c r="F132" s="108">
        <v>1</v>
      </c>
      <c r="G132" s="74">
        <v>250000</v>
      </c>
      <c r="H132" s="73">
        <f t="shared" si="8"/>
        <v>250000</v>
      </c>
    </row>
    <row r="133" spans="1:8" ht="36" customHeight="1" thickBot="1">
      <c r="A133" s="17"/>
      <c r="B133" s="88" t="s">
        <v>180</v>
      </c>
      <c r="C133" s="76" t="str">
        <f>C127</f>
        <v>PROVISIONAL ITEMS</v>
      </c>
      <c r="D133" s="111"/>
      <c r="E133" s="112"/>
      <c r="F133" s="113"/>
      <c r="G133" s="135" t="s">
        <v>47</v>
      </c>
      <c r="H133" s="115">
        <f>SUM(H128:H132)</f>
        <v>725000</v>
      </c>
    </row>
    <row r="134" spans="1:8" ht="48" customHeight="1" thickTop="1">
      <c r="A134" s="16"/>
      <c r="B134" s="138" t="s">
        <v>288</v>
      </c>
      <c r="C134" s="139"/>
      <c r="D134" s="139"/>
      <c r="E134" s="139"/>
      <c r="F134" s="139"/>
      <c r="G134" s="140">
        <f>SUM(H9+H68+H101+H107+H116+H126+H133)</f>
        <v>725000</v>
      </c>
      <c r="H134" s="141"/>
    </row>
  </sheetData>
  <sheetProtection algorithmName="SHA-512" hashValue="VQtVHZ9VxpSYUBG9DiGzPavT7hT3/NOqhPj3s3wO41fzTjydHbfXTI1lDz8cLxgEqT72lWr9EetNoK2WYK1HLA==" saltValue="TZaTWHecuII8jOOO9kYQpQ==" spinCount="100000" sheet="1" selectLockedCells="1"/>
  <mergeCells count="2">
    <mergeCell ref="B134:F134"/>
    <mergeCell ref="G134:H134"/>
  </mergeCells>
  <phoneticPr fontId="53" type="noConversion"/>
  <conditionalFormatting sqref="D6:D13 D16:D133">
    <cfRule type="cellIs" dxfId="5" priority="39" stopIfTrue="1" operator="equal">
      <formula>"CW 3120-R2"</formula>
    </cfRule>
    <cfRule type="cellIs" dxfId="4" priority="40" stopIfTrue="1" operator="equal">
      <formula>"CW 3240-R7"</formula>
    </cfRule>
  </conditionalFormatting>
  <conditionalFormatting sqref="D6:D14 D16:D30 D62:D133">
    <cfRule type="cellIs" dxfId="3" priority="38" stopIfTrue="1" operator="equal">
      <formula>"CW 2130-R11"</formula>
    </cfRule>
  </conditionalFormatting>
  <conditionalFormatting sqref="D14">
    <cfRule type="cellIs" dxfId="2" priority="2" stopIfTrue="1" operator="equal">
      <formula>"CW 3120-R2"</formula>
    </cfRule>
    <cfRule type="cellIs" dxfId="1" priority="3" stopIfTrue="1" operator="equal">
      <formula>"CW 3240-R7"</formula>
    </cfRule>
  </conditionalFormatting>
  <conditionalFormatting sqref="D57:D58">
    <cfRule type="cellIs" dxfId="0" priority="24" stopIfTrue="1" operator="equal">
      <formula>"CW 2130-R11"</formula>
    </cfRule>
  </conditionalFormatting>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G8 G108:G115 G69:G100 G102:G106 G10:G67 G117:G125 G127:G132" xr:uid="{00000000-0002-0000-0400-000000000000}">
      <formula1>IF(G6&gt;=0.01,ROUND(G6,2),0.01)</formula1>
    </dataValidation>
  </dataValidations>
  <pageMargins left="0.51181102362204722" right="0.51181102362204722" top="0.74803149606299213" bottom="0.74803149606299213" header="0.23622047244094491" footer="0.23622047244094491"/>
  <pageSetup scale="62" orientation="portrait" r:id="rId1"/>
  <headerFooter alignWithMargins="0">
    <oddHeader>&amp;LThe City of Winnipeg
Tender No. 301-2024 Addendum 6
&amp;XTemplate Version: C420181015-RW&amp;RBid Submission
Page &amp;P+3 of 14</oddHeader>
    <oddFooter xml:space="preserve">&amp;R__________________
Name of Bidder                    </oddFooter>
  </headerFooter>
  <rowBreaks count="4" manualBreakCount="4">
    <brk id="34" min="1" max="7" man="1"/>
    <brk id="63" min="1" max="7" man="1"/>
    <brk id="92" min="1" max="7" man="1"/>
    <brk id="11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Sheet1</vt:lpstr>
      <vt:lpstr>Sample - Unit Prices</vt:lpstr>
      <vt:lpstr>Instructions!Print_Area</vt:lpstr>
      <vt:lpstr>'Sample - Unit Prices'!Print_Area</vt:lpstr>
      <vt:lpstr>'Sample - Unit Prices'!Print_Titles</vt:lpstr>
      <vt:lpstr>'Sample - Unit Prices'!XEVERYTHING</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Murray, Drew</cp:lastModifiedBy>
  <cp:lastPrinted>2024-06-19T21:40:34Z</cp:lastPrinted>
  <dcterms:created xsi:type="dcterms:W3CDTF">1999-10-18T14:40:40Z</dcterms:created>
  <dcterms:modified xsi:type="dcterms:W3CDTF">2024-08-07T21:12:15Z</dcterms:modified>
</cp:coreProperties>
</file>