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saveExternalLinkValues="0" defaultThemeVersion="124226"/>
  <mc:AlternateContent xmlns:mc="http://schemas.openxmlformats.org/markup-compatibility/2006">
    <mc:Choice Requires="x15">
      <x15ac:absPath xmlns:x15ac="http://schemas.microsoft.com/office/spreadsheetml/2010/11/ac" url="O:\engineer\ProjectAdmin\Bid Opp Prep\2024\Checked\218-2024 AECOM - Locals\"/>
    </mc:Choice>
  </mc:AlternateContent>
  <xr:revisionPtr revIDLastSave="0" documentId="13_ncr:1_{69415044-2587-4E8D-B99B-72249AF6469B}" xr6:coauthVersionLast="36" xr6:coauthVersionMax="47" xr10:uidLastSave="{00000000-0000-0000-0000-000000000000}"/>
  <bookViews>
    <workbookView xWindow="-120" yWindow="-120" windowWidth="29040" windowHeight="15840" firstSheet="3" activeTab="3" xr2:uid="{00000000-000D-0000-FFFF-FFFF00000000}"/>
  </bookViews>
  <sheets>
    <sheet name="Checking Process" sheetId="9" state="hidden" r:id="rId1"/>
    <sheet name="Pay Items" sheetId="35" state="hidden" r:id="rId2"/>
    <sheet name="Number Formats" sheetId="10" state="hidden" r:id="rId3"/>
    <sheet name="218-2024" sheetId="36" r:id="rId4"/>
  </sheets>
  <externalReferences>
    <externalReference r:id="rId5"/>
    <externalReference r:id="rId6"/>
    <externalReference r:id="rId7"/>
    <externalReference r:id="rId8"/>
    <externalReference r:id="rId9"/>
  </externalReferences>
  <definedNames>
    <definedName name="_10PAGE_1_OF_13" localSheetId="1">'[1]FORM B; PRICES'!#REF!</definedName>
    <definedName name="_10PAGE_1_OF_13">'[2]FORM B; PRICES'!#REF!</definedName>
    <definedName name="_10TENDER_SUBMISSI" localSheetId="2">[3]Sample!#REF!</definedName>
    <definedName name="_11TENDER_NO._181" localSheetId="1">'[4]FORM B; PRICES'!#REF!</definedName>
    <definedName name="_12TENDER_SUBMISSI" localSheetId="3">'[5]FORM B - PRICES'!#REF!</definedName>
    <definedName name="_12TENDER_SUBMISSI" localSheetId="1">'[4]FORM B; PRICES'!#REF!</definedName>
    <definedName name="_12TENDER_SUBMISSI">'[4]FORM B; PRICES'!#REF!</definedName>
    <definedName name="_1PAGE_1_OF_13" localSheetId="3">'218-2024'!#REF!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2">[3]Sample!#REF!</definedName>
    <definedName name="_30TENDER_SUBMISSI" localSheetId="1">'[1]FORM B; PRICES'!#REF!</definedName>
    <definedName name="_30TENDER_SUBMISSI">'[2]FORM B; PRICES'!#REF!</definedName>
    <definedName name="_4PAGE_1_OF_13" localSheetId="3">'[5]FORM B - PRICES'!#REF!</definedName>
    <definedName name="_4PAGE_1_OF_13" localSheetId="1">'[4]FORM B; PRICES'!#REF!</definedName>
    <definedName name="_4PAGE_1_OF_13">'[4]FORM B; PRICES'!#REF!</definedName>
    <definedName name="_5TENDER_NO._181" localSheetId="3">'218-2024'!#REF!</definedName>
    <definedName name="_5TENDER_NO._181" localSheetId="0">[3]Sample!#REF!</definedName>
    <definedName name="_6TENDER_NO._181" localSheetId="2">[3]Sample!#REF!</definedName>
    <definedName name="_8TENDER_NO._181" localSheetId="3">'[5]FORM B - PRICES'!#REF!</definedName>
    <definedName name="_8TENDER_NO._181" localSheetId="1">'[4]FORM B; PRICES'!#REF!</definedName>
    <definedName name="_8TENDER_NO._181">'[4]FORM B; PRICES'!#REF!</definedName>
    <definedName name="_9TENDER_SUBMISSI" localSheetId="3">'218-2024'!#REF!</definedName>
    <definedName name="_9TENDER_SUBMISSI" localSheetId="0">[3]Sample!#REF!</definedName>
    <definedName name="_xlnm._FilterDatabase" localSheetId="0" hidden="1">'Checking Process'!$A$3:$A$33</definedName>
    <definedName name="_xlnm._FilterDatabase" localSheetId="1" hidden="1">'Pay Items'!$E$1:$E$650</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'218-2024'!#REF!</definedName>
    <definedName name="HEADER" localSheetId="0">[3]Sample!#REF!</definedName>
    <definedName name="HEADER" localSheetId="2">[3]Sample!#REF!</definedName>
    <definedName name="HEADER" localSheetId="1">'[4]FORM B; PRICES'!#REF!</definedName>
    <definedName name="HEADER">'[2]FORM B; PRICES'!#REF!</definedName>
    <definedName name="_xlnm.Print_Area" localSheetId="3">'218-2024'!$B$7:$H$985</definedName>
    <definedName name="_xlnm.Print_Area" localSheetId="0">'Checking Process'!$A$1:$B$36</definedName>
    <definedName name="_xlnm.Print_Area" localSheetId="1">'Pay Items'!$A$2:$I$649</definedName>
    <definedName name="_xlnm.Print_Titles" localSheetId="3">'218-2024'!$1:$5</definedName>
    <definedName name="_xlnm.Print_Titles" localSheetId="1">'Pay Items'!$2:$2</definedName>
    <definedName name="_xlnm.Print_Titles">#REF!</definedName>
    <definedName name="TEMP" localSheetId="3">'218-2024'!#REF!</definedName>
    <definedName name="TEMP" localSheetId="0">[3]Sample!#REF!</definedName>
    <definedName name="TEMP" localSheetId="2">[3]Sample!#REF!</definedName>
    <definedName name="TEMP" localSheetId="1">'[4]FORM B; PRICES'!#REF!</definedName>
    <definedName name="TEMP">'[2]FORM B; PRICES'!#REF!</definedName>
    <definedName name="TESTHEAD" localSheetId="3">'218-2024'!#REF!</definedName>
    <definedName name="TESTHEAD" localSheetId="0">[3]Sample!#REF!</definedName>
    <definedName name="TESTHEAD" localSheetId="2">[3]Sample!#REF!</definedName>
    <definedName name="TESTHEAD" localSheetId="1">'[4]FORM B; PRICES'!#REF!</definedName>
    <definedName name="TESTHEAD">'[2]FORM B; PRICES'!#REF!</definedName>
    <definedName name="XEVERYTHING" localSheetId="3">'218-2024'!$B$1:$IV$431</definedName>
    <definedName name="XEverything" localSheetId="1">#REF!</definedName>
    <definedName name="XEverything">#REF!</definedName>
    <definedName name="XITEMS" localSheetId="3">'218-2024'!$B$8:$IV$431</definedName>
    <definedName name="XItems" localSheetId="1">#REF!</definedName>
    <definedName name="XItems">#REF!</definedName>
  </definedNames>
  <calcPr calcId="191029"/>
</workbook>
</file>

<file path=xl/calcChain.xml><?xml version="1.0" encoding="utf-8"?>
<calcChain xmlns="http://schemas.openxmlformats.org/spreadsheetml/2006/main">
  <c r="K957" i="36" l="1"/>
  <c r="H957" i="36"/>
  <c r="J985" i="36"/>
  <c r="K985" i="36" s="1"/>
  <c r="I985" i="36"/>
  <c r="J984" i="36"/>
  <c r="K984" i="36" s="1"/>
  <c r="I984" i="36"/>
  <c r="K983" i="36"/>
  <c r="J983" i="36"/>
  <c r="I983" i="36"/>
  <c r="K982" i="36"/>
  <c r="J982" i="36"/>
  <c r="I982" i="36"/>
  <c r="J981" i="36"/>
  <c r="K981" i="36" s="1"/>
  <c r="I981" i="36"/>
  <c r="J980" i="36"/>
  <c r="K980" i="36" s="1"/>
  <c r="I980" i="36"/>
  <c r="K979" i="36"/>
  <c r="J979" i="36"/>
  <c r="I979" i="36"/>
  <c r="K978" i="36"/>
  <c r="J978" i="36"/>
  <c r="I978" i="36"/>
  <c r="J977" i="36"/>
  <c r="K977" i="36" s="1"/>
  <c r="I977" i="36"/>
  <c r="J976" i="36"/>
  <c r="K976" i="36" s="1"/>
  <c r="I976" i="36"/>
  <c r="K975" i="36"/>
  <c r="J975" i="36"/>
  <c r="I975" i="36"/>
  <c r="K974" i="36"/>
  <c r="J974" i="36"/>
  <c r="I974" i="36"/>
  <c r="J973" i="36"/>
  <c r="K973" i="36" s="1"/>
  <c r="I973" i="36"/>
  <c r="J972" i="36"/>
  <c r="K972" i="36" s="1"/>
  <c r="I972" i="36"/>
  <c r="K971" i="36"/>
  <c r="J971" i="36"/>
  <c r="I971" i="36"/>
  <c r="K970" i="36"/>
  <c r="J970" i="36"/>
  <c r="I970" i="36"/>
  <c r="J969" i="36"/>
  <c r="K969" i="36" s="1"/>
  <c r="I969" i="36"/>
  <c r="J968" i="36"/>
  <c r="K968" i="36" s="1"/>
  <c r="I968" i="36"/>
  <c r="K967" i="36"/>
  <c r="J967" i="36"/>
  <c r="I967" i="36"/>
  <c r="K966" i="36"/>
  <c r="J966" i="36"/>
  <c r="I966" i="36"/>
  <c r="J965" i="36"/>
  <c r="K965" i="36" s="1"/>
  <c r="I965" i="36"/>
  <c r="J964" i="36"/>
  <c r="K964" i="36" s="1"/>
  <c r="I964" i="36"/>
  <c r="K963" i="36"/>
  <c r="J963" i="36"/>
  <c r="I963" i="36"/>
  <c r="K962" i="36"/>
  <c r="J962" i="36"/>
  <c r="I962" i="36"/>
  <c r="J961" i="36"/>
  <c r="K961" i="36" s="1"/>
  <c r="I961" i="36"/>
  <c r="J960" i="36"/>
  <c r="K960" i="36" s="1"/>
  <c r="I960" i="36"/>
  <c r="K959" i="36"/>
  <c r="J959" i="36"/>
  <c r="I959" i="36"/>
  <c r="K958" i="36"/>
  <c r="J958" i="36"/>
  <c r="I958" i="36"/>
  <c r="J957" i="36"/>
  <c r="I957" i="36"/>
  <c r="J956" i="36"/>
  <c r="K956" i="36" s="1"/>
  <c r="I956" i="36"/>
  <c r="K955" i="36"/>
  <c r="J955" i="36"/>
  <c r="I955" i="36"/>
  <c r="K954" i="36"/>
  <c r="J954" i="36"/>
  <c r="I954" i="36"/>
  <c r="J953" i="36"/>
  <c r="K953" i="36" s="1"/>
  <c r="I953" i="36"/>
  <c r="J952" i="36"/>
  <c r="K952" i="36" s="1"/>
  <c r="I952" i="36"/>
  <c r="K951" i="36"/>
  <c r="J951" i="36"/>
  <c r="I951" i="36"/>
  <c r="K950" i="36"/>
  <c r="J950" i="36"/>
  <c r="I950" i="36"/>
  <c r="J949" i="36"/>
  <c r="K949" i="36" s="1"/>
  <c r="I949" i="36"/>
  <c r="J948" i="36"/>
  <c r="K948" i="36" s="1"/>
  <c r="I948" i="36"/>
  <c r="K947" i="36"/>
  <c r="J947" i="36"/>
  <c r="I947" i="36"/>
  <c r="K946" i="36"/>
  <c r="J946" i="36"/>
  <c r="I946" i="36"/>
  <c r="J945" i="36"/>
  <c r="K945" i="36" s="1"/>
  <c r="I945" i="36"/>
  <c r="J944" i="36"/>
  <c r="K944" i="36" s="1"/>
  <c r="I944" i="36"/>
  <c r="K943" i="36"/>
  <c r="J943" i="36"/>
  <c r="I943" i="36"/>
  <c r="K942" i="36"/>
  <c r="J942" i="36"/>
  <c r="I942" i="36"/>
  <c r="J941" i="36"/>
  <c r="K941" i="36" s="1"/>
  <c r="I941" i="36"/>
  <c r="J940" i="36"/>
  <c r="K940" i="36" s="1"/>
  <c r="I940" i="36"/>
  <c r="K939" i="36"/>
  <c r="J939" i="36"/>
  <c r="I939" i="36"/>
  <c r="K938" i="36"/>
  <c r="J938" i="36"/>
  <c r="I938" i="36"/>
  <c r="J937" i="36"/>
  <c r="K937" i="36" s="1"/>
  <c r="I937" i="36"/>
  <c r="J936" i="36"/>
  <c r="K936" i="36" s="1"/>
  <c r="I936" i="36"/>
  <c r="J935" i="36"/>
  <c r="K935" i="36" s="1"/>
  <c r="I935" i="36"/>
  <c r="K934" i="36"/>
  <c r="J934" i="36"/>
  <c r="I934" i="36"/>
  <c r="J933" i="36"/>
  <c r="K933" i="36" s="1"/>
  <c r="I933" i="36"/>
  <c r="J932" i="36"/>
  <c r="K932" i="36" s="1"/>
  <c r="I932" i="36"/>
  <c r="J931" i="36"/>
  <c r="K931" i="36" s="1"/>
  <c r="I931" i="36"/>
  <c r="K930" i="36"/>
  <c r="J930" i="36"/>
  <c r="I930" i="36"/>
  <c r="J929" i="36"/>
  <c r="K929" i="36" s="1"/>
  <c r="I929" i="36"/>
  <c r="J928" i="36"/>
  <c r="K928" i="36" s="1"/>
  <c r="I928" i="36"/>
  <c r="J927" i="36"/>
  <c r="K927" i="36" s="1"/>
  <c r="I927" i="36"/>
  <c r="K926" i="36"/>
  <c r="J926" i="36"/>
  <c r="I926" i="36"/>
  <c r="J925" i="36"/>
  <c r="K925" i="36" s="1"/>
  <c r="I925" i="36"/>
  <c r="J924" i="36"/>
  <c r="K924" i="36" s="1"/>
  <c r="I924" i="36"/>
  <c r="K923" i="36"/>
  <c r="J923" i="36"/>
  <c r="I923" i="36"/>
  <c r="K922" i="36"/>
  <c r="J922" i="36"/>
  <c r="I922" i="36"/>
  <c r="J921" i="36"/>
  <c r="K921" i="36" s="1"/>
  <c r="I921" i="36"/>
  <c r="J920" i="36"/>
  <c r="K920" i="36" s="1"/>
  <c r="I920" i="36"/>
  <c r="K919" i="36"/>
  <c r="J919" i="36"/>
  <c r="I919" i="36"/>
  <c r="K918" i="36"/>
  <c r="J918" i="36"/>
  <c r="I918" i="36"/>
  <c r="J917" i="36"/>
  <c r="K917" i="36" s="1"/>
  <c r="I917" i="36"/>
  <c r="J916" i="36"/>
  <c r="K916" i="36" s="1"/>
  <c r="I916" i="36"/>
  <c r="K915" i="36"/>
  <c r="J915" i="36"/>
  <c r="I915" i="36"/>
  <c r="K914" i="36"/>
  <c r="J914" i="36"/>
  <c r="I914" i="36"/>
  <c r="J913" i="36"/>
  <c r="K913" i="36" s="1"/>
  <c r="I913" i="36"/>
  <c r="J912" i="36"/>
  <c r="K912" i="36" s="1"/>
  <c r="I912" i="36"/>
  <c r="K911" i="36"/>
  <c r="J911" i="36"/>
  <c r="I911" i="36"/>
  <c r="K910" i="36"/>
  <c r="J910" i="36"/>
  <c r="I910" i="36"/>
  <c r="J909" i="36"/>
  <c r="K909" i="36" s="1"/>
  <c r="I909" i="36"/>
  <c r="J908" i="36"/>
  <c r="K908" i="36" s="1"/>
  <c r="I908" i="36"/>
  <c r="K907" i="36"/>
  <c r="J907" i="36"/>
  <c r="I907" i="36"/>
  <c r="K906" i="36"/>
  <c r="J906" i="36"/>
  <c r="I906" i="36"/>
  <c r="J905" i="36"/>
  <c r="K905" i="36" s="1"/>
  <c r="I905" i="36"/>
  <c r="J904" i="36"/>
  <c r="K904" i="36" s="1"/>
  <c r="I904" i="36"/>
  <c r="K903" i="36"/>
  <c r="J903" i="36"/>
  <c r="I903" i="36"/>
  <c r="K902" i="36"/>
  <c r="J902" i="36"/>
  <c r="I902" i="36"/>
  <c r="J901" i="36"/>
  <c r="K901" i="36" s="1"/>
  <c r="I901" i="36"/>
  <c r="J900" i="36"/>
  <c r="K900" i="36" s="1"/>
  <c r="I900" i="36"/>
  <c r="K899" i="36"/>
  <c r="J899" i="36"/>
  <c r="I899" i="36"/>
  <c r="K898" i="36"/>
  <c r="J898" i="36"/>
  <c r="I898" i="36"/>
  <c r="J897" i="36"/>
  <c r="K897" i="36" s="1"/>
  <c r="I897" i="36"/>
  <c r="J896" i="36"/>
  <c r="K896" i="36" s="1"/>
  <c r="I896" i="36"/>
  <c r="K895" i="36"/>
  <c r="J895" i="36"/>
  <c r="I895" i="36"/>
  <c r="K894" i="36"/>
  <c r="J894" i="36"/>
  <c r="I894" i="36"/>
  <c r="J893" i="36"/>
  <c r="K893" i="36" s="1"/>
  <c r="I893" i="36"/>
  <c r="J892" i="36"/>
  <c r="K892" i="36" s="1"/>
  <c r="I892" i="36"/>
  <c r="K891" i="36"/>
  <c r="J891" i="36"/>
  <c r="I891" i="36"/>
  <c r="K890" i="36"/>
  <c r="J890" i="36"/>
  <c r="I890" i="36"/>
  <c r="J889" i="36"/>
  <c r="K889" i="36" s="1"/>
  <c r="I889" i="36"/>
  <c r="J888" i="36"/>
  <c r="K888" i="36" s="1"/>
  <c r="I888" i="36"/>
  <c r="K887" i="36"/>
  <c r="J887" i="36"/>
  <c r="I887" i="36"/>
  <c r="K886" i="36"/>
  <c r="J886" i="36"/>
  <c r="I886" i="36"/>
  <c r="J885" i="36"/>
  <c r="K885" i="36" s="1"/>
  <c r="I885" i="36"/>
  <c r="J884" i="36"/>
  <c r="K884" i="36" s="1"/>
  <c r="I884" i="36"/>
  <c r="K883" i="36"/>
  <c r="J883" i="36"/>
  <c r="I883" i="36"/>
  <c r="K882" i="36"/>
  <c r="J882" i="36"/>
  <c r="I882" i="36"/>
  <c r="J881" i="36"/>
  <c r="K881" i="36" s="1"/>
  <c r="I881" i="36"/>
  <c r="J880" i="36"/>
  <c r="K880" i="36" s="1"/>
  <c r="I880" i="36"/>
  <c r="K879" i="36"/>
  <c r="J879" i="36"/>
  <c r="I879" i="36"/>
  <c r="K878" i="36"/>
  <c r="J878" i="36"/>
  <c r="I878" i="36"/>
  <c r="J877" i="36"/>
  <c r="K877" i="36" s="1"/>
  <c r="I877" i="36"/>
  <c r="J876" i="36"/>
  <c r="K876" i="36" s="1"/>
  <c r="I876" i="36"/>
  <c r="K875" i="36"/>
  <c r="J875" i="36"/>
  <c r="I875" i="36"/>
  <c r="K874" i="36"/>
  <c r="J874" i="36"/>
  <c r="I874" i="36"/>
  <c r="J873" i="36"/>
  <c r="K873" i="36" s="1"/>
  <c r="I873" i="36"/>
  <c r="J872" i="36"/>
  <c r="K872" i="36" s="1"/>
  <c r="I872" i="36"/>
  <c r="K871" i="36"/>
  <c r="J871" i="36"/>
  <c r="I871" i="36"/>
  <c r="K870" i="36"/>
  <c r="J870" i="36"/>
  <c r="I870" i="36"/>
  <c r="J869" i="36"/>
  <c r="K869" i="36" s="1"/>
  <c r="I869" i="36"/>
  <c r="J868" i="36"/>
  <c r="K868" i="36" s="1"/>
  <c r="I868" i="36"/>
  <c r="K867" i="36"/>
  <c r="J867" i="36"/>
  <c r="I867" i="36"/>
  <c r="K866" i="36"/>
  <c r="J866" i="36"/>
  <c r="I866" i="36"/>
  <c r="J865" i="36"/>
  <c r="K865" i="36" s="1"/>
  <c r="I865" i="36"/>
  <c r="J864" i="36"/>
  <c r="K864" i="36" s="1"/>
  <c r="I864" i="36"/>
  <c r="K863" i="36"/>
  <c r="J863" i="36"/>
  <c r="I863" i="36"/>
  <c r="K862" i="36"/>
  <c r="J862" i="36"/>
  <c r="I862" i="36"/>
  <c r="J861" i="36"/>
  <c r="K861" i="36" s="1"/>
  <c r="I861" i="36"/>
  <c r="J860" i="36"/>
  <c r="K860" i="36" s="1"/>
  <c r="I860" i="36"/>
  <c r="J859" i="36"/>
  <c r="K859" i="36" s="1"/>
  <c r="I859" i="36"/>
  <c r="K858" i="36"/>
  <c r="J858" i="36"/>
  <c r="I858" i="36"/>
  <c r="J857" i="36"/>
  <c r="K857" i="36" s="1"/>
  <c r="I857" i="36"/>
  <c r="J856" i="36"/>
  <c r="K856" i="36" s="1"/>
  <c r="I856" i="36"/>
  <c r="K855" i="36"/>
  <c r="J855" i="36"/>
  <c r="I855" i="36"/>
  <c r="K854" i="36"/>
  <c r="J854" i="36"/>
  <c r="I854" i="36"/>
  <c r="J853" i="36"/>
  <c r="K853" i="36" s="1"/>
  <c r="I853" i="36"/>
  <c r="J852" i="36"/>
  <c r="K852" i="36" s="1"/>
  <c r="I852" i="36"/>
  <c r="J851" i="36"/>
  <c r="K851" i="36" s="1"/>
  <c r="I851" i="36"/>
  <c r="J850" i="36"/>
  <c r="K850" i="36" s="1"/>
  <c r="I850" i="36"/>
  <c r="J849" i="36"/>
  <c r="K849" i="36" s="1"/>
  <c r="I849" i="36"/>
  <c r="J848" i="36"/>
  <c r="K848" i="36" s="1"/>
  <c r="I848" i="36"/>
  <c r="K847" i="36"/>
  <c r="J847" i="36"/>
  <c r="I847" i="36"/>
  <c r="J846" i="36"/>
  <c r="K846" i="36" s="1"/>
  <c r="I846" i="36"/>
  <c r="J845" i="36"/>
  <c r="K845" i="36" s="1"/>
  <c r="I845" i="36"/>
  <c r="J844" i="36"/>
  <c r="K844" i="36" s="1"/>
  <c r="I844" i="36"/>
  <c r="J843" i="36"/>
  <c r="K843" i="36" s="1"/>
  <c r="I843" i="36"/>
  <c r="J842" i="36"/>
  <c r="K842" i="36" s="1"/>
  <c r="I842" i="36"/>
  <c r="J841" i="36"/>
  <c r="K841" i="36" s="1"/>
  <c r="I841" i="36"/>
  <c r="J840" i="36"/>
  <c r="K840" i="36" s="1"/>
  <c r="I840" i="36"/>
  <c r="K839" i="36"/>
  <c r="J839" i="36"/>
  <c r="I839" i="36"/>
  <c r="K838" i="36"/>
  <c r="J838" i="36"/>
  <c r="I838" i="36"/>
  <c r="J837" i="36"/>
  <c r="K837" i="36" s="1"/>
  <c r="I837" i="36"/>
  <c r="J836" i="36"/>
  <c r="K836" i="36" s="1"/>
  <c r="I836" i="36"/>
  <c r="J835" i="36"/>
  <c r="K835" i="36" s="1"/>
  <c r="I835" i="36"/>
  <c r="J834" i="36"/>
  <c r="K834" i="36" s="1"/>
  <c r="I834" i="36"/>
  <c r="J833" i="36"/>
  <c r="K833" i="36" s="1"/>
  <c r="I833" i="36"/>
  <c r="J832" i="36"/>
  <c r="K832" i="36" s="1"/>
  <c r="I832" i="36"/>
  <c r="K831" i="36"/>
  <c r="J831" i="36"/>
  <c r="I831" i="36"/>
  <c r="K830" i="36"/>
  <c r="J830" i="36"/>
  <c r="I830" i="36"/>
  <c r="J829" i="36"/>
  <c r="K829" i="36" s="1"/>
  <c r="I829" i="36"/>
  <c r="J828" i="36"/>
  <c r="K828" i="36" s="1"/>
  <c r="I828" i="36"/>
  <c r="J827" i="36"/>
  <c r="K827" i="36" s="1"/>
  <c r="I827" i="36"/>
  <c r="J826" i="36"/>
  <c r="K826" i="36" s="1"/>
  <c r="I826" i="36"/>
  <c r="J825" i="36"/>
  <c r="K825" i="36" s="1"/>
  <c r="I825" i="36"/>
  <c r="J824" i="36"/>
  <c r="K824" i="36" s="1"/>
  <c r="I824" i="36"/>
  <c r="K823" i="36"/>
  <c r="J823" i="36"/>
  <c r="I823" i="36"/>
  <c r="K822" i="36"/>
  <c r="J822" i="36"/>
  <c r="I822" i="36"/>
  <c r="J821" i="36"/>
  <c r="K821" i="36" s="1"/>
  <c r="I821" i="36"/>
  <c r="J820" i="36"/>
  <c r="K820" i="36" s="1"/>
  <c r="I820" i="36"/>
  <c r="J819" i="36"/>
  <c r="K819" i="36" s="1"/>
  <c r="I819" i="36"/>
  <c r="J818" i="36"/>
  <c r="K818" i="36" s="1"/>
  <c r="I818" i="36"/>
  <c r="J817" i="36"/>
  <c r="K817" i="36" s="1"/>
  <c r="I817" i="36"/>
  <c r="J816" i="36"/>
  <c r="K816" i="36" s="1"/>
  <c r="I816" i="36"/>
  <c r="K815" i="36"/>
  <c r="J815" i="36"/>
  <c r="I815" i="36"/>
  <c r="K814" i="36"/>
  <c r="J814" i="36"/>
  <c r="I814" i="36"/>
  <c r="J813" i="36"/>
  <c r="K813" i="36" s="1"/>
  <c r="I813" i="36"/>
  <c r="J812" i="36"/>
  <c r="K812" i="36" s="1"/>
  <c r="I812" i="36"/>
  <c r="J811" i="36"/>
  <c r="K811" i="36" s="1"/>
  <c r="I811" i="36"/>
  <c r="J810" i="36"/>
  <c r="K810" i="36" s="1"/>
  <c r="I810" i="36"/>
  <c r="J809" i="36"/>
  <c r="K809" i="36" s="1"/>
  <c r="I809" i="36"/>
  <c r="K808" i="36"/>
  <c r="J808" i="36"/>
  <c r="I808" i="36"/>
  <c r="J807" i="36"/>
  <c r="K807" i="36" s="1"/>
  <c r="I807" i="36"/>
  <c r="K806" i="36"/>
  <c r="J806" i="36"/>
  <c r="I806" i="36"/>
  <c r="J805" i="36"/>
  <c r="K805" i="36" s="1"/>
  <c r="I805" i="36"/>
  <c r="J804" i="36"/>
  <c r="K804" i="36" s="1"/>
  <c r="I804" i="36"/>
  <c r="J803" i="36"/>
  <c r="K803" i="36" s="1"/>
  <c r="I803" i="36"/>
  <c r="J802" i="36"/>
  <c r="K802" i="36" s="1"/>
  <c r="I802" i="36"/>
  <c r="J801" i="36"/>
  <c r="K801" i="36" s="1"/>
  <c r="I801" i="36"/>
  <c r="J800" i="36"/>
  <c r="K800" i="36" s="1"/>
  <c r="I800" i="36"/>
  <c r="K799" i="36"/>
  <c r="J799" i="36"/>
  <c r="I799" i="36"/>
  <c r="K798" i="36"/>
  <c r="J798" i="36"/>
  <c r="I798" i="36"/>
  <c r="J797" i="36"/>
  <c r="K797" i="36" s="1"/>
  <c r="I797" i="36"/>
  <c r="J796" i="36"/>
  <c r="K796" i="36" s="1"/>
  <c r="I796" i="36"/>
  <c r="K795" i="36"/>
  <c r="J795" i="36"/>
  <c r="I795" i="36"/>
  <c r="K794" i="36"/>
  <c r="J794" i="36"/>
  <c r="I794" i="36"/>
  <c r="J793" i="36"/>
  <c r="K793" i="36" s="1"/>
  <c r="I793" i="36"/>
  <c r="K792" i="36"/>
  <c r="J792" i="36"/>
  <c r="I792" i="36"/>
  <c r="J791" i="36"/>
  <c r="K791" i="36" s="1"/>
  <c r="I791" i="36"/>
  <c r="J790" i="36"/>
  <c r="K790" i="36" s="1"/>
  <c r="I790" i="36"/>
  <c r="J789" i="36"/>
  <c r="K789" i="36" s="1"/>
  <c r="I789" i="36"/>
  <c r="J788" i="36"/>
  <c r="K788" i="36" s="1"/>
  <c r="I788" i="36"/>
  <c r="K787" i="36"/>
  <c r="J787" i="36"/>
  <c r="I787" i="36"/>
  <c r="J786" i="36"/>
  <c r="K786" i="36" s="1"/>
  <c r="I786" i="36"/>
  <c r="J785" i="36"/>
  <c r="K785" i="36" s="1"/>
  <c r="I785" i="36"/>
  <c r="K784" i="36"/>
  <c r="J784" i="36"/>
  <c r="I784" i="36"/>
  <c r="J783" i="36"/>
  <c r="K783" i="36" s="1"/>
  <c r="I783" i="36"/>
  <c r="J782" i="36"/>
  <c r="K782" i="36" s="1"/>
  <c r="I782" i="36"/>
  <c r="K781" i="36"/>
  <c r="J781" i="36"/>
  <c r="I781" i="36"/>
  <c r="J780" i="36"/>
  <c r="K780" i="36" s="1"/>
  <c r="I780" i="36"/>
  <c r="J779" i="36"/>
  <c r="K779" i="36" s="1"/>
  <c r="I779" i="36"/>
  <c r="J778" i="36"/>
  <c r="K778" i="36" s="1"/>
  <c r="I778" i="36"/>
  <c r="K777" i="36"/>
  <c r="J777" i="36"/>
  <c r="I777" i="36"/>
  <c r="K776" i="36"/>
  <c r="J776" i="36"/>
  <c r="I776" i="36"/>
  <c r="J775" i="36"/>
  <c r="K775" i="36" s="1"/>
  <c r="I775" i="36"/>
  <c r="J774" i="36"/>
  <c r="K774" i="36" s="1"/>
  <c r="I774" i="36"/>
  <c r="K773" i="36"/>
  <c r="J773" i="36"/>
  <c r="I773" i="36"/>
  <c r="J772" i="36"/>
  <c r="K772" i="36" s="1"/>
  <c r="I772" i="36"/>
  <c r="J771" i="36"/>
  <c r="K771" i="36" s="1"/>
  <c r="I771" i="36"/>
  <c r="J770" i="36"/>
  <c r="K770" i="36" s="1"/>
  <c r="I770" i="36"/>
  <c r="K769" i="36"/>
  <c r="J769" i="36"/>
  <c r="I769" i="36"/>
  <c r="J768" i="36"/>
  <c r="K768" i="36" s="1"/>
  <c r="I768" i="36"/>
  <c r="J767" i="36"/>
  <c r="K767" i="36" s="1"/>
  <c r="I767" i="36"/>
  <c r="J766" i="36"/>
  <c r="K766" i="36" s="1"/>
  <c r="I766" i="36"/>
  <c r="K765" i="36"/>
  <c r="J765" i="36"/>
  <c r="I765" i="36"/>
  <c r="J764" i="36"/>
  <c r="K764" i="36" s="1"/>
  <c r="I764" i="36"/>
  <c r="J763" i="36"/>
  <c r="K763" i="36" s="1"/>
  <c r="I763" i="36"/>
  <c r="J762" i="36"/>
  <c r="K762" i="36" s="1"/>
  <c r="I762" i="36"/>
  <c r="K761" i="36"/>
  <c r="J761" i="36"/>
  <c r="I761" i="36"/>
  <c r="J760" i="36"/>
  <c r="K760" i="36" s="1"/>
  <c r="I760" i="36"/>
  <c r="J759" i="36"/>
  <c r="K759" i="36" s="1"/>
  <c r="I759" i="36"/>
  <c r="J758" i="36"/>
  <c r="K758" i="36" s="1"/>
  <c r="I758" i="36"/>
  <c r="K757" i="36"/>
  <c r="J757" i="36"/>
  <c r="I757" i="36"/>
  <c r="J756" i="36"/>
  <c r="K756" i="36" s="1"/>
  <c r="I756" i="36"/>
  <c r="J755" i="36"/>
  <c r="K755" i="36" s="1"/>
  <c r="I755" i="36"/>
  <c r="J754" i="36"/>
  <c r="K754" i="36" s="1"/>
  <c r="I754" i="36"/>
  <c r="K753" i="36"/>
  <c r="J753" i="36"/>
  <c r="I753" i="36"/>
  <c r="J752" i="36"/>
  <c r="K752" i="36" s="1"/>
  <c r="I752" i="36"/>
  <c r="J751" i="36"/>
  <c r="K751" i="36" s="1"/>
  <c r="I751" i="36"/>
  <c r="J750" i="36"/>
  <c r="K750" i="36" s="1"/>
  <c r="I750" i="36"/>
  <c r="K749" i="36"/>
  <c r="J749" i="36"/>
  <c r="I749" i="36"/>
  <c r="J748" i="36"/>
  <c r="K748" i="36" s="1"/>
  <c r="I748" i="36"/>
  <c r="J747" i="36"/>
  <c r="K747" i="36" s="1"/>
  <c r="I747" i="36"/>
  <c r="J746" i="36"/>
  <c r="K746" i="36" s="1"/>
  <c r="I746" i="36"/>
  <c r="K745" i="36"/>
  <c r="J745" i="36"/>
  <c r="I745" i="36"/>
  <c r="J744" i="36"/>
  <c r="K744" i="36" s="1"/>
  <c r="I744" i="36"/>
  <c r="J743" i="36"/>
  <c r="K743" i="36" s="1"/>
  <c r="I743" i="36"/>
  <c r="J742" i="36"/>
  <c r="K742" i="36" s="1"/>
  <c r="I742" i="36"/>
  <c r="K741" i="36"/>
  <c r="J741" i="36"/>
  <c r="I741" i="36"/>
  <c r="J740" i="36"/>
  <c r="K740" i="36" s="1"/>
  <c r="I740" i="36"/>
  <c r="J739" i="36"/>
  <c r="K739" i="36" s="1"/>
  <c r="I739" i="36"/>
  <c r="J738" i="36"/>
  <c r="K738" i="36" s="1"/>
  <c r="I738" i="36"/>
  <c r="K737" i="36"/>
  <c r="J737" i="36"/>
  <c r="I737" i="36"/>
  <c r="J736" i="36"/>
  <c r="K736" i="36" s="1"/>
  <c r="I736" i="36"/>
  <c r="J735" i="36"/>
  <c r="K735" i="36" s="1"/>
  <c r="I735" i="36"/>
  <c r="J734" i="36"/>
  <c r="K734" i="36" s="1"/>
  <c r="I734" i="36"/>
  <c r="K733" i="36"/>
  <c r="J733" i="36"/>
  <c r="I733" i="36"/>
  <c r="J732" i="36"/>
  <c r="K732" i="36" s="1"/>
  <c r="I732" i="36"/>
  <c r="J731" i="36"/>
  <c r="K731" i="36" s="1"/>
  <c r="I731" i="36"/>
  <c r="J730" i="36"/>
  <c r="K730" i="36" s="1"/>
  <c r="I730" i="36"/>
  <c r="K729" i="36"/>
  <c r="J729" i="36"/>
  <c r="I729" i="36"/>
  <c r="J728" i="36"/>
  <c r="K728" i="36" s="1"/>
  <c r="I728" i="36"/>
  <c r="J727" i="36"/>
  <c r="K727" i="36" s="1"/>
  <c r="I727" i="36"/>
  <c r="J726" i="36"/>
  <c r="K726" i="36" s="1"/>
  <c r="I726" i="36"/>
  <c r="K725" i="36"/>
  <c r="J725" i="36"/>
  <c r="I725" i="36"/>
  <c r="J724" i="36"/>
  <c r="K724" i="36" s="1"/>
  <c r="I724" i="36"/>
  <c r="J723" i="36"/>
  <c r="K723" i="36" s="1"/>
  <c r="I723" i="36"/>
  <c r="J722" i="36"/>
  <c r="K722" i="36" s="1"/>
  <c r="I722" i="36"/>
  <c r="K721" i="36"/>
  <c r="J721" i="36"/>
  <c r="I721" i="36"/>
  <c r="J720" i="36"/>
  <c r="K720" i="36" s="1"/>
  <c r="I720" i="36"/>
  <c r="J719" i="36"/>
  <c r="K719" i="36" s="1"/>
  <c r="I719" i="36"/>
  <c r="K718" i="36"/>
  <c r="J718" i="36"/>
  <c r="I718" i="36"/>
  <c r="J717" i="36"/>
  <c r="K717" i="36" s="1"/>
  <c r="I717" i="36"/>
  <c r="J716" i="36"/>
  <c r="K716" i="36" s="1"/>
  <c r="I716" i="36"/>
  <c r="J715" i="36"/>
  <c r="K715" i="36" s="1"/>
  <c r="I715" i="36"/>
  <c r="J714" i="36"/>
  <c r="K714" i="36" s="1"/>
  <c r="I714" i="36"/>
  <c r="K713" i="36"/>
  <c r="J713" i="36"/>
  <c r="I713" i="36"/>
  <c r="J712" i="36"/>
  <c r="K712" i="36" s="1"/>
  <c r="I712" i="36"/>
  <c r="J711" i="36"/>
  <c r="K711" i="36" s="1"/>
  <c r="I711" i="36"/>
  <c r="K710" i="36"/>
  <c r="J710" i="36"/>
  <c r="I710" i="36"/>
  <c r="J709" i="36"/>
  <c r="K709" i="36" s="1"/>
  <c r="I709" i="36"/>
  <c r="K708" i="36"/>
  <c r="J708" i="36"/>
  <c r="I708" i="36"/>
  <c r="J707" i="36"/>
  <c r="K707" i="36" s="1"/>
  <c r="I707" i="36"/>
  <c r="J706" i="36"/>
  <c r="K706" i="36" s="1"/>
  <c r="I706" i="36"/>
  <c r="K705" i="36"/>
  <c r="J705" i="36"/>
  <c r="I705" i="36"/>
  <c r="J704" i="36"/>
  <c r="K704" i="36" s="1"/>
  <c r="I704" i="36"/>
  <c r="J703" i="36"/>
  <c r="K703" i="36" s="1"/>
  <c r="I703" i="36"/>
  <c r="K702" i="36"/>
  <c r="J702" i="36"/>
  <c r="I702" i="36"/>
  <c r="J701" i="36"/>
  <c r="K701" i="36" s="1"/>
  <c r="I701" i="36"/>
  <c r="J700" i="36"/>
  <c r="K700" i="36" s="1"/>
  <c r="I700" i="36"/>
  <c r="J699" i="36"/>
  <c r="K699" i="36" s="1"/>
  <c r="I699" i="36"/>
  <c r="K698" i="36"/>
  <c r="J698" i="36"/>
  <c r="I698" i="36"/>
  <c r="K697" i="36"/>
  <c r="J697" i="36"/>
  <c r="I697" i="36"/>
  <c r="J696" i="36"/>
  <c r="K696" i="36" s="1"/>
  <c r="I696" i="36"/>
  <c r="J695" i="36"/>
  <c r="K695" i="36" s="1"/>
  <c r="I695" i="36"/>
  <c r="K694" i="36"/>
  <c r="J694" i="36"/>
  <c r="I694" i="36"/>
  <c r="J693" i="36"/>
  <c r="K693" i="36" s="1"/>
  <c r="I693" i="36"/>
  <c r="K692" i="36"/>
  <c r="J692" i="36"/>
  <c r="I692" i="36"/>
  <c r="J691" i="36"/>
  <c r="K691" i="36" s="1"/>
  <c r="I691" i="36"/>
  <c r="J690" i="36"/>
  <c r="K690" i="36" s="1"/>
  <c r="I690" i="36"/>
  <c r="K689" i="36"/>
  <c r="J689" i="36"/>
  <c r="I689" i="36"/>
  <c r="J688" i="36"/>
  <c r="K688" i="36" s="1"/>
  <c r="I688" i="36"/>
  <c r="J687" i="36"/>
  <c r="K687" i="36" s="1"/>
  <c r="I687" i="36"/>
  <c r="K686" i="36"/>
  <c r="J686" i="36"/>
  <c r="I686" i="36"/>
  <c r="K685" i="36"/>
  <c r="J685" i="36"/>
  <c r="I685" i="36"/>
  <c r="J684" i="36"/>
  <c r="K684" i="36" s="1"/>
  <c r="I684" i="36"/>
  <c r="J683" i="36"/>
  <c r="K683" i="36" s="1"/>
  <c r="I683" i="36"/>
  <c r="K682" i="36"/>
  <c r="J682" i="36"/>
  <c r="I682" i="36"/>
  <c r="K681" i="36"/>
  <c r="J681" i="36"/>
  <c r="I681" i="36"/>
  <c r="J680" i="36"/>
  <c r="K680" i="36" s="1"/>
  <c r="I680" i="36"/>
  <c r="J679" i="36"/>
  <c r="K679" i="36" s="1"/>
  <c r="I679" i="36"/>
  <c r="K678" i="36"/>
  <c r="J678" i="36"/>
  <c r="I678" i="36"/>
  <c r="J677" i="36"/>
  <c r="K677" i="36" s="1"/>
  <c r="I677" i="36"/>
  <c r="K676" i="36"/>
  <c r="J676" i="36"/>
  <c r="I676" i="36"/>
  <c r="J675" i="36"/>
  <c r="K675" i="36" s="1"/>
  <c r="I675" i="36"/>
  <c r="J674" i="36"/>
  <c r="K674" i="36" s="1"/>
  <c r="I674" i="36"/>
  <c r="K673" i="36"/>
  <c r="J673" i="36"/>
  <c r="I673" i="36"/>
  <c r="J672" i="36"/>
  <c r="K672" i="36" s="1"/>
  <c r="I672" i="36"/>
  <c r="J671" i="36"/>
  <c r="K671" i="36" s="1"/>
  <c r="I671" i="36"/>
  <c r="K670" i="36"/>
  <c r="J670" i="36"/>
  <c r="I670" i="36"/>
  <c r="K669" i="36"/>
  <c r="J669" i="36"/>
  <c r="I669" i="36"/>
  <c r="K668" i="36"/>
  <c r="J668" i="36"/>
  <c r="I668" i="36"/>
  <c r="J667" i="36"/>
  <c r="K667" i="36" s="1"/>
  <c r="I667" i="36"/>
  <c r="J666" i="36"/>
  <c r="K666" i="36" s="1"/>
  <c r="I666" i="36"/>
  <c r="K665" i="36"/>
  <c r="J665" i="36"/>
  <c r="I665" i="36"/>
  <c r="J664" i="36"/>
  <c r="K664" i="36" s="1"/>
  <c r="I664" i="36"/>
  <c r="J663" i="36"/>
  <c r="K663" i="36" s="1"/>
  <c r="I663" i="36"/>
  <c r="K662" i="36"/>
  <c r="J662" i="36"/>
  <c r="I662" i="36"/>
  <c r="J661" i="36"/>
  <c r="K661" i="36" s="1"/>
  <c r="I661" i="36"/>
  <c r="K660" i="36"/>
  <c r="J660" i="36"/>
  <c r="I660" i="36"/>
  <c r="J659" i="36"/>
  <c r="K659" i="36" s="1"/>
  <c r="I659" i="36"/>
  <c r="J658" i="36"/>
  <c r="K658" i="36" s="1"/>
  <c r="I658" i="36"/>
  <c r="K657" i="36"/>
  <c r="J657" i="36"/>
  <c r="I657" i="36"/>
  <c r="J656" i="36"/>
  <c r="K656" i="36" s="1"/>
  <c r="I656" i="36"/>
  <c r="J655" i="36"/>
  <c r="K655" i="36" s="1"/>
  <c r="I655" i="36"/>
  <c r="K654" i="36"/>
  <c r="J654" i="36"/>
  <c r="I654" i="36"/>
  <c r="K653" i="36"/>
  <c r="J653" i="36"/>
  <c r="I653" i="36"/>
  <c r="J652" i="36"/>
  <c r="K652" i="36" s="1"/>
  <c r="I652" i="36"/>
  <c r="J651" i="36"/>
  <c r="K651" i="36" s="1"/>
  <c r="I651" i="36"/>
  <c r="K650" i="36"/>
  <c r="J650" i="36"/>
  <c r="I650" i="36"/>
  <c r="K649" i="36"/>
  <c r="J649" i="36"/>
  <c r="I649" i="36"/>
  <c r="J648" i="36"/>
  <c r="K648" i="36" s="1"/>
  <c r="I648" i="36"/>
  <c r="J647" i="36"/>
  <c r="K647" i="36" s="1"/>
  <c r="I647" i="36"/>
  <c r="K646" i="36"/>
  <c r="J646" i="36"/>
  <c r="I646" i="36"/>
  <c r="J645" i="36"/>
  <c r="K645" i="36" s="1"/>
  <c r="I645" i="36"/>
  <c r="K644" i="36"/>
  <c r="J644" i="36"/>
  <c r="I644" i="36"/>
  <c r="J643" i="36"/>
  <c r="K643" i="36" s="1"/>
  <c r="I643" i="36"/>
  <c r="J642" i="36"/>
  <c r="K642" i="36" s="1"/>
  <c r="I642" i="36"/>
  <c r="K641" i="36"/>
  <c r="J641" i="36"/>
  <c r="I641" i="36"/>
  <c r="J640" i="36"/>
  <c r="K640" i="36" s="1"/>
  <c r="I640" i="36"/>
  <c r="J639" i="36"/>
  <c r="K639" i="36" s="1"/>
  <c r="I639" i="36"/>
  <c r="K638" i="36"/>
  <c r="J638" i="36"/>
  <c r="I638" i="36"/>
  <c r="J637" i="36"/>
  <c r="K637" i="36" s="1"/>
  <c r="I637" i="36"/>
  <c r="J636" i="36"/>
  <c r="K636" i="36" s="1"/>
  <c r="I636" i="36"/>
  <c r="J635" i="36"/>
  <c r="K635" i="36" s="1"/>
  <c r="I635" i="36"/>
  <c r="J634" i="36"/>
  <c r="K634" i="36" s="1"/>
  <c r="I634" i="36"/>
  <c r="K633" i="36"/>
  <c r="J633" i="36"/>
  <c r="I633" i="36"/>
  <c r="J632" i="36"/>
  <c r="K632" i="36" s="1"/>
  <c r="I632" i="36"/>
  <c r="J631" i="36"/>
  <c r="K631" i="36" s="1"/>
  <c r="I631" i="36"/>
  <c r="K630" i="36"/>
  <c r="J630" i="36"/>
  <c r="I630" i="36"/>
  <c r="J629" i="36"/>
  <c r="K629" i="36" s="1"/>
  <c r="I629" i="36"/>
  <c r="J628" i="36"/>
  <c r="K628" i="36" s="1"/>
  <c r="I628" i="36"/>
  <c r="J627" i="36"/>
  <c r="K627" i="36" s="1"/>
  <c r="I627" i="36"/>
  <c r="J626" i="36"/>
  <c r="K626" i="36" s="1"/>
  <c r="I626" i="36"/>
  <c r="K625" i="36"/>
  <c r="J625" i="36"/>
  <c r="I625" i="36"/>
  <c r="J624" i="36"/>
  <c r="K624" i="36" s="1"/>
  <c r="I624" i="36"/>
  <c r="J623" i="36"/>
  <c r="K623" i="36" s="1"/>
  <c r="I623" i="36"/>
  <c r="K622" i="36"/>
  <c r="J622" i="36"/>
  <c r="I622" i="36"/>
  <c r="J621" i="36"/>
  <c r="K621" i="36" s="1"/>
  <c r="I621" i="36"/>
  <c r="K620" i="36"/>
  <c r="J620" i="36"/>
  <c r="I620" i="36"/>
  <c r="J619" i="36"/>
  <c r="K619" i="36" s="1"/>
  <c r="I619" i="36"/>
  <c r="J618" i="36"/>
  <c r="K618" i="36" s="1"/>
  <c r="I618" i="36"/>
  <c r="J617" i="36"/>
  <c r="K617" i="36" s="1"/>
  <c r="I617" i="36"/>
  <c r="J616" i="36"/>
  <c r="K616" i="36" s="1"/>
  <c r="I616" i="36"/>
  <c r="J615" i="36"/>
  <c r="K615" i="36" s="1"/>
  <c r="I615" i="36"/>
  <c r="K614" i="36"/>
  <c r="J614" i="36"/>
  <c r="I614" i="36"/>
  <c r="J613" i="36"/>
  <c r="K613" i="36" s="1"/>
  <c r="I613" i="36"/>
  <c r="J612" i="36"/>
  <c r="K612" i="36" s="1"/>
  <c r="I612" i="36"/>
  <c r="J611" i="36"/>
  <c r="K611" i="36" s="1"/>
  <c r="I611" i="36"/>
  <c r="J610" i="36"/>
  <c r="K610" i="36" s="1"/>
  <c r="I610" i="36"/>
  <c r="K609" i="36"/>
  <c r="J609" i="36"/>
  <c r="I609" i="36"/>
  <c r="K608" i="36"/>
  <c r="J608" i="36"/>
  <c r="I608" i="36"/>
  <c r="J607" i="36"/>
  <c r="K607" i="36" s="1"/>
  <c r="I607" i="36"/>
  <c r="K606" i="36"/>
  <c r="J606" i="36"/>
  <c r="I606" i="36"/>
  <c r="J605" i="36"/>
  <c r="K605" i="36" s="1"/>
  <c r="I605" i="36"/>
  <c r="K604" i="36"/>
  <c r="J604" i="36"/>
  <c r="I604" i="36"/>
  <c r="J603" i="36"/>
  <c r="K603" i="36" s="1"/>
  <c r="I603" i="36"/>
  <c r="K602" i="36"/>
  <c r="J602" i="36"/>
  <c r="I602" i="36"/>
  <c r="J601" i="36"/>
  <c r="K601" i="36" s="1"/>
  <c r="I601" i="36"/>
  <c r="J600" i="36"/>
  <c r="K600" i="36" s="1"/>
  <c r="I600" i="36"/>
  <c r="J599" i="36"/>
  <c r="K599" i="36" s="1"/>
  <c r="I599" i="36"/>
  <c r="K598" i="36"/>
  <c r="J598" i="36"/>
  <c r="I598" i="36"/>
  <c r="J597" i="36"/>
  <c r="K597" i="36" s="1"/>
  <c r="I597" i="36"/>
  <c r="J596" i="36"/>
  <c r="K596" i="36" s="1"/>
  <c r="I596" i="36"/>
  <c r="J595" i="36"/>
  <c r="K595" i="36" s="1"/>
  <c r="I595" i="36"/>
  <c r="J594" i="36"/>
  <c r="K594" i="36" s="1"/>
  <c r="I594" i="36"/>
  <c r="K593" i="36"/>
  <c r="J593" i="36"/>
  <c r="I593" i="36"/>
  <c r="K592" i="36"/>
  <c r="J592" i="36"/>
  <c r="I592" i="36"/>
  <c r="J591" i="36"/>
  <c r="K591" i="36" s="1"/>
  <c r="I591" i="36"/>
  <c r="K590" i="36"/>
  <c r="J590" i="36"/>
  <c r="I590" i="36"/>
  <c r="J589" i="36"/>
  <c r="K589" i="36" s="1"/>
  <c r="I589" i="36"/>
  <c r="K588" i="36"/>
  <c r="J588" i="36"/>
  <c r="I588" i="36"/>
  <c r="J587" i="36"/>
  <c r="K587" i="36" s="1"/>
  <c r="I587" i="36"/>
  <c r="K586" i="36"/>
  <c r="J586" i="36"/>
  <c r="I586" i="36"/>
  <c r="K585" i="36"/>
  <c r="J585" i="36"/>
  <c r="I585" i="36"/>
  <c r="J584" i="36"/>
  <c r="K584" i="36" s="1"/>
  <c r="I584" i="36"/>
  <c r="J583" i="36"/>
  <c r="K583" i="36" s="1"/>
  <c r="I583" i="36"/>
  <c r="K582" i="36"/>
  <c r="J582" i="36"/>
  <c r="I582" i="36"/>
  <c r="K581" i="36"/>
  <c r="J581" i="36"/>
  <c r="I581" i="36"/>
  <c r="J580" i="36"/>
  <c r="K580" i="36" s="1"/>
  <c r="I580" i="36"/>
  <c r="J579" i="36"/>
  <c r="K579" i="36" s="1"/>
  <c r="I579" i="36"/>
  <c r="J578" i="36"/>
  <c r="K578" i="36" s="1"/>
  <c r="I578" i="36"/>
  <c r="K577" i="36"/>
  <c r="J577" i="36"/>
  <c r="I577" i="36"/>
  <c r="K576" i="36"/>
  <c r="J576" i="36"/>
  <c r="I576" i="36"/>
  <c r="J575" i="36"/>
  <c r="K575" i="36" s="1"/>
  <c r="I575" i="36"/>
  <c r="K574" i="36"/>
  <c r="J574" i="36"/>
  <c r="I574" i="36"/>
  <c r="K573" i="36"/>
  <c r="J573" i="36"/>
  <c r="I573" i="36"/>
  <c r="K572" i="36"/>
  <c r="J572" i="36"/>
  <c r="I572" i="36"/>
  <c r="J571" i="36"/>
  <c r="K571" i="36" s="1"/>
  <c r="I571" i="36"/>
  <c r="J570" i="36"/>
  <c r="K570" i="36" s="1"/>
  <c r="I570" i="36"/>
  <c r="K569" i="36"/>
  <c r="J569" i="36"/>
  <c r="I569" i="36"/>
  <c r="J568" i="36"/>
  <c r="K568" i="36" s="1"/>
  <c r="I568" i="36"/>
  <c r="J567" i="36"/>
  <c r="K567" i="36" s="1"/>
  <c r="I567" i="36"/>
  <c r="J566" i="36"/>
  <c r="K566" i="36" s="1"/>
  <c r="I566" i="36"/>
  <c r="J565" i="36"/>
  <c r="K565" i="36" s="1"/>
  <c r="I565" i="36"/>
  <c r="K564" i="36"/>
  <c r="J564" i="36"/>
  <c r="I564" i="36"/>
  <c r="J563" i="36"/>
  <c r="K563" i="36" s="1"/>
  <c r="I563" i="36"/>
  <c r="J562" i="36"/>
  <c r="K562" i="36" s="1"/>
  <c r="I562" i="36"/>
  <c r="J561" i="36"/>
  <c r="K561" i="36" s="1"/>
  <c r="I561" i="36"/>
  <c r="J560" i="36"/>
  <c r="K560" i="36" s="1"/>
  <c r="I560" i="36"/>
  <c r="J559" i="36"/>
  <c r="K559" i="36" s="1"/>
  <c r="I559" i="36"/>
  <c r="J558" i="36"/>
  <c r="K558" i="36" s="1"/>
  <c r="I558" i="36"/>
  <c r="J557" i="36"/>
  <c r="K557" i="36" s="1"/>
  <c r="I557" i="36"/>
  <c r="K556" i="36"/>
  <c r="J556" i="36"/>
  <c r="I556" i="36"/>
  <c r="J555" i="36"/>
  <c r="K555" i="36" s="1"/>
  <c r="I555" i="36"/>
  <c r="J554" i="36"/>
  <c r="K554" i="36" s="1"/>
  <c r="I554" i="36"/>
  <c r="K553" i="36"/>
  <c r="J553" i="36"/>
  <c r="I553" i="36"/>
  <c r="K552" i="36"/>
  <c r="J552" i="36"/>
  <c r="I552" i="36"/>
  <c r="J551" i="36"/>
  <c r="K551" i="36" s="1"/>
  <c r="I551" i="36"/>
  <c r="K550" i="36"/>
  <c r="J550" i="36"/>
  <c r="I550" i="36"/>
  <c r="J549" i="36"/>
  <c r="K549" i="36" s="1"/>
  <c r="I549" i="36"/>
  <c r="K548" i="36"/>
  <c r="J548" i="36"/>
  <c r="I548" i="36"/>
  <c r="J547" i="36"/>
  <c r="K547" i="36" s="1"/>
  <c r="I547" i="36"/>
  <c r="J546" i="36"/>
  <c r="K546" i="36" s="1"/>
  <c r="I546" i="36"/>
  <c r="J545" i="36"/>
  <c r="K545" i="36" s="1"/>
  <c r="I545" i="36"/>
  <c r="J544" i="36"/>
  <c r="K544" i="36" s="1"/>
  <c r="I544" i="36"/>
  <c r="J543" i="36"/>
  <c r="K543" i="36" s="1"/>
  <c r="I543" i="36"/>
  <c r="J542" i="36"/>
  <c r="K542" i="36" s="1"/>
  <c r="I542" i="36"/>
  <c r="K541" i="36"/>
  <c r="J541" i="36"/>
  <c r="I541" i="36"/>
  <c r="K540" i="36"/>
  <c r="J540" i="36"/>
  <c r="I540" i="36"/>
  <c r="J539" i="36"/>
  <c r="K539" i="36" s="1"/>
  <c r="I539" i="36"/>
  <c r="K538" i="36"/>
  <c r="J538" i="36"/>
  <c r="I538" i="36"/>
  <c r="K537" i="36"/>
  <c r="J537" i="36"/>
  <c r="I537" i="36"/>
  <c r="K536" i="36"/>
  <c r="J536" i="36"/>
  <c r="I536" i="36"/>
  <c r="J535" i="36"/>
  <c r="K535" i="36" s="1"/>
  <c r="I535" i="36"/>
  <c r="K534" i="36"/>
  <c r="J534" i="36"/>
  <c r="I534" i="36"/>
  <c r="J533" i="36"/>
  <c r="K533" i="36" s="1"/>
  <c r="I533" i="36"/>
  <c r="K532" i="36"/>
  <c r="J532" i="36"/>
  <c r="I532" i="36"/>
  <c r="J531" i="36"/>
  <c r="K531" i="36" s="1"/>
  <c r="I531" i="36"/>
  <c r="J530" i="36"/>
  <c r="K530" i="36" s="1"/>
  <c r="I530" i="36"/>
  <c r="J529" i="36"/>
  <c r="K529" i="36" s="1"/>
  <c r="I529" i="36"/>
  <c r="J528" i="36"/>
  <c r="K528" i="36" s="1"/>
  <c r="I528" i="36"/>
  <c r="J527" i="36"/>
  <c r="K527" i="36" s="1"/>
  <c r="I527" i="36"/>
  <c r="J526" i="36"/>
  <c r="K526" i="36" s="1"/>
  <c r="I526" i="36"/>
  <c r="K525" i="36"/>
  <c r="J525" i="36"/>
  <c r="I525" i="36"/>
  <c r="J524" i="36"/>
  <c r="K524" i="36" s="1"/>
  <c r="I524" i="36"/>
  <c r="J523" i="36"/>
  <c r="K523" i="36" s="1"/>
  <c r="I523" i="36"/>
  <c r="K522" i="36"/>
  <c r="J522" i="36"/>
  <c r="I522" i="36"/>
  <c r="K521" i="36"/>
  <c r="J521" i="36"/>
  <c r="I521" i="36"/>
  <c r="K520" i="36"/>
  <c r="J520" i="36"/>
  <c r="I520" i="36"/>
  <c r="J519" i="36"/>
  <c r="K519" i="36" s="1"/>
  <c r="I519" i="36"/>
  <c r="K518" i="36"/>
  <c r="J518" i="36"/>
  <c r="I518" i="36"/>
  <c r="J517" i="36"/>
  <c r="K517" i="36" s="1"/>
  <c r="I517" i="36"/>
  <c r="K516" i="36"/>
  <c r="J516" i="36"/>
  <c r="I516" i="36"/>
  <c r="J515" i="36"/>
  <c r="K515" i="36" s="1"/>
  <c r="I515" i="36"/>
  <c r="J514" i="36"/>
  <c r="K514" i="36" s="1"/>
  <c r="I514" i="36"/>
  <c r="J513" i="36"/>
  <c r="K513" i="36" s="1"/>
  <c r="I513" i="36"/>
  <c r="J512" i="36"/>
  <c r="K512" i="36" s="1"/>
  <c r="I512" i="36"/>
  <c r="J511" i="36"/>
  <c r="K511" i="36" s="1"/>
  <c r="I511" i="36"/>
  <c r="J510" i="36"/>
  <c r="K510" i="36" s="1"/>
  <c r="I510" i="36"/>
  <c r="K509" i="36"/>
  <c r="J509" i="36"/>
  <c r="I509" i="36"/>
  <c r="K508" i="36"/>
  <c r="J508" i="36"/>
  <c r="I508" i="36"/>
  <c r="J507" i="36"/>
  <c r="K507" i="36" s="1"/>
  <c r="I507" i="36"/>
  <c r="K506" i="36"/>
  <c r="J506" i="36"/>
  <c r="I506" i="36"/>
  <c r="K505" i="36"/>
  <c r="J505" i="36"/>
  <c r="I505" i="36"/>
  <c r="K504" i="36"/>
  <c r="J504" i="36"/>
  <c r="I504" i="36"/>
  <c r="J503" i="36"/>
  <c r="K503" i="36" s="1"/>
  <c r="I503" i="36"/>
  <c r="K502" i="36"/>
  <c r="J502" i="36"/>
  <c r="I502" i="36"/>
  <c r="J501" i="36"/>
  <c r="K501" i="36" s="1"/>
  <c r="I501" i="36"/>
  <c r="K500" i="36"/>
  <c r="J500" i="36"/>
  <c r="I500" i="36"/>
  <c r="J499" i="36"/>
  <c r="K499" i="36" s="1"/>
  <c r="I499" i="36"/>
  <c r="J498" i="36"/>
  <c r="K498" i="36" s="1"/>
  <c r="I498" i="36"/>
  <c r="J497" i="36"/>
  <c r="K497" i="36" s="1"/>
  <c r="I497" i="36"/>
  <c r="J496" i="36"/>
  <c r="K496" i="36" s="1"/>
  <c r="I496" i="36"/>
  <c r="J495" i="36"/>
  <c r="K495" i="36" s="1"/>
  <c r="I495" i="36"/>
  <c r="J494" i="36"/>
  <c r="K494" i="36" s="1"/>
  <c r="I494" i="36"/>
  <c r="K493" i="36"/>
  <c r="J493" i="36"/>
  <c r="I493" i="36"/>
  <c r="K492" i="36"/>
  <c r="J492" i="36"/>
  <c r="I492" i="36"/>
  <c r="J491" i="36"/>
  <c r="K491" i="36" s="1"/>
  <c r="I491" i="36"/>
  <c r="J490" i="36"/>
  <c r="K490" i="36" s="1"/>
  <c r="I490" i="36"/>
  <c r="K489" i="36"/>
  <c r="J489" i="36"/>
  <c r="I489" i="36"/>
  <c r="K488" i="36"/>
  <c r="J488" i="36"/>
  <c r="I488" i="36"/>
  <c r="J487" i="36"/>
  <c r="K487" i="36" s="1"/>
  <c r="I487" i="36"/>
  <c r="K486" i="36"/>
  <c r="J486" i="36"/>
  <c r="I486" i="36"/>
  <c r="J485" i="36"/>
  <c r="K485" i="36" s="1"/>
  <c r="I485" i="36"/>
  <c r="K484" i="36"/>
  <c r="J484" i="36"/>
  <c r="I484" i="36"/>
  <c r="J483" i="36"/>
  <c r="K483" i="36" s="1"/>
  <c r="I483" i="36"/>
  <c r="J482" i="36"/>
  <c r="K482" i="36" s="1"/>
  <c r="I482" i="36"/>
  <c r="K481" i="36"/>
  <c r="J481" i="36"/>
  <c r="I481" i="36"/>
  <c r="K480" i="36"/>
  <c r="J480" i="36"/>
  <c r="I480" i="36"/>
  <c r="J479" i="36"/>
  <c r="K479" i="36" s="1"/>
  <c r="I479" i="36"/>
  <c r="J478" i="36"/>
  <c r="K478" i="36" s="1"/>
  <c r="I478" i="36"/>
  <c r="K477" i="36"/>
  <c r="J477" i="36"/>
  <c r="I477" i="36"/>
  <c r="K476" i="36"/>
  <c r="J476" i="36"/>
  <c r="I476" i="36"/>
  <c r="J475" i="36"/>
  <c r="K475" i="36" s="1"/>
  <c r="I475" i="36"/>
  <c r="K474" i="36"/>
  <c r="J474" i="36"/>
  <c r="I474" i="36"/>
  <c r="J473" i="36"/>
  <c r="K473" i="36" s="1"/>
  <c r="I473" i="36"/>
  <c r="K472" i="36"/>
  <c r="J472" i="36"/>
  <c r="I472" i="36"/>
  <c r="J471" i="36"/>
  <c r="K471" i="36" s="1"/>
  <c r="I471" i="36"/>
  <c r="J470" i="36"/>
  <c r="K470" i="36" s="1"/>
  <c r="I470" i="36"/>
  <c r="J469" i="36"/>
  <c r="K469" i="36" s="1"/>
  <c r="I469" i="36"/>
  <c r="J468" i="36"/>
  <c r="K468" i="36" s="1"/>
  <c r="I468" i="36"/>
  <c r="J467" i="36"/>
  <c r="K467" i="36" s="1"/>
  <c r="I467" i="36"/>
  <c r="J466" i="36"/>
  <c r="K466" i="36" s="1"/>
  <c r="I466" i="36"/>
  <c r="J465" i="36"/>
  <c r="K465" i="36" s="1"/>
  <c r="I465" i="36"/>
  <c r="K464" i="36"/>
  <c r="J464" i="36"/>
  <c r="I464" i="36"/>
  <c r="J463" i="36"/>
  <c r="K463" i="36" s="1"/>
  <c r="I463" i="36"/>
  <c r="J462" i="36"/>
  <c r="K462" i="36" s="1"/>
  <c r="I462" i="36"/>
  <c r="K461" i="36"/>
  <c r="J461" i="36"/>
  <c r="I461" i="36"/>
  <c r="K460" i="36"/>
  <c r="J460" i="36"/>
  <c r="I460" i="36"/>
  <c r="J459" i="36"/>
  <c r="K459" i="36" s="1"/>
  <c r="I459" i="36"/>
  <c r="K458" i="36"/>
  <c r="J458" i="36"/>
  <c r="I458" i="36"/>
  <c r="J457" i="36"/>
  <c r="K457" i="36" s="1"/>
  <c r="I457" i="36"/>
  <c r="K456" i="36"/>
  <c r="J456" i="36"/>
  <c r="I456" i="36"/>
  <c r="J455" i="36"/>
  <c r="K455" i="36" s="1"/>
  <c r="I455" i="36"/>
  <c r="J454" i="36"/>
  <c r="K454" i="36" s="1"/>
  <c r="I454" i="36"/>
  <c r="J453" i="36"/>
  <c r="K453" i="36" s="1"/>
  <c r="I453" i="36"/>
  <c r="J452" i="36"/>
  <c r="K452" i="36" s="1"/>
  <c r="I452" i="36"/>
  <c r="J451" i="36"/>
  <c r="K451" i="36" s="1"/>
  <c r="I451" i="36"/>
  <c r="J450" i="36"/>
  <c r="K450" i="36" s="1"/>
  <c r="I450" i="36"/>
  <c r="J449" i="36"/>
  <c r="K449" i="36" s="1"/>
  <c r="I449" i="36"/>
  <c r="K448" i="36"/>
  <c r="J448" i="36"/>
  <c r="I448" i="36"/>
  <c r="J447" i="36"/>
  <c r="K447" i="36" s="1"/>
  <c r="I447" i="36"/>
  <c r="J446" i="36"/>
  <c r="K446" i="36" s="1"/>
  <c r="I446" i="36"/>
  <c r="J445" i="36"/>
  <c r="K445" i="36" s="1"/>
  <c r="I445" i="36"/>
  <c r="K444" i="36"/>
  <c r="J444" i="36"/>
  <c r="I444" i="36"/>
  <c r="J443" i="36"/>
  <c r="K443" i="36" s="1"/>
  <c r="I443" i="36"/>
  <c r="J442" i="36"/>
  <c r="K442" i="36" s="1"/>
  <c r="I442" i="36"/>
  <c r="J441" i="36"/>
  <c r="K441" i="36" s="1"/>
  <c r="I441" i="36"/>
  <c r="K440" i="36"/>
  <c r="J440" i="36"/>
  <c r="I440" i="36"/>
  <c r="J439" i="36"/>
  <c r="K439" i="36" s="1"/>
  <c r="I439" i="36"/>
  <c r="J438" i="36"/>
  <c r="K438" i="36" s="1"/>
  <c r="I438" i="36"/>
  <c r="J437" i="36"/>
  <c r="K437" i="36" s="1"/>
  <c r="I437" i="36"/>
  <c r="J436" i="36"/>
  <c r="K436" i="36" s="1"/>
  <c r="I436" i="36"/>
  <c r="J435" i="36"/>
  <c r="K435" i="36" s="1"/>
  <c r="I435" i="36"/>
  <c r="J434" i="36"/>
  <c r="K434" i="36" s="1"/>
  <c r="I434" i="36"/>
  <c r="J433" i="36"/>
  <c r="K433" i="36" s="1"/>
  <c r="I433" i="36"/>
  <c r="K432" i="36"/>
  <c r="J432" i="36"/>
  <c r="I432" i="36"/>
  <c r="K431" i="36"/>
  <c r="J431" i="36"/>
  <c r="I431" i="36"/>
  <c r="K430" i="36"/>
  <c r="J430" i="36"/>
  <c r="I430" i="36"/>
  <c r="J429" i="36"/>
  <c r="K429" i="36" s="1"/>
  <c r="I429" i="36"/>
  <c r="K428" i="36"/>
  <c r="J428" i="36"/>
  <c r="I428" i="36"/>
  <c r="K427" i="36"/>
  <c r="J427" i="36"/>
  <c r="I427" i="36"/>
  <c r="K426" i="36"/>
  <c r="J426" i="36"/>
  <c r="I426" i="36"/>
  <c r="J425" i="36"/>
  <c r="K425" i="36" s="1"/>
  <c r="I425" i="36"/>
  <c r="K424" i="36"/>
  <c r="J424" i="36"/>
  <c r="I424" i="36"/>
  <c r="K423" i="36"/>
  <c r="J423" i="36"/>
  <c r="I423" i="36"/>
  <c r="K422" i="36"/>
  <c r="J422" i="36"/>
  <c r="I422" i="36"/>
  <c r="J421" i="36"/>
  <c r="K421" i="36" s="1"/>
  <c r="I421" i="36"/>
  <c r="K420" i="36"/>
  <c r="J420" i="36"/>
  <c r="I420" i="36"/>
  <c r="K419" i="36"/>
  <c r="J419" i="36"/>
  <c r="I419" i="36"/>
  <c r="K418" i="36"/>
  <c r="J418" i="36"/>
  <c r="I418" i="36"/>
  <c r="J417" i="36"/>
  <c r="K417" i="36" s="1"/>
  <c r="I417" i="36"/>
  <c r="K416" i="36"/>
  <c r="J416" i="36"/>
  <c r="I416" i="36"/>
  <c r="K415" i="36"/>
  <c r="J415" i="36"/>
  <c r="I415" i="36"/>
  <c r="K414" i="36"/>
  <c r="J414" i="36"/>
  <c r="I414" i="36"/>
  <c r="J413" i="36"/>
  <c r="K413" i="36" s="1"/>
  <c r="I413" i="36"/>
  <c r="K412" i="36"/>
  <c r="J412" i="36"/>
  <c r="I412" i="36"/>
  <c r="K411" i="36"/>
  <c r="J411" i="36"/>
  <c r="I411" i="36"/>
  <c r="K410" i="36"/>
  <c r="J410" i="36"/>
  <c r="I410" i="36"/>
  <c r="J409" i="36"/>
  <c r="K409" i="36" s="1"/>
  <c r="I409" i="36"/>
  <c r="K408" i="36"/>
  <c r="J408" i="36"/>
  <c r="I408" i="36"/>
  <c r="K407" i="36"/>
  <c r="J407" i="36"/>
  <c r="I407" i="36"/>
  <c r="K406" i="36"/>
  <c r="J406" i="36"/>
  <c r="I406" i="36"/>
  <c r="J405" i="36"/>
  <c r="K405" i="36" s="1"/>
  <c r="I405" i="36"/>
  <c r="K404" i="36"/>
  <c r="J404" i="36"/>
  <c r="I404" i="36"/>
  <c r="K403" i="36"/>
  <c r="J403" i="36"/>
  <c r="I403" i="36"/>
  <c r="K402" i="36"/>
  <c r="J402" i="36"/>
  <c r="I402" i="36"/>
  <c r="J401" i="36"/>
  <c r="K401" i="36" s="1"/>
  <c r="I401" i="36"/>
  <c r="K400" i="36"/>
  <c r="J400" i="36"/>
  <c r="I400" i="36"/>
  <c r="K399" i="36"/>
  <c r="J399" i="36"/>
  <c r="I399" i="36"/>
  <c r="K398" i="36"/>
  <c r="J398" i="36"/>
  <c r="I398" i="36"/>
  <c r="J397" i="36"/>
  <c r="K397" i="36" s="1"/>
  <c r="I397" i="36"/>
  <c r="K396" i="36"/>
  <c r="J396" i="36"/>
  <c r="I396" i="36"/>
  <c r="K395" i="36"/>
  <c r="J395" i="36"/>
  <c r="I395" i="36"/>
  <c r="K394" i="36"/>
  <c r="J394" i="36"/>
  <c r="I394" i="36"/>
  <c r="J393" i="36"/>
  <c r="K393" i="36" s="1"/>
  <c r="I393" i="36"/>
  <c r="K392" i="36"/>
  <c r="J392" i="36"/>
  <c r="I392" i="36"/>
  <c r="K391" i="36"/>
  <c r="J391" i="36"/>
  <c r="I391" i="36"/>
  <c r="J390" i="36"/>
  <c r="K390" i="36" s="1"/>
  <c r="I390" i="36"/>
  <c r="J389" i="36"/>
  <c r="K389" i="36" s="1"/>
  <c r="I389" i="36"/>
  <c r="K388" i="36"/>
  <c r="J388" i="36"/>
  <c r="I388" i="36"/>
  <c r="K387" i="36"/>
  <c r="J387" i="36"/>
  <c r="I387" i="36"/>
  <c r="K386" i="36"/>
  <c r="J386" i="36"/>
  <c r="I386" i="36"/>
  <c r="J385" i="36"/>
  <c r="K385" i="36" s="1"/>
  <c r="I385" i="36"/>
  <c r="K384" i="36"/>
  <c r="J384" i="36"/>
  <c r="I384" i="36"/>
  <c r="K383" i="36"/>
  <c r="J383" i="36"/>
  <c r="I383" i="36"/>
  <c r="K382" i="36"/>
  <c r="J382" i="36"/>
  <c r="I382" i="36"/>
  <c r="J381" i="36"/>
  <c r="K381" i="36" s="1"/>
  <c r="I381" i="36"/>
  <c r="K380" i="36"/>
  <c r="J380" i="36"/>
  <c r="I380" i="36"/>
  <c r="K379" i="36"/>
  <c r="J379" i="36"/>
  <c r="I379" i="36"/>
  <c r="K378" i="36"/>
  <c r="J378" i="36"/>
  <c r="I378" i="36"/>
  <c r="J377" i="36"/>
  <c r="K377" i="36" s="1"/>
  <c r="I377" i="36"/>
  <c r="K376" i="36"/>
  <c r="J376" i="36"/>
  <c r="I376" i="36"/>
  <c r="K375" i="36"/>
  <c r="J375" i="36"/>
  <c r="I375" i="36"/>
  <c r="K374" i="36"/>
  <c r="J374" i="36"/>
  <c r="I374" i="36"/>
  <c r="J373" i="36"/>
  <c r="K373" i="36" s="1"/>
  <c r="I373" i="36"/>
  <c r="K372" i="36"/>
  <c r="J372" i="36"/>
  <c r="I372" i="36"/>
  <c r="K371" i="36"/>
  <c r="J371" i="36"/>
  <c r="I371" i="36"/>
  <c r="K370" i="36"/>
  <c r="J370" i="36"/>
  <c r="I370" i="36"/>
  <c r="J369" i="36"/>
  <c r="K369" i="36" s="1"/>
  <c r="I369" i="36"/>
  <c r="K368" i="36"/>
  <c r="J368" i="36"/>
  <c r="I368" i="36"/>
  <c r="K367" i="36"/>
  <c r="J367" i="36"/>
  <c r="I367" i="36"/>
  <c r="K366" i="36"/>
  <c r="J366" i="36"/>
  <c r="I366" i="36"/>
  <c r="J365" i="36"/>
  <c r="K365" i="36" s="1"/>
  <c r="I365" i="36"/>
  <c r="K364" i="36"/>
  <c r="J364" i="36"/>
  <c r="I364" i="36"/>
  <c r="K363" i="36"/>
  <c r="J363" i="36"/>
  <c r="I363" i="36"/>
  <c r="K362" i="36"/>
  <c r="J362" i="36"/>
  <c r="I362" i="36"/>
  <c r="J361" i="36"/>
  <c r="K361" i="36" s="1"/>
  <c r="I361" i="36"/>
  <c r="K360" i="36"/>
  <c r="J360" i="36"/>
  <c r="I360" i="36"/>
  <c r="K359" i="36"/>
  <c r="J359" i="36"/>
  <c r="I359" i="36"/>
  <c r="K358" i="36"/>
  <c r="J358" i="36"/>
  <c r="I358" i="36"/>
  <c r="J357" i="36"/>
  <c r="K357" i="36" s="1"/>
  <c r="I357" i="36"/>
  <c r="K356" i="36"/>
  <c r="J356" i="36"/>
  <c r="I356" i="36"/>
  <c r="K355" i="36"/>
  <c r="J355" i="36"/>
  <c r="I355" i="36"/>
  <c r="J354" i="36"/>
  <c r="K354" i="36" s="1"/>
  <c r="I354" i="36"/>
  <c r="J353" i="36"/>
  <c r="K353" i="36" s="1"/>
  <c r="I353" i="36"/>
  <c r="K352" i="36"/>
  <c r="J352" i="36"/>
  <c r="I352" i="36"/>
  <c r="K351" i="36"/>
  <c r="J351" i="36"/>
  <c r="I351" i="36"/>
  <c r="J350" i="36"/>
  <c r="K350" i="36" s="1"/>
  <c r="I350" i="36"/>
  <c r="J349" i="36"/>
  <c r="K349" i="36" s="1"/>
  <c r="I349" i="36"/>
  <c r="K348" i="36"/>
  <c r="J348" i="36"/>
  <c r="I348" i="36"/>
  <c r="K347" i="36"/>
  <c r="J347" i="36"/>
  <c r="I347" i="36"/>
  <c r="K346" i="36"/>
  <c r="J346" i="36"/>
  <c r="I346" i="36"/>
  <c r="J345" i="36"/>
  <c r="K345" i="36" s="1"/>
  <c r="I345" i="36"/>
  <c r="K344" i="36"/>
  <c r="J344" i="36"/>
  <c r="I344" i="36"/>
  <c r="K343" i="36"/>
  <c r="J343" i="36"/>
  <c r="I343" i="36"/>
  <c r="J342" i="36"/>
  <c r="K342" i="36" s="1"/>
  <c r="I342" i="36"/>
  <c r="J341" i="36"/>
  <c r="K341" i="36" s="1"/>
  <c r="I341" i="36"/>
  <c r="K340" i="36"/>
  <c r="J340" i="36"/>
  <c r="I340" i="36"/>
  <c r="K339" i="36"/>
  <c r="J339" i="36"/>
  <c r="I339" i="36"/>
  <c r="K338" i="36"/>
  <c r="J338" i="36"/>
  <c r="I338" i="36"/>
  <c r="J337" i="36"/>
  <c r="K337" i="36" s="1"/>
  <c r="I337" i="36"/>
  <c r="K336" i="36"/>
  <c r="J336" i="36"/>
  <c r="I336" i="36"/>
  <c r="K335" i="36"/>
  <c r="J335" i="36"/>
  <c r="I335" i="36"/>
  <c r="J334" i="36"/>
  <c r="K334" i="36" s="1"/>
  <c r="I334" i="36"/>
  <c r="J333" i="36"/>
  <c r="K333" i="36" s="1"/>
  <c r="I333" i="36"/>
  <c r="K332" i="36"/>
  <c r="J332" i="36"/>
  <c r="I332" i="36"/>
  <c r="J331" i="36"/>
  <c r="K331" i="36" s="1"/>
  <c r="I331" i="36"/>
  <c r="K330" i="36"/>
  <c r="J330" i="36"/>
  <c r="I330" i="36"/>
  <c r="J329" i="36"/>
  <c r="K329" i="36" s="1"/>
  <c r="I329" i="36"/>
  <c r="J328" i="36"/>
  <c r="K328" i="36" s="1"/>
  <c r="I328" i="36"/>
  <c r="K327" i="36"/>
  <c r="J327" i="36"/>
  <c r="I327" i="36"/>
  <c r="K326" i="36"/>
  <c r="J326" i="36"/>
  <c r="I326" i="36"/>
  <c r="J325" i="36"/>
  <c r="K325" i="36" s="1"/>
  <c r="I325" i="36"/>
  <c r="K324" i="36"/>
  <c r="J324" i="36"/>
  <c r="I324" i="36"/>
  <c r="J323" i="36"/>
  <c r="K323" i="36" s="1"/>
  <c r="I323" i="36"/>
  <c r="K322" i="36"/>
  <c r="J322" i="36"/>
  <c r="I322" i="36"/>
  <c r="J321" i="36"/>
  <c r="K321" i="36" s="1"/>
  <c r="I321" i="36"/>
  <c r="J320" i="36"/>
  <c r="K320" i="36" s="1"/>
  <c r="I320" i="36"/>
  <c r="K319" i="36"/>
  <c r="J319" i="36"/>
  <c r="I319" i="36"/>
  <c r="J318" i="36"/>
  <c r="K318" i="36" s="1"/>
  <c r="I318" i="36"/>
  <c r="J317" i="36"/>
  <c r="K317" i="36" s="1"/>
  <c r="I317" i="36"/>
  <c r="K316" i="36"/>
  <c r="J316" i="36"/>
  <c r="I316" i="36"/>
  <c r="J315" i="36"/>
  <c r="K315" i="36" s="1"/>
  <c r="I315" i="36"/>
  <c r="K314" i="36"/>
  <c r="J314" i="36"/>
  <c r="I314" i="36"/>
  <c r="J313" i="36"/>
  <c r="K313" i="36" s="1"/>
  <c r="I313" i="36"/>
  <c r="J312" i="36"/>
  <c r="K312" i="36" s="1"/>
  <c r="I312" i="36"/>
  <c r="K311" i="36"/>
  <c r="J311" i="36"/>
  <c r="I311" i="36"/>
  <c r="J310" i="36"/>
  <c r="K310" i="36" s="1"/>
  <c r="I310" i="36"/>
  <c r="J309" i="36"/>
  <c r="K309" i="36" s="1"/>
  <c r="I309" i="36"/>
  <c r="K308" i="36"/>
  <c r="J308" i="36"/>
  <c r="I308" i="36"/>
  <c r="J307" i="36"/>
  <c r="K307" i="36" s="1"/>
  <c r="I307" i="36"/>
  <c r="J306" i="36"/>
  <c r="K306" i="36" s="1"/>
  <c r="I306" i="36"/>
  <c r="J305" i="36"/>
  <c r="K305" i="36" s="1"/>
  <c r="I305" i="36"/>
  <c r="K304" i="36"/>
  <c r="J304" i="36"/>
  <c r="I304" i="36"/>
  <c r="J303" i="36"/>
  <c r="K303" i="36" s="1"/>
  <c r="I303" i="36"/>
  <c r="K302" i="36"/>
  <c r="J302" i="36"/>
  <c r="I302" i="36"/>
  <c r="J301" i="36"/>
  <c r="K301" i="36" s="1"/>
  <c r="I301" i="36"/>
  <c r="J300" i="36"/>
  <c r="K300" i="36" s="1"/>
  <c r="I300" i="36"/>
  <c r="J299" i="36"/>
  <c r="K299" i="36" s="1"/>
  <c r="I299" i="36"/>
  <c r="J298" i="36"/>
  <c r="K298" i="36" s="1"/>
  <c r="I298" i="36"/>
  <c r="J297" i="36"/>
  <c r="K297" i="36" s="1"/>
  <c r="I297" i="36"/>
  <c r="K296" i="36"/>
  <c r="J296" i="36"/>
  <c r="I296" i="36"/>
  <c r="J295" i="36"/>
  <c r="K295" i="36" s="1"/>
  <c r="I295" i="36"/>
  <c r="K294" i="36"/>
  <c r="J294" i="36"/>
  <c r="I294" i="36"/>
  <c r="J293" i="36"/>
  <c r="K293" i="36" s="1"/>
  <c r="I293" i="36"/>
  <c r="K292" i="36"/>
  <c r="J292" i="36"/>
  <c r="I292" i="36"/>
  <c r="J291" i="36"/>
  <c r="K291" i="36" s="1"/>
  <c r="I291" i="36"/>
  <c r="J290" i="36"/>
  <c r="K290" i="36" s="1"/>
  <c r="I290" i="36"/>
  <c r="J289" i="36"/>
  <c r="K289" i="36" s="1"/>
  <c r="I289" i="36"/>
  <c r="K288" i="36"/>
  <c r="J288" i="36"/>
  <c r="I288" i="36"/>
  <c r="J287" i="36"/>
  <c r="K287" i="36" s="1"/>
  <c r="I287" i="36"/>
  <c r="K286" i="36"/>
  <c r="J286" i="36"/>
  <c r="I286" i="36"/>
  <c r="J285" i="36"/>
  <c r="K285" i="36" s="1"/>
  <c r="I285" i="36"/>
  <c r="K284" i="36"/>
  <c r="J284" i="36"/>
  <c r="I284" i="36"/>
  <c r="J283" i="36"/>
  <c r="K283" i="36" s="1"/>
  <c r="I283" i="36"/>
  <c r="K282" i="36"/>
  <c r="J282" i="36"/>
  <c r="I282" i="36"/>
  <c r="J281" i="36"/>
  <c r="K281" i="36" s="1"/>
  <c r="I281" i="36"/>
  <c r="K280" i="36"/>
  <c r="J280" i="36"/>
  <c r="I280" i="36"/>
  <c r="J279" i="36"/>
  <c r="K279" i="36" s="1"/>
  <c r="I279" i="36"/>
  <c r="K278" i="36"/>
  <c r="J278" i="36"/>
  <c r="I278" i="36"/>
  <c r="J277" i="36"/>
  <c r="K277" i="36" s="1"/>
  <c r="I277" i="36"/>
  <c r="K276" i="36"/>
  <c r="J276" i="36"/>
  <c r="I276" i="36"/>
  <c r="J275" i="36"/>
  <c r="K275" i="36" s="1"/>
  <c r="I275" i="36"/>
  <c r="K274" i="36"/>
  <c r="J274" i="36"/>
  <c r="I274" i="36"/>
  <c r="J273" i="36"/>
  <c r="K273" i="36" s="1"/>
  <c r="I273" i="36"/>
  <c r="K272" i="36"/>
  <c r="J272" i="36"/>
  <c r="I272" i="36"/>
  <c r="J271" i="36"/>
  <c r="K271" i="36" s="1"/>
  <c r="I271" i="36"/>
  <c r="K270" i="36"/>
  <c r="J270" i="36"/>
  <c r="I270" i="36"/>
  <c r="J269" i="36"/>
  <c r="K269" i="36" s="1"/>
  <c r="I269" i="36"/>
  <c r="K268" i="36"/>
  <c r="J268" i="36"/>
  <c r="I268" i="36"/>
  <c r="J267" i="36"/>
  <c r="K267" i="36" s="1"/>
  <c r="I267" i="36"/>
  <c r="K266" i="36"/>
  <c r="J266" i="36"/>
  <c r="I266" i="36"/>
  <c r="J265" i="36"/>
  <c r="K265" i="36" s="1"/>
  <c r="I265" i="36"/>
  <c r="K264" i="36"/>
  <c r="J264" i="36"/>
  <c r="I264" i="36"/>
  <c r="J263" i="36"/>
  <c r="K263" i="36" s="1"/>
  <c r="I263" i="36"/>
  <c r="K262" i="36"/>
  <c r="J262" i="36"/>
  <c r="I262" i="36"/>
  <c r="J261" i="36"/>
  <c r="K261" i="36" s="1"/>
  <c r="I261" i="36"/>
  <c r="K260" i="36"/>
  <c r="J260" i="36"/>
  <c r="I260" i="36"/>
  <c r="J259" i="36"/>
  <c r="K259" i="36" s="1"/>
  <c r="I259" i="36"/>
  <c r="J258" i="36"/>
  <c r="K258" i="36" s="1"/>
  <c r="I258" i="36"/>
  <c r="J257" i="36"/>
  <c r="K257" i="36" s="1"/>
  <c r="I257" i="36"/>
  <c r="K256" i="36"/>
  <c r="J256" i="36"/>
  <c r="I256" i="36"/>
  <c r="J255" i="36"/>
  <c r="K255" i="36" s="1"/>
  <c r="I255" i="36"/>
  <c r="K254" i="36"/>
  <c r="J254" i="36"/>
  <c r="I254" i="36"/>
  <c r="J253" i="36"/>
  <c r="K253" i="36" s="1"/>
  <c r="I253" i="36"/>
  <c r="J252" i="36"/>
  <c r="K252" i="36" s="1"/>
  <c r="I252" i="36"/>
  <c r="J251" i="36"/>
  <c r="K251" i="36" s="1"/>
  <c r="I251" i="36"/>
  <c r="J250" i="36"/>
  <c r="K250" i="36" s="1"/>
  <c r="I250" i="36"/>
  <c r="J249" i="36"/>
  <c r="K249" i="36" s="1"/>
  <c r="I249" i="36"/>
  <c r="J248" i="36"/>
  <c r="K248" i="36" s="1"/>
  <c r="I248" i="36"/>
  <c r="J247" i="36"/>
  <c r="K247" i="36" s="1"/>
  <c r="I247" i="36"/>
  <c r="J246" i="36"/>
  <c r="K246" i="36" s="1"/>
  <c r="I246" i="36"/>
  <c r="J245" i="36"/>
  <c r="K245" i="36" s="1"/>
  <c r="I245" i="36"/>
  <c r="K244" i="36"/>
  <c r="J244" i="36"/>
  <c r="I244" i="36"/>
  <c r="J243" i="36"/>
  <c r="K243" i="36" s="1"/>
  <c r="I243" i="36"/>
  <c r="K242" i="36"/>
  <c r="J242" i="36"/>
  <c r="I242" i="36"/>
  <c r="J241" i="36"/>
  <c r="K241" i="36" s="1"/>
  <c r="I241" i="36"/>
  <c r="K240" i="36"/>
  <c r="J240" i="36"/>
  <c r="I240" i="36"/>
  <c r="J239" i="36"/>
  <c r="K239" i="36" s="1"/>
  <c r="I239" i="36"/>
  <c r="K238" i="36"/>
  <c r="J238" i="36"/>
  <c r="I238" i="36"/>
  <c r="J237" i="36"/>
  <c r="K237" i="36" s="1"/>
  <c r="I237" i="36"/>
  <c r="J236" i="36"/>
  <c r="K236" i="36" s="1"/>
  <c r="I236" i="36"/>
  <c r="J235" i="36"/>
  <c r="K235" i="36" s="1"/>
  <c r="I235" i="36"/>
  <c r="J234" i="36"/>
  <c r="K234" i="36" s="1"/>
  <c r="I234" i="36"/>
  <c r="J233" i="36"/>
  <c r="K233" i="36" s="1"/>
  <c r="I233" i="36"/>
  <c r="J232" i="36"/>
  <c r="K232" i="36" s="1"/>
  <c r="I232" i="36"/>
  <c r="J231" i="36"/>
  <c r="K231" i="36" s="1"/>
  <c r="I231" i="36"/>
  <c r="J230" i="36"/>
  <c r="K230" i="36" s="1"/>
  <c r="I230" i="36"/>
  <c r="J229" i="36"/>
  <c r="K229" i="36" s="1"/>
  <c r="I229" i="36"/>
  <c r="K228" i="36"/>
  <c r="J228" i="36"/>
  <c r="I228" i="36"/>
  <c r="J227" i="36"/>
  <c r="K227" i="36" s="1"/>
  <c r="I227" i="36"/>
  <c r="K226" i="36"/>
  <c r="J226" i="36"/>
  <c r="I226" i="36"/>
  <c r="J225" i="36"/>
  <c r="K225" i="36" s="1"/>
  <c r="I225" i="36"/>
  <c r="J224" i="36"/>
  <c r="K224" i="36" s="1"/>
  <c r="I224" i="36"/>
  <c r="J223" i="36"/>
  <c r="K223" i="36" s="1"/>
  <c r="I223" i="36"/>
  <c r="J222" i="36"/>
  <c r="K222" i="36" s="1"/>
  <c r="I222" i="36"/>
  <c r="J221" i="36"/>
  <c r="K221" i="36" s="1"/>
  <c r="I221" i="36"/>
  <c r="K220" i="36"/>
  <c r="J220" i="36"/>
  <c r="I220" i="36"/>
  <c r="J219" i="36"/>
  <c r="K219" i="36" s="1"/>
  <c r="I219" i="36"/>
  <c r="K218" i="36"/>
  <c r="J218" i="36"/>
  <c r="I218" i="36"/>
  <c r="J217" i="36"/>
  <c r="K217" i="36" s="1"/>
  <c r="I217" i="36"/>
  <c r="J216" i="36"/>
  <c r="K216" i="36" s="1"/>
  <c r="I216" i="36"/>
  <c r="J215" i="36"/>
  <c r="K215" i="36" s="1"/>
  <c r="I215" i="36"/>
  <c r="J214" i="36"/>
  <c r="K214" i="36" s="1"/>
  <c r="I214" i="36"/>
  <c r="J213" i="36"/>
  <c r="K213" i="36" s="1"/>
  <c r="I213" i="36"/>
  <c r="K212" i="36"/>
  <c r="J212" i="36"/>
  <c r="I212" i="36"/>
  <c r="J211" i="36"/>
  <c r="K211" i="36" s="1"/>
  <c r="I211" i="36"/>
  <c r="K210" i="36"/>
  <c r="J210" i="36"/>
  <c r="I210" i="36"/>
  <c r="J209" i="36"/>
  <c r="K209" i="36" s="1"/>
  <c r="I209" i="36"/>
  <c r="J208" i="36"/>
  <c r="K208" i="36" s="1"/>
  <c r="I208" i="36"/>
  <c r="J207" i="36"/>
  <c r="K207" i="36" s="1"/>
  <c r="I207" i="36"/>
  <c r="J206" i="36"/>
  <c r="K206" i="36" s="1"/>
  <c r="I206" i="36"/>
  <c r="J205" i="36"/>
  <c r="K205" i="36" s="1"/>
  <c r="I205" i="36"/>
  <c r="K204" i="36"/>
  <c r="J204" i="36"/>
  <c r="I204" i="36"/>
  <c r="J203" i="36"/>
  <c r="K203" i="36" s="1"/>
  <c r="I203" i="36"/>
  <c r="J202" i="36"/>
  <c r="K202" i="36" s="1"/>
  <c r="I202" i="36"/>
  <c r="J201" i="36"/>
  <c r="K201" i="36" s="1"/>
  <c r="I201" i="36"/>
  <c r="J200" i="36"/>
  <c r="K200" i="36" s="1"/>
  <c r="I200" i="36"/>
  <c r="J199" i="36"/>
  <c r="K199" i="36" s="1"/>
  <c r="I199" i="36"/>
  <c r="J198" i="36"/>
  <c r="K198" i="36" s="1"/>
  <c r="I198" i="36"/>
  <c r="J197" i="36"/>
  <c r="K197" i="36" s="1"/>
  <c r="I197" i="36"/>
  <c r="J196" i="36"/>
  <c r="K196" i="36" s="1"/>
  <c r="I196" i="36"/>
  <c r="J195" i="36"/>
  <c r="K195" i="36" s="1"/>
  <c r="I195" i="36"/>
  <c r="J194" i="36"/>
  <c r="K194" i="36" s="1"/>
  <c r="I194" i="36"/>
  <c r="K193" i="36"/>
  <c r="J193" i="36"/>
  <c r="I193" i="36"/>
  <c r="K192" i="36"/>
  <c r="J192" i="36"/>
  <c r="I192" i="36"/>
  <c r="J191" i="36"/>
  <c r="K191" i="36" s="1"/>
  <c r="I191" i="36"/>
  <c r="K190" i="36"/>
  <c r="J190" i="36"/>
  <c r="I190" i="36"/>
  <c r="J189" i="36"/>
  <c r="K189" i="36" s="1"/>
  <c r="I189" i="36"/>
  <c r="K188" i="36"/>
  <c r="J188" i="36"/>
  <c r="I188" i="36"/>
  <c r="J187" i="36"/>
  <c r="K187" i="36" s="1"/>
  <c r="I187" i="36"/>
  <c r="J186" i="36"/>
  <c r="K186" i="36" s="1"/>
  <c r="I186" i="36"/>
  <c r="J185" i="36"/>
  <c r="K185" i="36" s="1"/>
  <c r="I185" i="36"/>
  <c r="J184" i="36"/>
  <c r="K184" i="36" s="1"/>
  <c r="I184" i="36"/>
  <c r="J183" i="36"/>
  <c r="K183" i="36" s="1"/>
  <c r="I183" i="36"/>
  <c r="J182" i="36"/>
  <c r="K182" i="36" s="1"/>
  <c r="I182" i="36"/>
  <c r="J181" i="36"/>
  <c r="K181" i="36" s="1"/>
  <c r="I181" i="36"/>
  <c r="J180" i="36"/>
  <c r="K180" i="36" s="1"/>
  <c r="I180" i="36"/>
  <c r="J179" i="36"/>
  <c r="K179" i="36" s="1"/>
  <c r="I179" i="36"/>
  <c r="J178" i="36"/>
  <c r="K178" i="36" s="1"/>
  <c r="I178" i="36"/>
  <c r="K177" i="36"/>
  <c r="J177" i="36"/>
  <c r="I177" i="36"/>
  <c r="K176" i="36"/>
  <c r="J176" i="36"/>
  <c r="I176" i="36"/>
  <c r="J175" i="36"/>
  <c r="K175" i="36" s="1"/>
  <c r="I175" i="36"/>
  <c r="K174" i="36"/>
  <c r="J174" i="36"/>
  <c r="I174" i="36"/>
  <c r="J173" i="36"/>
  <c r="K173" i="36" s="1"/>
  <c r="I173" i="36"/>
  <c r="K172" i="36"/>
  <c r="J172" i="36"/>
  <c r="I172" i="36"/>
  <c r="J171" i="36"/>
  <c r="K171" i="36" s="1"/>
  <c r="I171" i="36"/>
  <c r="J170" i="36"/>
  <c r="K170" i="36" s="1"/>
  <c r="I170" i="36"/>
  <c r="J169" i="36"/>
  <c r="K169" i="36" s="1"/>
  <c r="I169" i="36"/>
  <c r="J168" i="36"/>
  <c r="K168" i="36" s="1"/>
  <c r="I168" i="36"/>
  <c r="J167" i="36"/>
  <c r="K167" i="36" s="1"/>
  <c r="I167" i="36"/>
  <c r="J166" i="36"/>
  <c r="K166" i="36" s="1"/>
  <c r="I166" i="36"/>
  <c r="J165" i="36"/>
  <c r="K165" i="36" s="1"/>
  <c r="I165" i="36"/>
  <c r="J164" i="36"/>
  <c r="K164" i="36" s="1"/>
  <c r="I164" i="36"/>
  <c r="J163" i="36"/>
  <c r="K163" i="36" s="1"/>
  <c r="I163" i="36"/>
  <c r="J162" i="36"/>
  <c r="K162" i="36" s="1"/>
  <c r="I162" i="36"/>
  <c r="K161" i="36"/>
  <c r="J161" i="36"/>
  <c r="I161" i="36"/>
  <c r="K160" i="36"/>
  <c r="J160" i="36"/>
  <c r="I160" i="36"/>
  <c r="J159" i="36"/>
  <c r="K159" i="36" s="1"/>
  <c r="I159" i="36"/>
  <c r="K158" i="36"/>
  <c r="J158" i="36"/>
  <c r="I158" i="36"/>
  <c r="J157" i="36"/>
  <c r="K157" i="36" s="1"/>
  <c r="I157" i="36"/>
  <c r="K156" i="36"/>
  <c r="J156" i="36"/>
  <c r="I156" i="36"/>
  <c r="J155" i="36"/>
  <c r="K155" i="36" s="1"/>
  <c r="I155" i="36"/>
  <c r="J154" i="36"/>
  <c r="K154" i="36" s="1"/>
  <c r="I154" i="36"/>
  <c r="J153" i="36"/>
  <c r="K153" i="36" s="1"/>
  <c r="I153" i="36"/>
  <c r="J152" i="36"/>
  <c r="K152" i="36" s="1"/>
  <c r="I152" i="36"/>
  <c r="J151" i="36"/>
  <c r="K151" i="36" s="1"/>
  <c r="I151" i="36"/>
  <c r="K150" i="36"/>
  <c r="J150" i="36"/>
  <c r="I150" i="36"/>
  <c r="K149" i="36"/>
  <c r="J149" i="36"/>
  <c r="I149" i="36"/>
  <c r="J148" i="36"/>
  <c r="K148" i="36" s="1"/>
  <c r="I148" i="36"/>
  <c r="J147" i="36"/>
  <c r="K147" i="36" s="1"/>
  <c r="I147" i="36"/>
  <c r="K146" i="36"/>
  <c r="J146" i="36"/>
  <c r="I146" i="36"/>
  <c r="K145" i="36"/>
  <c r="J145" i="36"/>
  <c r="I145" i="36"/>
  <c r="J144" i="36"/>
  <c r="K144" i="36" s="1"/>
  <c r="I144" i="36"/>
  <c r="J143" i="36"/>
  <c r="K143" i="36" s="1"/>
  <c r="I143" i="36"/>
  <c r="K142" i="36"/>
  <c r="J142" i="36"/>
  <c r="I142" i="36"/>
  <c r="K141" i="36"/>
  <c r="J141" i="36"/>
  <c r="I141" i="36"/>
  <c r="J140" i="36"/>
  <c r="K140" i="36" s="1"/>
  <c r="I140" i="36"/>
  <c r="J139" i="36"/>
  <c r="K139" i="36" s="1"/>
  <c r="I139" i="36"/>
  <c r="K138" i="36"/>
  <c r="J138" i="36"/>
  <c r="I138" i="36"/>
  <c r="K137" i="36"/>
  <c r="J137" i="36"/>
  <c r="I137" i="36"/>
  <c r="J136" i="36"/>
  <c r="K136" i="36" s="1"/>
  <c r="I136" i="36"/>
  <c r="J135" i="36"/>
  <c r="K135" i="36" s="1"/>
  <c r="I135" i="36"/>
  <c r="K134" i="36"/>
  <c r="J134" i="36"/>
  <c r="I134" i="36"/>
  <c r="K133" i="36"/>
  <c r="J133" i="36"/>
  <c r="I133" i="36"/>
  <c r="J132" i="36"/>
  <c r="K132" i="36" s="1"/>
  <c r="I132" i="36"/>
  <c r="J131" i="36"/>
  <c r="K131" i="36" s="1"/>
  <c r="I131" i="36"/>
  <c r="K130" i="36"/>
  <c r="J130" i="36"/>
  <c r="I130" i="36"/>
  <c r="K129" i="36"/>
  <c r="J129" i="36"/>
  <c r="I129" i="36"/>
  <c r="J128" i="36"/>
  <c r="K128" i="36" s="1"/>
  <c r="I128" i="36"/>
  <c r="J127" i="36"/>
  <c r="K127" i="36" s="1"/>
  <c r="I127" i="36"/>
  <c r="K126" i="36"/>
  <c r="J126" i="36"/>
  <c r="I126" i="36"/>
  <c r="K125" i="36"/>
  <c r="J125" i="36"/>
  <c r="I125" i="36"/>
  <c r="J124" i="36"/>
  <c r="K124" i="36" s="1"/>
  <c r="I124" i="36"/>
  <c r="J123" i="36"/>
  <c r="K123" i="36" s="1"/>
  <c r="I123" i="36"/>
  <c r="K122" i="36"/>
  <c r="J122" i="36"/>
  <c r="I122" i="36"/>
  <c r="K121" i="36"/>
  <c r="J121" i="36"/>
  <c r="I121" i="36"/>
  <c r="J120" i="36"/>
  <c r="K120" i="36" s="1"/>
  <c r="I120" i="36"/>
  <c r="J119" i="36"/>
  <c r="K119" i="36" s="1"/>
  <c r="I119" i="36"/>
  <c r="K118" i="36"/>
  <c r="J118" i="36"/>
  <c r="I118" i="36"/>
  <c r="K117" i="36"/>
  <c r="J117" i="36"/>
  <c r="I117" i="36"/>
  <c r="J116" i="36"/>
  <c r="K116" i="36" s="1"/>
  <c r="I116" i="36"/>
  <c r="J115" i="36"/>
  <c r="K115" i="36" s="1"/>
  <c r="I115" i="36"/>
  <c r="K114" i="36"/>
  <c r="J114" i="36"/>
  <c r="I114" i="36"/>
  <c r="K113" i="36"/>
  <c r="J113" i="36"/>
  <c r="I113" i="36"/>
  <c r="J112" i="36"/>
  <c r="K112" i="36" s="1"/>
  <c r="I112" i="36"/>
  <c r="J111" i="36"/>
  <c r="K111" i="36" s="1"/>
  <c r="I111" i="36"/>
  <c r="K110" i="36"/>
  <c r="J110" i="36"/>
  <c r="I110" i="36"/>
  <c r="K109" i="36"/>
  <c r="J109" i="36"/>
  <c r="I109" i="36"/>
  <c r="J108" i="36"/>
  <c r="K108" i="36" s="1"/>
  <c r="I108" i="36"/>
  <c r="J107" i="36"/>
  <c r="K107" i="36" s="1"/>
  <c r="I107" i="36"/>
  <c r="K106" i="36"/>
  <c r="J106" i="36"/>
  <c r="I106" i="36"/>
  <c r="K105" i="36"/>
  <c r="J105" i="36"/>
  <c r="I105" i="36"/>
  <c r="J104" i="36"/>
  <c r="K104" i="36" s="1"/>
  <c r="I104" i="36"/>
  <c r="J103" i="36"/>
  <c r="K103" i="36" s="1"/>
  <c r="I103" i="36"/>
  <c r="K102" i="36"/>
  <c r="J102" i="36"/>
  <c r="I102" i="36"/>
  <c r="K101" i="36"/>
  <c r="J101" i="36"/>
  <c r="I101" i="36"/>
  <c r="J100" i="36"/>
  <c r="K100" i="36" s="1"/>
  <c r="I100" i="36"/>
  <c r="J99" i="36"/>
  <c r="K99" i="36" s="1"/>
  <c r="I99" i="36"/>
  <c r="K98" i="36"/>
  <c r="J98" i="36"/>
  <c r="I98" i="36"/>
  <c r="K97" i="36"/>
  <c r="J97" i="36"/>
  <c r="I97" i="36"/>
  <c r="J96" i="36"/>
  <c r="K96" i="36" s="1"/>
  <c r="I96" i="36"/>
  <c r="J95" i="36"/>
  <c r="K95" i="36" s="1"/>
  <c r="I95" i="36"/>
  <c r="K94" i="36"/>
  <c r="J94" i="36"/>
  <c r="I94" i="36"/>
  <c r="K93" i="36"/>
  <c r="J93" i="36"/>
  <c r="I93" i="36"/>
  <c r="J92" i="36"/>
  <c r="K92" i="36" s="1"/>
  <c r="I92" i="36"/>
  <c r="J91" i="36"/>
  <c r="K91" i="36" s="1"/>
  <c r="I91" i="36"/>
  <c r="K90" i="36"/>
  <c r="J90" i="36"/>
  <c r="I90" i="36"/>
  <c r="K89" i="36"/>
  <c r="J89" i="36"/>
  <c r="I89" i="36"/>
  <c r="J88" i="36"/>
  <c r="K88" i="36" s="1"/>
  <c r="I88" i="36"/>
  <c r="J87" i="36"/>
  <c r="K87" i="36" s="1"/>
  <c r="I87" i="36"/>
  <c r="K86" i="36"/>
  <c r="J86" i="36"/>
  <c r="I86" i="36"/>
  <c r="K85" i="36"/>
  <c r="J85" i="36"/>
  <c r="I85" i="36"/>
  <c r="J84" i="36"/>
  <c r="K84" i="36" s="1"/>
  <c r="I84" i="36"/>
  <c r="J83" i="36"/>
  <c r="K83" i="36" s="1"/>
  <c r="I83" i="36"/>
  <c r="K82" i="36"/>
  <c r="J82" i="36"/>
  <c r="I82" i="36"/>
  <c r="J81" i="36"/>
  <c r="K81" i="36" s="1"/>
  <c r="I81" i="36"/>
  <c r="J80" i="36"/>
  <c r="K80" i="36" s="1"/>
  <c r="I80" i="36"/>
  <c r="J79" i="36"/>
  <c r="K79" i="36" s="1"/>
  <c r="I79" i="36"/>
  <c r="K78" i="36"/>
  <c r="J78" i="36"/>
  <c r="I78" i="36"/>
  <c r="J77" i="36"/>
  <c r="K77" i="36" s="1"/>
  <c r="I77" i="36"/>
  <c r="J76" i="36"/>
  <c r="K76" i="36" s="1"/>
  <c r="I76" i="36"/>
  <c r="J75" i="36"/>
  <c r="K75" i="36" s="1"/>
  <c r="I75" i="36"/>
  <c r="K74" i="36"/>
  <c r="J74" i="36"/>
  <c r="I74" i="36"/>
  <c r="K73" i="36"/>
  <c r="J73" i="36"/>
  <c r="I73" i="36"/>
  <c r="J72" i="36"/>
  <c r="K72" i="36" s="1"/>
  <c r="I72" i="36"/>
  <c r="J71" i="36"/>
  <c r="K71" i="36" s="1"/>
  <c r="I71" i="36"/>
  <c r="K70" i="36"/>
  <c r="J70" i="36"/>
  <c r="I70" i="36"/>
  <c r="K69" i="36"/>
  <c r="J69" i="36"/>
  <c r="I69" i="36"/>
  <c r="J68" i="36"/>
  <c r="K68" i="36" s="1"/>
  <c r="I68" i="36"/>
  <c r="J67" i="36"/>
  <c r="K67" i="36" s="1"/>
  <c r="I67" i="36"/>
  <c r="K66" i="36"/>
  <c r="J66" i="36"/>
  <c r="I66" i="36"/>
  <c r="J65" i="36"/>
  <c r="K65" i="36" s="1"/>
  <c r="I65" i="36"/>
  <c r="J64" i="36"/>
  <c r="K64" i="36" s="1"/>
  <c r="I64" i="36"/>
  <c r="J63" i="36"/>
  <c r="K63" i="36" s="1"/>
  <c r="I63" i="36"/>
  <c r="K62" i="36"/>
  <c r="J62" i="36"/>
  <c r="I62" i="36"/>
  <c r="J61" i="36"/>
  <c r="K61" i="36" s="1"/>
  <c r="I61" i="36"/>
  <c r="J60" i="36"/>
  <c r="K60" i="36" s="1"/>
  <c r="I60" i="36"/>
  <c r="J59" i="36"/>
  <c r="K59" i="36" s="1"/>
  <c r="I59" i="36"/>
  <c r="K58" i="36"/>
  <c r="J58" i="36"/>
  <c r="I58" i="36"/>
  <c r="K57" i="36"/>
  <c r="J57" i="36"/>
  <c r="I57" i="36"/>
  <c r="J56" i="36"/>
  <c r="K56" i="36" s="1"/>
  <c r="I56" i="36"/>
  <c r="J55" i="36"/>
  <c r="K55" i="36" s="1"/>
  <c r="I55" i="36"/>
  <c r="J54" i="36"/>
  <c r="K54" i="36" s="1"/>
  <c r="I54" i="36"/>
  <c r="J53" i="36"/>
  <c r="K53" i="36" s="1"/>
  <c r="I53" i="36"/>
  <c r="J52" i="36"/>
  <c r="K52" i="36" s="1"/>
  <c r="I52" i="36"/>
  <c r="J51" i="36"/>
  <c r="K51" i="36" s="1"/>
  <c r="I51" i="36"/>
  <c r="K50" i="36"/>
  <c r="J50" i="36"/>
  <c r="I50" i="36"/>
  <c r="K49" i="36"/>
  <c r="J49" i="36"/>
  <c r="I49" i="36"/>
  <c r="J48" i="36"/>
  <c r="K48" i="36" s="1"/>
  <c r="I48" i="36"/>
  <c r="J47" i="36"/>
  <c r="K47" i="36" s="1"/>
  <c r="I47" i="36"/>
  <c r="K46" i="36"/>
  <c r="J46" i="36"/>
  <c r="I46" i="36"/>
  <c r="J45" i="36"/>
  <c r="K45" i="36" s="1"/>
  <c r="I45" i="36"/>
  <c r="J44" i="36"/>
  <c r="K44" i="36" s="1"/>
  <c r="I44" i="36"/>
  <c r="J43" i="36"/>
  <c r="K43" i="36" s="1"/>
  <c r="I43" i="36"/>
  <c r="K42" i="36"/>
  <c r="J42" i="36"/>
  <c r="I42" i="36"/>
  <c r="J41" i="36"/>
  <c r="K41" i="36" s="1"/>
  <c r="I41" i="36"/>
  <c r="J40" i="36"/>
  <c r="K40" i="36" s="1"/>
  <c r="I40" i="36"/>
  <c r="J39" i="36"/>
  <c r="K39" i="36" s="1"/>
  <c r="I39" i="36"/>
  <c r="K38" i="36"/>
  <c r="J38" i="36"/>
  <c r="I38" i="36"/>
  <c r="J37" i="36"/>
  <c r="K37" i="36" s="1"/>
  <c r="I37" i="36"/>
  <c r="J36" i="36"/>
  <c r="K36" i="36" s="1"/>
  <c r="I36" i="36"/>
  <c r="J35" i="36"/>
  <c r="K35" i="36" s="1"/>
  <c r="I35" i="36"/>
  <c r="K34" i="36"/>
  <c r="J34" i="36"/>
  <c r="I34" i="36"/>
  <c r="J33" i="36"/>
  <c r="K33" i="36" s="1"/>
  <c r="I33" i="36"/>
  <c r="J32" i="36"/>
  <c r="K32" i="36" s="1"/>
  <c r="I32" i="36"/>
  <c r="J31" i="36"/>
  <c r="K31" i="36" s="1"/>
  <c r="I31" i="36"/>
  <c r="K30" i="36"/>
  <c r="J30" i="36"/>
  <c r="I30" i="36"/>
  <c r="J29" i="36"/>
  <c r="K29" i="36" s="1"/>
  <c r="I29" i="36"/>
  <c r="J28" i="36"/>
  <c r="K28" i="36" s="1"/>
  <c r="I28" i="36"/>
  <c r="J27" i="36"/>
  <c r="K27" i="36" s="1"/>
  <c r="I27" i="36"/>
  <c r="K26" i="36"/>
  <c r="J26" i="36"/>
  <c r="I26" i="36"/>
  <c r="J25" i="36"/>
  <c r="K25" i="36" s="1"/>
  <c r="I25" i="36"/>
  <c r="J24" i="36"/>
  <c r="K24" i="36" s="1"/>
  <c r="I24" i="36"/>
  <c r="J23" i="36"/>
  <c r="K23" i="36" s="1"/>
  <c r="I23" i="36"/>
  <c r="K22" i="36"/>
  <c r="J22" i="36"/>
  <c r="I22" i="36"/>
  <c r="J21" i="36"/>
  <c r="K21" i="36" s="1"/>
  <c r="I21" i="36"/>
  <c r="J20" i="36"/>
  <c r="K20" i="36" s="1"/>
  <c r="I20" i="36"/>
  <c r="J19" i="36"/>
  <c r="K19" i="36" s="1"/>
  <c r="I19" i="36"/>
  <c r="K18" i="36"/>
  <c r="J18" i="36"/>
  <c r="I18" i="36"/>
  <c r="J17" i="36"/>
  <c r="K17" i="36" s="1"/>
  <c r="I17" i="36"/>
  <c r="J16" i="36"/>
  <c r="K16" i="36" s="1"/>
  <c r="I16" i="36"/>
  <c r="J15" i="36"/>
  <c r="K15" i="36" s="1"/>
  <c r="I15" i="36"/>
  <c r="K14" i="36"/>
  <c r="J14" i="36"/>
  <c r="I14" i="36"/>
  <c r="J13" i="36"/>
  <c r="K13" i="36" s="1"/>
  <c r="I13" i="36"/>
  <c r="J12" i="36"/>
  <c r="K12" i="36" s="1"/>
  <c r="I12" i="36"/>
  <c r="J11" i="36"/>
  <c r="K11" i="36" s="1"/>
  <c r="I11" i="36"/>
  <c r="K10" i="36"/>
  <c r="J10" i="36"/>
  <c r="I10" i="36"/>
  <c r="J9" i="36"/>
  <c r="K9" i="36" s="1"/>
  <c r="I9" i="36"/>
  <c r="J8" i="36"/>
  <c r="K8" i="36" s="1"/>
  <c r="I8" i="36"/>
  <c r="J7" i="36"/>
  <c r="K7" i="36" s="1"/>
  <c r="I7" i="36"/>
  <c r="K6" i="36"/>
  <c r="J6" i="36"/>
  <c r="I6" i="36"/>
  <c r="J5" i="36"/>
  <c r="K5" i="36" s="1"/>
  <c r="I5" i="36"/>
  <c r="C983" i="36"/>
  <c r="B983" i="36"/>
  <c r="C981" i="36"/>
  <c r="B981" i="36"/>
  <c r="B980" i="36"/>
  <c r="C978" i="36"/>
  <c r="B978" i="36"/>
  <c r="C977" i="36"/>
  <c r="B977" i="36"/>
  <c r="C976" i="36"/>
  <c r="B976" i="36"/>
  <c r="C975" i="36"/>
  <c r="B975" i="36"/>
  <c r="C974" i="36"/>
  <c r="B974" i="36"/>
  <c r="C973" i="36"/>
  <c r="B973" i="36"/>
  <c r="C972" i="36"/>
  <c r="B972" i="36"/>
  <c r="C971" i="36"/>
  <c r="B971" i="36"/>
  <c r="C970" i="36"/>
  <c r="B970" i="36"/>
  <c r="C969" i="36"/>
  <c r="B969" i="36"/>
  <c r="B968" i="36"/>
  <c r="C966" i="36"/>
  <c r="B966" i="36"/>
  <c r="H965" i="36"/>
  <c r="H966" i="36" s="1"/>
  <c r="H983" i="36" s="1"/>
  <c r="C963" i="36"/>
  <c r="B963" i="36"/>
  <c r="H962" i="36"/>
  <c r="H961" i="36"/>
  <c r="H960" i="36"/>
  <c r="H959" i="36"/>
  <c r="H958" i="36"/>
  <c r="H956" i="36"/>
  <c r="H955" i="36"/>
  <c r="H954" i="36"/>
  <c r="C951" i="36"/>
  <c r="B951" i="36"/>
  <c r="H949" i="36"/>
  <c r="H947" i="36"/>
  <c r="H945" i="36"/>
  <c r="H943" i="36"/>
  <c r="H940" i="36"/>
  <c r="H938" i="36"/>
  <c r="H935" i="36"/>
  <c r="H933" i="36"/>
  <c r="H931" i="36"/>
  <c r="H927" i="36"/>
  <c r="H925" i="36"/>
  <c r="C920" i="36"/>
  <c r="B920" i="36"/>
  <c r="H918" i="36"/>
  <c r="H917" i="36"/>
  <c r="H916" i="36"/>
  <c r="H913" i="36"/>
  <c r="H912" i="36"/>
  <c r="H911" i="36"/>
  <c r="H910" i="36"/>
  <c r="H908" i="36"/>
  <c r="H906" i="36"/>
  <c r="H905" i="36"/>
  <c r="H903" i="36"/>
  <c r="H902" i="36"/>
  <c r="H900" i="36"/>
  <c r="H898" i="36"/>
  <c r="H895" i="36"/>
  <c r="H894" i="36"/>
  <c r="H891" i="36"/>
  <c r="H890" i="36"/>
  <c r="H889" i="36"/>
  <c r="H887" i="36"/>
  <c r="H886" i="36"/>
  <c r="H884" i="36"/>
  <c r="H883" i="36"/>
  <c r="H881" i="36"/>
  <c r="H880" i="36"/>
  <c r="H878" i="36"/>
  <c r="H876" i="36"/>
  <c r="H874" i="36"/>
  <c r="H873" i="36"/>
  <c r="H870" i="36"/>
  <c r="H869" i="36"/>
  <c r="H867" i="36"/>
  <c r="C864" i="36"/>
  <c r="B864" i="36"/>
  <c r="H862" i="36"/>
  <c r="H860" i="36"/>
  <c r="H858" i="36"/>
  <c r="H857" i="36"/>
  <c r="H854" i="36"/>
  <c r="H853" i="36"/>
  <c r="H850" i="36"/>
  <c r="H849" i="36"/>
  <c r="H846" i="36"/>
  <c r="H844" i="36"/>
  <c r="H843" i="36"/>
  <c r="H841" i="36"/>
  <c r="H839" i="36"/>
  <c r="H836" i="36"/>
  <c r="C832" i="36"/>
  <c r="B832" i="36"/>
  <c r="H830" i="36"/>
  <c r="H829" i="36"/>
  <c r="H826" i="36"/>
  <c r="H825" i="36"/>
  <c r="H824" i="36"/>
  <c r="H823" i="36"/>
  <c r="H821" i="36"/>
  <c r="H819" i="36"/>
  <c r="H817" i="36"/>
  <c r="H814" i="36"/>
  <c r="H813" i="36"/>
  <c r="H812" i="36"/>
  <c r="H811" i="36"/>
  <c r="H810" i="36"/>
  <c r="H808" i="36"/>
  <c r="H806" i="36"/>
  <c r="H804" i="36"/>
  <c r="H802" i="36"/>
  <c r="H800" i="36"/>
  <c r="H798" i="36"/>
  <c r="H797" i="36"/>
  <c r="H794" i="36"/>
  <c r="H793" i="36"/>
  <c r="H791" i="36"/>
  <c r="C788" i="36"/>
  <c r="B788" i="36"/>
  <c r="H786" i="36"/>
  <c r="H784" i="36"/>
  <c r="H780" i="36"/>
  <c r="H779" i="36"/>
  <c r="H776" i="36"/>
  <c r="H775" i="36"/>
  <c r="H774" i="36"/>
  <c r="H773" i="36"/>
  <c r="H772" i="36"/>
  <c r="H770" i="36"/>
  <c r="H768" i="36"/>
  <c r="H766" i="36"/>
  <c r="H765" i="36"/>
  <c r="H763" i="36"/>
  <c r="H760" i="36"/>
  <c r="H757" i="36"/>
  <c r="H755" i="36"/>
  <c r="H753" i="36"/>
  <c r="H750" i="36"/>
  <c r="H749" i="36"/>
  <c r="H747" i="36"/>
  <c r="H745" i="36"/>
  <c r="H742" i="36"/>
  <c r="H741" i="36"/>
  <c r="H740" i="36"/>
  <c r="H738" i="36"/>
  <c r="H737" i="36"/>
  <c r="H735" i="36"/>
  <c r="H733" i="36"/>
  <c r="H731" i="36"/>
  <c r="H729" i="36"/>
  <c r="H727" i="36"/>
  <c r="H726" i="36"/>
  <c r="H723" i="36"/>
  <c r="H722" i="36"/>
  <c r="H720" i="36"/>
  <c r="H717" i="36"/>
  <c r="H716" i="36"/>
  <c r="H713" i="36"/>
  <c r="H712" i="36"/>
  <c r="H711" i="36"/>
  <c r="H710" i="36"/>
  <c r="H709" i="36"/>
  <c r="H707" i="36"/>
  <c r="H706" i="36"/>
  <c r="H703" i="36"/>
  <c r="H701" i="36"/>
  <c r="H700" i="36"/>
  <c r="H698" i="36"/>
  <c r="H695" i="36"/>
  <c r="H694" i="36"/>
  <c r="H693" i="36"/>
  <c r="H691" i="36"/>
  <c r="H690" i="36"/>
  <c r="H688" i="36"/>
  <c r="H686" i="36"/>
  <c r="H684" i="36"/>
  <c r="H682" i="36"/>
  <c r="H680" i="36"/>
  <c r="H678" i="36"/>
  <c r="H677" i="36"/>
  <c r="H674" i="36"/>
  <c r="H673" i="36"/>
  <c r="H671" i="36"/>
  <c r="H668" i="36"/>
  <c r="H667" i="36"/>
  <c r="H664" i="36"/>
  <c r="H663" i="36"/>
  <c r="H662" i="36"/>
  <c r="H661" i="36"/>
  <c r="H660" i="36"/>
  <c r="H658" i="36"/>
  <c r="H656" i="36"/>
  <c r="H654" i="36"/>
  <c r="H653" i="36"/>
  <c r="H652" i="36"/>
  <c r="H651" i="36"/>
  <c r="H650" i="36"/>
  <c r="H647" i="36"/>
  <c r="H645" i="36"/>
  <c r="H644" i="36"/>
  <c r="H642" i="36"/>
  <c r="H639" i="36"/>
  <c r="H638" i="36"/>
  <c r="H637" i="36"/>
  <c r="H635" i="36"/>
  <c r="H634" i="36"/>
  <c r="H632" i="36"/>
  <c r="H630" i="36"/>
  <c r="H628" i="36"/>
  <c r="H626" i="36"/>
  <c r="H624" i="36"/>
  <c r="H622" i="36"/>
  <c r="H621" i="36"/>
  <c r="H618" i="36"/>
  <c r="H617" i="36"/>
  <c r="H615" i="36"/>
  <c r="H612" i="36"/>
  <c r="H611" i="36"/>
  <c r="H608" i="36"/>
  <c r="H607" i="36"/>
  <c r="H606" i="36"/>
  <c r="H605" i="36"/>
  <c r="H604" i="36"/>
  <c r="H602" i="36"/>
  <c r="H601" i="36"/>
  <c r="H598" i="36"/>
  <c r="H596" i="36"/>
  <c r="H594" i="36"/>
  <c r="H591" i="36"/>
  <c r="H590" i="36"/>
  <c r="H588" i="36"/>
  <c r="H586" i="36"/>
  <c r="H583" i="36"/>
  <c r="H582" i="36"/>
  <c r="H581" i="36"/>
  <c r="H579" i="36"/>
  <c r="H578" i="36"/>
  <c r="H576" i="36"/>
  <c r="H574" i="36"/>
  <c r="H572" i="36"/>
  <c r="H570" i="36"/>
  <c r="H568" i="36"/>
  <c r="H567" i="36"/>
  <c r="H564" i="36"/>
  <c r="H563" i="36"/>
  <c r="H561" i="36"/>
  <c r="H558" i="36"/>
  <c r="H557" i="36"/>
  <c r="H554" i="36"/>
  <c r="H553" i="36"/>
  <c r="H552" i="36"/>
  <c r="H551" i="36"/>
  <c r="H550" i="36"/>
  <c r="H548" i="36"/>
  <c r="H547" i="36"/>
  <c r="H544" i="36"/>
  <c r="H542" i="36"/>
  <c r="H541" i="36"/>
  <c r="H539" i="36"/>
  <c r="H536" i="36"/>
  <c r="H535" i="36"/>
  <c r="H533" i="36"/>
  <c r="H531" i="36"/>
  <c r="H528" i="36"/>
  <c r="H527" i="36"/>
  <c r="H526" i="36"/>
  <c r="H525" i="36"/>
  <c r="H523" i="36"/>
  <c r="H522" i="36"/>
  <c r="H520" i="36"/>
  <c r="H519" i="36"/>
  <c r="H517" i="36"/>
  <c r="H515" i="36"/>
  <c r="H513" i="36"/>
  <c r="H511" i="36"/>
  <c r="H510" i="36"/>
  <c r="H507" i="36"/>
  <c r="H506" i="36"/>
  <c r="H504" i="36"/>
  <c r="H501" i="36"/>
  <c r="H500" i="36"/>
  <c r="H497" i="36"/>
  <c r="H496" i="36"/>
  <c r="H495" i="36"/>
  <c r="H494" i="36"/>
  <c r="H493" i="36"/>
  <c r="H491" i="36"/>
  <c r="H490" i="36"/>
  <c r="H487" i="36"/>
  <c r="H485" i="36"/>
  <c r="H484" i="36"/>
  <c r="H482" i="36"/>
  <c r="H480" i="36"/>
  <c r="H477" i="36"/>
  <c r="H476" i="36"/>
  <c r="H475" i="36"/>
  <c r="H473" i="36"/>
  <c r="H472" i="36"/>
  <c r="H470" i="36"/>
  <c r="H468" i="36"/>
  <c r="H466" i="36"/>
  <c r="H464" i="36"/>
  <c r="H462" i="36"/>
  <c r="H460" i="36"/>
  <c r="H459" i="36"/>
  <c r="H456" i="36"/>
  <c r="H455" i="36"/>
  <c r="H453" i="36"/>
  <c r="H450" i="36"/>
  <c r="H449" i="36"/>
  <c r="H446" i="36"/>
  <c r="H445" i="36"/>
  <c r="H444" i="36"/>
  <c r="H443" i="36"/>
  <c r="H442" i="36"/>
  <c r="H440" i="36"/>
  <c r="H438" i="36"/>
  <c r="H437" i="36"/>
  <c r="H435" i="36"/>
  <c r="H434" i="36"/>
  <c r="H432" i="36"/>
  <c r="H431" i="36"/>
  <c r="H428" i="36"/>
  <c r="H426" i="36"/>
  <c r="H424" i="36"/>
  <c r="H421" i="36"/>
  <c r="H420" i="36"/>
  <c r="H418" i="36"/>
  <c r="H416" i="36"/>
  <c r="H413" i="36"/>
  <c r="H412" i="36"/>
  <c r="H411" i="36"/>
  <c r="H409" i="36"/>
  <c r="H408" i="36"/>
  <c r="H406" i="36"/>
  <c r="H404" i="36"/>
  <c r="H402" i="36"/>
  <c r="H400" i="36"/>
  <c r="H398" i="36"/>
  <c r="H397" i="36"/>
  <c r="H395" i="36"/>
  <c r="H394" i="36"/>
  <c r="H391" i="36"/>
  <c r="H390" i="36"/>
  <c r="H388" i="36"/>
  <c r="H385" i="36"/>
  <c r="H384" i="36"/>
  <c r="H381" i="36"/>
  <c r="H380" i="36"/>
  <c r="H379" i="36"/>
  <c r="H378" i="36"/>
  <c r="H377" i="36"/>
  <c r="H375" i="36"/>
  <c r="H374" i="36"/>
  <c r="H373" i="36"/>
  <c r="H370" i="36"/>
  <c r="H368" i="36"/>
  <c r="H366" i="36"/>
  <c r="H363" i="36"/>
  <c r="H362" i="36"/>
  <c r="H360" i="36"/>
  <c r="H358" i="36"/>
  <c r="H355" i="36"/>
  <c r="H354" i="36"/>
  <c r="H353" i="36"/>
  <c r="H351" i="36"/>
  <c r="H350" i="36"/>
  <c r="H348" i="36"/>
  <c r="H346" i="36"/>
  <c r="H344" i="36"/>
  <c r="H342" i="36"/>
  <c r="H340" i="36"/>
  <c r="H338" i="36"/>
  <c r="H337" i="36"/>
  <c r="H334" i="36"/>
  <c r="H333" i="36"/>
  <c r="H331" i="36"/>
  <c r="C327" i="36"/>
  <c r="B327" i="36"/>
  <c r="H325" i="36"/>
  <c r="H324" i="36"/>
  <c r="H323" i="36"/>
  <c r="H321" i="36"/>
  <c r="H319" i="36"/>
  <c r="H318" i="36"/>
  <c r="H317" i="36"/>
  <c r="H314" i="36"/>
  <c r="H312" i="36"/>
  <c r="H311" i="36"/>
  <c r="H309" i="36"/>
  <c r="H306" i="36"/>
  <c r="H305" i="36"/>
  <c r="H303" i="36"/>
  <c r="H300" i="36"/>
  <c r="H297" i="36"/>
  <c r="H296" i="36"/>
  <c r="H293" i="36"/>
  <c r="H291" i="36"/>
  <c r="H290" i="36"/>
  <c r="H287" i="36"/>
  <c r="H285" i="36"/>
  <c r="H283" i="36"/>
  <c r="H281" i="36"/>
  <c r="H279" i="36"/>
  <c r="H278" i="36"/>
  <c r="C275" i="36"/>
  <c r="B275" i="36"/>
  <c r="H273" i="36"/>
  <c r="H270" i="36"/>
  <c r="H268" i="36"/>
  <c r="H267" i="36"/>
  <c r="H266" i="36"/>
  <c r="H263" i="36"/>
  <c r="H262" i="36"/>
  <c r="H260" i="36"/>
  <c r="H259" i="36"/>
  <c r="H256" i="36"/>
  <c r="H253" i="36"/>
  <c r="H251" i="36"/>
  <c r="H250" i="36"/>
  <c r="H248" i="36"/>
  <c r="H245" i="36"/>
  <c r="H244" i="36"/>
  <c r="H242" i="36"/>
  <c r="H241" i="36"/>
  <c r="H239" i="36"/>
  <c r="H238" i="36"/>
  <c r="H235" i="36"/>
  <c r="H233" i="36"/>
  <c r="H232" i="36"/>
  <c r="H229" i="36"/>
  <c r="H227" i="36"/>
  <c r="H225" i="36"/>
  <c r="H224" i="36"/>
  <c r="H221" i="36"/>
  <c r="H219" i="36"/>
  <c r="H217" i="36"/>
  <c r="H216" i="36"/>
  <c r="H214" i="36"/>
  <c r="H212" i="36"/>
  <c r="H211" i="36"/>
  <c r="C208" i="36"/>
  <c r="B208" i="36"/>
  <c r="H206" i="36"/>
  <c r="H204" i="36"/>
  <c r="H202" i="36"/>
  <c r="H201" i="36"/>
  <c r="H200" i="36"/>
  <c r="H198" i="36"/>
  <c r="H197" i="36"/>
  <c r="H195" i="36"/>
  <c r="H192" i="36"/>
  <c r="H189" i="36"/>
  <c r="H187" i="36"/>
  <c r="H184" i="36"/>
  <c r="H183" i="36"/>
  <c r="H182" i="36"/>
  <c r="H180" i="36"/>
  <c r="H178" i="36"/>
  <c r="H175" i="36"/>
  <c r="H174" i="36"/>
  <c r="H173" i="36"/>
  <c r="H172" i="36"/>
  <c r="H170" i="36"/>
  <c r="H168" i="36"/>
  <c r="H167" i="36"/>
  <c r="H164" i="36"/>
  <c r="H162" i="36"/>
  <c r="H160" i="36"/>
  <c r="H158" i="36"/>
  <c r="H156" i="36"/>
  <c r="H155" i="36"/>
  <c r="C152" i="36"/>
  <c r="B152" i="36"/>
  <c r="H150" i="36"/>
  <c r="H147" i="36"/>
  <c r="H145" i="36"/>
  <c r="H143" i="36"/>
  <c r="H141" i="36"/>
  <c r="H138" i="36"/>
  <c r="H137" i="36"/>
  <c r="H136" i="36"/>
  <c r="H134" i="36"/>
  <c r="H132" i="36"/>
  <c r="H129" i="36"/>
  <c r="H128" i="36"/>
  <c r="H127" i="36"/>
  <c r="H126" i="36"/>
  <c r="H123" i="36"/>
  <c r="H121" i="36"/>
  <c r="H120" i="36"/>
  <c r="H117" i="36"/>
  <c r="H115" i="36"/>
  <c r="H113" i="36"/>
  <c r="H112" i="36"/>
  <c r="H110" i="36"/>
  <c r="H108" i="36"/>
  <c r="H107" i="36"/>
  <c r="C104" i="36"/>
  <c r="B104" i="36"/>
  <c r="H102" i="36"/>
  <c r="H101" i="36"/>
  <c r="H98" i="36"/>
  <c r="H97" i="36"/>
  <c r="H96" i="36"/>
  <c r="H95" i="36"/>
  <c r="H94" i="36"/>
  <c r="H92" i="36"/>
  <c r="H90" i="36"/>
  <c r="H88" i="36"/>
  <c r="H86" i="36"/>
  <c r="H84" i="36"/>
  <c r="H83" i="36"/>
  <c r="H82" i="36"/>
  <c r="H81" i="36"/>
  <c r="H79" i="36"/>
  <c r="H76" i="36"/>
  <c r="H75" i="36"/>
  <c r="H73" i="36"/>
  <c r="H70" i="36"/>
  <c r="H67" i="36"/>
  <c r="H65" i="36"/>
  <c r="H63" i="36"/>
  <c r="H60" i="36"/>
  <c r="H59" i="36"/>
  <c r="H58" i="36"/>
  <c r="H57" i="36"/>
  <c r="H56" i="36"/>
  <c r="H55" i="36"/>
  <c r="H54" i="36"/>
  <c r="H52" i="36"/>
  <c r="H51" i="36"/>
  <c r="H49" i="36"/>
  <c r="H48" i="36"/>
  <c r="H45" i="36"/>
  <c r="H44" i="36"/>
  <c r="H43" i="36"/>
  <c r="H40" i="36"/>
  <c r="H39" i="36"/>
  <c r="H38" i="36"/>
  <c r="H37" i="36"/>
  <c r="H36" i="36"/>
  <c r="H35" i="36"/>
  <c r="H32" i="36"/>
  <c r="H31" i="36"/>
  <c r="H30" i="36"/>
  <c r="H28" i="36"/>
  <c r="H26" i="36"/>
  <c r="H24" i="36"/>
  <c r="H23" i="36"/>
  <c r="H20" i="36"/>
  <c r="H18" i="36"/>
  <c r="H16" i="36"/>
  <c r="H15" i="36"/>
  <c r="H13" i="36"/>
  <c r="H11" i="36"/>
  <c r="H10" i="36"/>
  <c r="H649" i="35"/>
  <c r="H346" i="35"/>
  <c r="H347" i="35"/>
  <c r="H348" i="35"/>
  <c r="H349" i="35"/>
  <c r="H350" i="35"/>
  <c r="H351" i="35"/>
  <c r="H352" i="35"/>
  <c r="H345" i="35"/>
  <c r="H52" i="35"/>
  <c r="H53" i="35"/>
  <c r="H54" i="35"/>
  <c r="H55" i="35"/>
  <c r="H51" i="35"/>
  <c r="H48" i="35"/>
  <c r="H49" i="35"/>
  <c r="H47" i="35"/>
  <c r="H43" i="35"/>
  <c r="H44" i="35"/>
  <c r="H45" i="35"/>
  <c r="H42" i="35"/>
  <c r="M838" i="36"/>
  <c r="M915" i="36"/>
  <c r="L630" i="36"/>
  <c r="L899" i="36"/>
  <c r="M587" i="36"/>
  <c r="M934" i="36"/>
  <c r="M916" i="36"/>
  <c r="N511" i="36"/>
  <c r="L570" i="36"/>
  <c r="L876" i="36"/>
  <c r="M690" i="36"/>
  <c r="L568" i="36"/>
  <c r="L732" i="36"/>
  <c r="L970" i="36"/>
  <c r="M665" i="36"/>
  <c r="M889" i="36"/>
  <c r="L523" i="36"/>
  <c r="L946" i="36"/>
  <c r="N981" i="36"/>
  <c r="M288" i="36"/>
  <c r="M786" i="36"/>
  <c r="L670" i="36"/>
  <c r="N933" i="36"/>
  <c r="M892" i="36"/>
  <c r="N694" i="36"/>
  <c r="M406" i="36"/>
  <c r="M723" i="36"/>
  <c r="N833" i="36"/>
  <c r="N573" i="36"/>
  <c r="M914" i="36"/>
  <c r="L945" i="36"/>
  <c r="M847" i="36"/>
  <c r="M959" i="36"/>
  <c r="M816" i="36"/>
  <c r="M833" i="36"/>
  <c r="M927" i="36"/>
  <c r="N902" i="36"/>
  <c r="N702" i="36"/>
  <c r="N955" i="36"/>
  <c r="N816" i="36"/>
  <c r="L820" i="36"/>
  <c r="L811" i="36"/>
  <c r="N336" i="36"/>
  <c r="L880" i="36"/>
  <c r="N697" i="36"/>
  <c r="N600" i="36"/>
  <c r="N835" i="36"/>
  <c r="L643" i="36"/>
  <c r="M628" i="36"/>
  <c r="L380" i="36"/>
  <c r="N923" i="36"/>
  <c r="M695" i="36"/>
  <c r="M787" i="36"/>
  <c r="M774" i="36"/>
  <c r="L866" i="36"/>
  <c r="N971" i="36"/>
  <c r="M758" i="36"/>
  <c r="N641" i="36"/>
  <c r="L851" i="36"/>
  <c r="L927" i="36"/>
  <c r="L912" i="36"/>
  <c r="N725" i="36"/>
  <c r="N629" i="36"/>
  <c r="M389" i="36"/>
  <c r="M790" i="36"/>
  <c r="L591" i="36"/>
  <c r="M475" i="36"/>
  <c r="M536" i="36"/>
  <c r="M386" i="36"/>
  <c r="N601" i="36"/>
  <c r="M455" i="36"/>
  <c r="L742" i="36"/>
  <c r="N967" i="36"/>
  <c r="N884" i="36"/>
  <c r="M496" i="36"/>
  <c r="L720" i="36"/>
  <c r="L574" i="36"/>
  <c r="N446" i="36"/>
  <c r="L780" i="36"/>
  <c r="M440" i="36"/>
  <c r="L703" i="36"/>
  <c r="M879" i="36"/>
  <c r="M845" i="36"/>
  <c r="L977" i="36"/>
  <c r="L871" i="36"/>
  <c r="M823" i="36"/>
  <c r="M820" i="36"/>
  <c r="L916" i="36"/>
  <c r="M810" i="36"/>
  <c r="L728" i="36"/>
  <c r="N875" i="36"/>
  <c r="L666" i="36"/>
  <c r="L548" i="36"/>
  <c r="M897" i="36"/>
  <c r="L747" i="36"/>
  <c r="L715" i="36"/>
  <c r="L352" i="36"/>
  <c r="M704" i="36"/>
  <c r="N743" i="36"/>
  <c r="M796" i="36"/>
  <c r="L354" i="36"/>
  <c r="M556" i="36"/>
  <c r="N866" i="36"/>
  <c r="M872" i="36"/>
  <c r="M694" i="36"/>
  <c r="L416" i="36"/>
  <c r="M932" i="36"/>
  <c r="M902" i="36"/>
  <c r="N658" i="36"/>
  <c r="M561" i="36"/>
  <c r="L910" i="36"/>
  <c r="L683" i="36"/>
  <c r="N938" i="36"/>
  <c r="M814" i="36"/>
  <c r="N703" i="36"/>
  <c r="L545" i="36"/>
  <c r="L690" i="36"/>
  <c r="M912" i="36"/>
  <c r="N688" i="36"/>
  <c r="N950" i="36"/>
  <c r="N895" i="36"/>
  <c r="L473" i="36"/>
  <c r="N966" i="36"/>
  <c r="N391" i="36"/>
  <c r="L760" i="36"/>
  <c r="M565" i="36"/>
  <c r="L974" i="36"/>
  <c r="M760" i="36"/>
  <c r="N928" i="36"/>
  <c r="N683" i="36"/>
  <c r="N604" i="36"/>
  <c r="L650" i="36"/>
  <c r="L830" i="36"/>
  <c r="N976" i="36"/>
  <c r="M549" i="36"/>
  <c r="N576" i="36"/>
  <c r="M568" i="36"/>
  <c r="M732" i="36"/>
  <c r="M593" i="36"/>
  <c r="M761" i="36"/>
  <c r="L857" i="36"/>
  <c r="L897" i="36"/>
  <c r="L509" i="36"/>
  <c r="M654" i="36"/>
  <c r="M942" i="36"/>
  <c r="N746" i="36"/>
  <c r="L444" i="36"/>
  <c r="M817" i="36"/>
  <c r="N864" i="36"/>
  <c r="M722" i="36"/>
  <c r="N939" i="36"/>
  <c r="N618" i="36"/>
  <c r="M909" i="36"/>
  <c r="N508" i="36"/>
  <c r="L969" i="36"/>
  <c r="N813" i="36"/>
  <c r="N721" i="36"/>
  <c r="M878" i="36"/>
  <c r="L753" i="36"/>
  <c r="L771" i="36"/>
  <c r="N952" i="36"/>
  <c r="M718" i="36"/>
  <c r="M974" i="36"/>
  <c r="M630" i="36"/>
  <c r="M963" i="36"/>
  <c r="L698" i="36"/>
  <c r="M728" i="36"/>
  <c r="L520" i="36"/>
  <c r="N677" i="36"/>
  <c r="M403" i="36"/>
  <c r="N753" i="36"/>
  <c r="N917" i="36"/>
  <c r="L556" i="36"/>
  <c r="M405" i="36"/>
  <c r="M971" i="36"/>
  <c r="N659" i="36"/>
  <c r="L390" i="36"/>
  <c r="N885" i="36"/>
  <c r="L906" i="36"/>
  <c r="L884" i="36"/>
  <c r="L711" i="36"/>
  <c r="M884" i="36"/>
  <c r="L844" i="36"/>
  <c r="L954" i="36"/>
  <c r="M546" i="36"/>
  <c r="M891" i="36"/>
  <c r="N842" i="36"/>
  <c r="L803" i="36"/>
  <c r="L540" i="36"/>
  <c r="M579" i="36"/>
  <c r="N520" i="36"/>
  <c r="L748" i="36"/>
  <c r="L845" i="36"/>
  <c r="M707" i="36"/>
  <c r="M393" i="36"/>
  <c r="L981" i="36"/>
  <c r="N550" i="36"/>
  <c r="N420" i="36"/>
  <c r="N820" i="36"/>
  <c r="M596" i="36"/>
  <c r="L839" i="36"/>
  <c r="L726" i="36"/>
  <c r="L930" i="36"/>
  <c r="L829" i="36"/>
  <c r="L475" i="36"/>
  <c r="L973" i="36"/>
  <c r="L822" i="36"/>
  <c r="M729" i="36"/>
  <c r="N862" i="36"/>
  <c r="M941" i="36"/>
  <c r="L863" i="36"/>
  <c r="L864" i="36"/>
  <c r="N788" i="36"/>
  <c r="M980" i="36"/>
  <c r="L964" i="36"/>
  <c r="M834" i="36"/>
  <c r="M516" i="36"/>
  <c r="N975" i="36"/>
  <c r="N869" i="36"/>
  <c r="L658" i="36"/>
  <c r="L510" i="36"/>
  <c r="M908" i="36"/>
  <c r="N843" i="36"/>
  <c r="N837" i="36"/>
  <c r="N333" i="36"/>
  <c r="L824" i="36"/>
  <c r="N597" i="36"/>
  <c r="M495" i="36"/>
  <c r="M888" i="36"/>
  <c r="M733" i="36"/>
  <c r="L432" i="36"/>
  <c r="M500" i="36"/>
  <c r="L785" i="36"/>
  <c r="M391" i="36"/>
  <c r="M511" i="36"/>
  <c r="M661" i="36"/>
  <c r="M624" i="36"/>
  <c r="M865" i="36"/>
  <c r="L584" i="36"/>
  <c r="L848" i="36"/>
  <c r="M443" i="36"/>
  <c r="L644" i="36"/>
  <c r="L925" i="36"/>
  <c r="M346" i="36"/>
  <c r="L608" i="36"/>
  <c r="N359" i="36"/>
  <c r="N916" i="36"/>
  <c r="L407" i="36"/>
  <c r="N440" i="36"/>
  <c r="L588" i="36"/>
  <c r="M350" i="36"/>
  <c r="L976" i="36"/>
  <c r="N675" i="36"/>
  <c r="N732" i="36"/>
  <c r="L680" i="36"/>
  <c r="L920" i="36"/>
  <c r="N796" i="36"/>
  <c r="M975" i="36"/>
  <c r="M961" i="36"/>
  <c r="M743" i="36"/>
  <c r="L975" i="36"/>
  <c r="N636" i="36"/>
  <c r="L717" i="36"/>
  <c r="L795" i="36"/>
  <c r="N830" i="36"/>
  <c r="M966" i="36"/>
  <c r="L461" i="36"/>
  <c r="M956" i="36"/>
  <c r="L526" i="36"/>
  <c r="L645" i="36"/>
  <c r="M768" i="36"/>
  <c r="N945" i="36"/>
  <c r="M635" i="36"/>
  <c r="L888" i="36"/>
  <c r="N962" i="36"/>
  <c r="L966" i="36"/>
  <c r="L941" i="36"/>
  <c r="N617" i="36"/>
  <c r="N844" i="36"/>
  <c r="M809" i="36"/>
  <c r="M929" i="36"/>
  <c r="M552" i="36"/>
  <c r="M765" i="36"/>
  <c r="N774" i="36"/>
  <c r="M637" i="36"/>
  <c r="L519" i="36"/>
  <c r="L490" i="36"/>
  <c r="M702" i="36"/>
  <c r="L764" i="36"/>
  <c r="M875" i="36"/>
  <c r="M558" i="36"/>
  <c r="N548" i="36"/>
  <c r="N565" i="36"/>
  <c r="M314" i="36"/>
  <c r="L958" i="36"/>
  <c r="L775" i="36"/>
  <c r="L722" i="36"/>
  <c r="M697" i="36"/>
  <c r="N809" i="36"/>
  <c r="L508" i="36"/>
  <c r="M948" i="36"/>
  <c r="L560" i="36"/>
  <c r="L704" i="36"/>
  <c r="N407" i="36"/>
  <c r="M950" i="36"/>
  <c r="N941" i="36"/>
  <c r="N575" i="36"/>
  <c r="L959" i="36"/>
  <c r="M874" i="36"/>
  <c r="M581" i="36"/>
  <c r="M850" i="36"/>
  <c r="M589" i="36"/>
  <c r="N510" i="36"/>
  <c r="M322" i="36"/>
  <c r="N572" i="36"/>
  <c r="L763" i="36"/>
  <c r="N786" i="36"/>
  <c r="M487" i="36"/>
  <c r="L879" i="36"/>
  <c r="M548" i="36"/>
  <c r="L336" i="36"/>
  <c r="M862" i="36"/>
  <c r="L345" i="36"/>
  <c r="M646" i="36"/>
  <c r="N652" i="36"/>
  <c r="N692" i="36"/>
  <c r="N972" i="36"/>
  <c r="N710" i="36"/>
  <c r="L694" i="36"/>
  <c r="L800" i="36"/>
  <c r="M532" i="36"/>
  <c r="L387" i="36"/>
  <c r="L637" i="36"/>
  <c r="L774" i="36"/>
  <c r="M881" i="36"/>
  <c r="M745" i="36"/>
  <c r="L391" i="36"/>
  <c r="M551" i="36"/>
  <c r="M398" i="36"/>
  <c r="N808" i="36"/>
  <c r="M422" i="36"/>
  <c r="N730" i="36"/>
  <c r="L873" i="36"/>
  <c r="M824" i="36"/>
  <c r="N521" i="36"/>
  <c r="L772" i="36"/>
  <c r="L355" i="36"/>
  <c r="N156" i="36"/>
  <c r="L455" i="36"/>
  <c r="L547" i="36"/>
  <c r="M95" i="36"/>
  <c r="M776" i="36"/>
  <c r="L585" i="36"/>
  <c r="N101" i="36"/>
  <c r="M571" i="36"/>
  <c r="N482" i="36"/>
  <c r="N704" i="36"/>
  <c r="N727" i="36"/>
  <c r="M922" i="36"/>
  <c r="L853" i="36"/>
  <c r="N665" i="36"/>
  <c r="L626" i="36"/>
  <c r="L633" i="36"/>
  <c r="N543" i="36"/>
  <c r="M481" i="36"/>
  <c r="L735" i="36"/>
  <c r="N478" i="36"/>
  <c r="N793" i="36"/>
  <c r="L701" i="36"/>
  <c r="M669" i="36"/>
  <c r="L377" i="36"/>
  <c r="L909" i="36"/>
  <c r="N334" i="36"/>
  <c r="M762" i="36"/>
  <c r="N750" i="36"/>
  <c r="L593" i="36"/>
  <c r="M441" i="36"/>
  <c r="L674" i="36"/>
  <c r="M188" i="36"/>
  <c r="M528" i="36"/>
  <c r="L306" i="36"/>
  <c r="L859" i="36"/>
  <c r="M839" i="36"/>
  <c r="M832" i="36"/>
  <c r="N854" i="36"/>
  <c r="N349" i="36"/>
  <c r="M622" i="36"/>
  <c r="M588" i="36"/>
  <c r="M821" i="36"/>
  <c r="M859" i="36"/>
  <c r="N815" i="36"/>
  <c r="N834" i="36"/>
  <c r="L563" i="36"/>
  <c r="M939" i="36"/>
  <c r="M686" i="36"/>
  <c r="N655" i="36"/>
  <c r="N545" i="36"/>
  <c r="L855" i="36"/>
  <c r="M717" i="36"/>
  <c r="L791" i="36"/>
  <c r="N532" i="36"/>
  <c r="M737" i="36"/>
  <c r="L580" i="36"/>
  <c r="L565" i="36"/>
  <c r="N486" i="36"/>
  <c r="M631" i="36"/>
  <c r="L635" i="36"/>
  <c r="N713" i="36"/>
  <c r="M671" i="36"/>
  <c r="M333" i="36"/>
  <c r="M586" i="36"/>
  <c r="N595" i="36"/>
  <c r="M634" i="36"/>
  <c r="M662" i="36"/>
  <c r="N739" i="36"/>
  <c r="M620" i="36"/>
  <c r="M526" i="36"/>
  <c r="M895" i="36"/>
  <c r="N973" i="36"/>
  <c r="M886" i="36"/>
  <c r="L419" i="36"/>
  <c r="L610" i="36"/>
  <c r="M951" i="36"/>
  <c r="N642" i="36"/>
  <c r="L770" i="36"/>
  <c r="L758" i="36"/>
  <c r="N827" i="36"/>
  <c r="M880" i="36"/>
  <c r="M976" i="36"/>
  <c r="L692" i="36"/>
  <c r="L614" i="36"/>
  <c r="N553" i="36"/>
  <c r="L773" i="36"/>
  <c r="M801" i="36"/>
  <c r="M647" i="36"/>
  <c r="N957" i="36"/>
  <c r="M711" i="36"/>
  <c r="L672" i="36"/>
  <c r="M537" i="36"/>
  <c r="N497" i="36"/>
  <c r="N540" i="36"/>
  <c r="N801" i="36"/>
  <c r="M867" i="36"/>
  <c r="M893" i="36"/>
  <c r="M905" i="36"/>
  <c r="M784" i="36"/>
  <c r="N900" i="36"/>
  <c r="N872" i="36"/>
  <c r="L718" i="36"/>
  <c r="M292" i="36"/>
  <c r="L921" i="36"/>
  <c r="N867" i="36"/>
  <c r="L924" i="36"/>
  <c r="L862" i="36"/>
  <c r="N766" i="36"/>
  <c r="L872" i="36"/>
  <c r="L617" i="36"/>
  <c r="N708" i="36"/>
  <c r="L860" i="36"/>
  <c r="L806" i="36"/>
  <c r="N437" i="36"/>
  <c r="N584" i="36"/>
  <c r="N556" i="36"/>
  <c r="M474" i="36"/>
  <c r="M342" i="36"/>
  <c r="N959" i="36"/>
  <c r="M826" i="36"/>
  <c r="N660" i="36"/>
  <c r="N388" i="36"/>
  <c r="N588" i="36"/>
  <c r="N798" i="36"/>
  <c r="L695" i="36"/>
  <c r="N974" i="36"/>
  <c r="M657" i="36"/>
  <c r="M494" i="36"/>
  <c r="N778" i="36"/>
  <c r="N402" i="36"/>
  <c r="M509" i="36"/>
  <c r="L828" i="36"/>
  <c r="L575" i="36"/>
  <c r="N899" i="36"/>
  <c r="N404" i="36"/>
  <c r="N630" i="36"/>
  <c r="M926" i="36"/>
  <c r="M910" i="36"/>
  <c r="N822" i="36"/>
  <c r="N780" i="36"/>
  <c r="M678" i="36"/>
  <c r="M583" i="36"/>
  <c r="L816" i="36"/>
  <c r="M450" i="36"/>
  <c r="M791" i="36"/>
  <c r="M666" i="36"/>
  <c r="M200" i="36"/>
  <c r="L168" i="36"/>
  <c r="N561" i="36"/>
  <c r="N905" i="36"/>
  <c r="L301" i="36"/>
  <c r="M276" i="36"/>
  <c r="N96" i="36"/>
  <c r="L813" i="36"/>
  <c r="L581" i="36"/>
  <c r="N874" i="36"/>
  <c r="N807" i="36"/>
  <c r="M752" i="36"/>
  <c r="N980" i="36"/>
  <c r="N879" i="36"/>
  <c r="N744" i="36"/>
  <c r="M544" i="36"/>
  <c r="M841" i="36"/>
  <c r="M228" i="36"/>
  <c r="L915" i="36"/>
  <c r="M385" i="36"/>
  <c r="N608" i="36"/>
  <c r="M449" i="36"/>
  <c r="L371" i="36"/>
  <c r="L452" i="36"/>
  <c r="M158" i="36"/>
  <c r="N202" i="36"/>
  <c r="N320" i="36"/>
  <c r="M840" i="36"/>
  <c r="M590" i="36"/>
  <c r="M219" i="36"/>
  <c r="L831" i="36"/>
  <c r="L118" i="36"/>
  <c r="M187" i="36"/>
  <c r="L808" i="36"/>
  <c r="M592" i="36"/>
  <c r="L934" i="36"/>
  <c r="N893" i="36"/>
  <c r="L502" i="36"/>
  <c r="M913" i="36"/>
  <c r="N781" i="36"/>
  <c r="L898" i="36"/>
  <c r="M811" i="36"/>
  <c r="N384" i="36"/>
  <c r="N527" i="36"/>
  <c r="L559" i="36"/>
  <c r="L911" i="36"/>
  <c r="N982" i="36"/>
  <c r="N368" i="36"/>
  <c r="M345" i="36"/>
  <c r="N792" i="36"/>
  <c r="L901" i="36"/>
  <c r="L627" i="36"/>
  <c r="N631" i="36"/>
  <c r="L767" i="36"/>
  <c r="N956" i="36"/>
  <c r="N581" i="36"/>
  <c r="L88" i="36"/>
  <c r="N831" i="36"/>
  <c r="N904" i="36"/>
  <c r="M978" i="36"/>
  <c r="L852" i="36"/>
  <c r="M863" i="36"/>
  <c r="L768" i="36"/>
  <c r="N715" i="36"/>
  <c r="L554" i="36"/>
  <c r="M564" i="36"/>
  <c r="L359" i="36"/>
  <c r="N535" i="36"/>
  <c r="N625" i="36"/>
  <c r="L651" i="36"/>
  <c r="N985" i="36"/>
  <c r="L277" i="36"/>
  <c r="M327" i="36"/>
  <c r="M706" i="36"/>
  <c r="L858" i="36"/>
  <c r="N471" i="36"/>
  <c r="M569" i="36"/>
  <c r="N977" i="36"/>
  <c r="N567" i="36"/>
  <c r="M93" i="36"/>
  <c r="M793" i="36"/>
  <c r="N664" i="36"/>
  <c r="M148" i="36"/>
  <c r="L382" i="36"/>
  <c r="N823" i="36"/>
  <c r="M617" i="36"/>
  <c r="N438" i="36"/>
  <c r="L57" i="36"/>
  <c r="L856" i="36"/>
  <c r="L982" i="36"/>
  <c r="L682" i="36"/>
  <c r="M903" i="36"/>
  <c r="M377" i="36"/>
  <c r="L557" i="36"/>
  <c r="N509" i="36"/>
  <c r="M410" i="36"/>
  <c r="M726" i="36"/>
  <c r="M860" i="36"/>
  <c r="M612" i="36"/>
  <c r="N719" i="36"/>
  <c r="N632" i="36"/>
  <c r="L779" i="36"/>
  <c r="N908" i="36"/>
  <c r="N537" i="36"/>
  <c r="M400" i="36"/>
  <c r="L621" i="36"/>
  <c r="L481" i="36"/>
  <c r="M792" i="36"/>
  <c r="M340" i="36"/>
  <c r="M779" i="36"/>
  <c r="L597" i="36"/>
  <c r="N360" i="36"/>
  <c r="L840" i="36"/>
  <c r="N755" i="36"/>
  <c r="N789" i="36"/>
  <c r="N615" i="36"/>
  <c r="M550" i="36"/>
  <c r="L543" i="36"/>
  <c r="N610" i="36"/>
  <c r="L890" i="36"/>
  <c r="N819" i="36"/>
  <c r="N574" i="36"/>
  <c r="L836" i="36"/>
  <c r="M567" i="36"/>
  <c r="M919" i="36"/>
  <c r="L472" i="36"/>
  <c r="L449" i="36"/>
  <c r="M235" i="36"/>
  <c r="M32" i="36"/>
  <c r="N922" i="36"/>
  <c r="N442" i="36"/>
  <c r="M65" i="36"/>
  <c r="L471" i="36"/>
  <c r="N278" i="36"/>
  <c r="N596" i="36"/>
  <c r="N488" i="36"/>
  <c r="L360" i="36"/>
  <c r="M849" i="36"/>
  <c r="N459" i="36"/>
  <c r="L253" i="36"/>
  <c r="L466" i="36"/>
  <c r="L730" i="36"/>
  <c r="M49" i="36"/>
  <c r="M250" i="36"/>
  <c r="L260" i="36"/>
  <c r="N30" i="36"/>
  <c r="M231" i="36"/>
  <c r="L944" i="36"/>
  <c r="M815" i="36"/>
  <c r="N499" i="36"/>
  <c r="N948" i="36"/>
  <c r="M505" i="36"/>
  <c r="N433" i="36"/>
  <c r="L120" i="36"/>
  <c r="M77" i="36"/>
  <c r="N776" i="36"/>
  <c r="L139" i="36"/>
  <c r="L99" i="36"/>
  <c r="M778" i="36"/>
  <c r="N964" i="36"/>
  <c r="L505" i="36"/>
  <c r="L374" i="36"/>
  <c r="N292" i="36"/>
  <c r="L341" i="36"/>
  <c r="M805" i="36"/>
  <c r="M194" i="36"/>
  <c r="N896" i="36"/>
  <c r="N464" i="36"/>
  <c r="N930" i="36"/>
  <c r="L881" i="36"/>
  <c r="M538" i="36"/>
  <c r="N598" i="36"/>
  <c r="M943" i="36"/>
  <c r="L810" i="36"/>
  <c r="M88" i="36"/>
  <c r="N515" i="36"/>
  <c r="N145" i="36"/>
  <c r="M37" i="36"/>
  <c r="L330" i="36"/>
  <c r="L230" i="36"/>
  <c r="M683" i="36"/>
  <c r="N590" i="36"/>
  <c r="M280" i="36"/>
  <c r="L749" i="36"/>
  <c r="N803" i="36"/>
  <c r="L907" i="36"/>
  <c r="N935" i="36"/>
  <c r="L368" i="36"/>
  <c r="L642" i="36"/>
  <c r="L480" i="36"/>
  <c r="N712" i="36"/>
  <c r="N649" i="36"/>
  <c r="L865" i="36"/>
  <c r="L595" i="36"/>
  <c r="L725" i="36"/>
  <c r="N707" i="36"/>
  <c r="M806" i="36"/>
  <c r="N914" i="36"/>
  <c r="M464" i="36"/>
  <c r="N436" i="36"/>
  <c r="M712" i="36"/>
  <c r="L838" i="36"/>
  <c r="L886" i="36"/>
  <c r="L604" i="36"/>
  <c r="L861" i="36"/>
  <c r="L777" i="36"/>
  <c r="M883" i="36"/>
  <c r="N888" i="36"/>
  <c r="N979" i="36"/>
  <c r="L951" i="36"/>
  <c r="M813" i="36"/>
  <c r="M744" i="36"/>
  <c r="M861" i="36"/>
  <c r="N771" i="36"/>
  <c r="N646" i="36"/>
  <c r="L653" i="36"/>
  <c r="M559" i="36"/>
  <c r="M354" i="36"/>
  <c r="N800" i="36"/>
  <c r="N828" i="36"/>
  <c r="N583" i="36"/>
  <c r="N857" i="36"/>
  <c r="M535" i="36"/>
  <c r="N852" i="36"/>
  <c r="N851" i="36"/>
  <c r="M448" i="36"/>
  <c r="N372" i="36"/>
  <c r="M281" i="36"/>
  <c r="L316" i="36"/>
  <c r="N475" i="36"/>
  <c r="N350" i="36"/>
  <c r="L605" i="36"/>
  <c r="L952" i="36"/>
  <c r="M508" i="36"/>
  <c r="N700" i="36"/>
  <c r="L606" i="36"/>
  <c r="M679" i="36"/>
  <c r="N910" i="36"/>
  <c r="N687" i="36"/>
  <c r="N931" i="36"/>
  <c r="L453" i="36"/>
  <c r="M925" i="36"/>
  <c r="N491" i="36"/>
  <c r="M641" i="36"/>
  <c r="M836" i="36"/>
  <c r="N612" i="36"/>
  <c r="M351" i="36"/>
  <c r="N682" i="36"/>
  <c r="M970" i="36"/>
  <c r="M651" i="36"/>
  <c r="N297" i="36"/>
  <c r="M933" i="36"/>
  <c r="N826" i="36"/>
  <c r="N585" i="36"/>
  <c r="N846" i="36"/>
  <c r="N685" i="36"/>
  <c r="L512" i="36"/>
  <c r="L691" i="36"/>
  <c r="N741" i="36"/>
  <c r="N504" i="36"/>
  <c r="M541" i="36"/>
  <c r="N387" i="36"/>
  <c r="N339" i="36"/>
  <c r="M554" i="36"/>
  <c r="N17" i="36"/>
  <c r="L561" i="36"/>
  <c r="L212" i="36"/>
  <c r="M154" i="36"/>
  <c r="N626" i="36"/>
  <c r="M576" i="36"/>
  <c r="N909" i="36"/>
  <c r="N892" i="36"/>
  <c r="M981" i="36"/>
  <c r="L789" i="36"/>
  <c r="N768" i="36"/>
  <c r="L349" i="36"/>
  <c r="L818" i="36"/>
  <c r="M753" i="36"/>
  <c r="N293" i="36"/>
  <c r="L396" i="36"/>
  <c r="L221" i="36"/>
  <c r="M155" i="36"/>
  <c r="M673" i="36"/>
  <c r="N418" i="36"/>
  <c r="M388" i="36"/>
  <c r="N541" i="36"/>
  <c r="L445" i="36"/>
  <c r="L734" i="36"/>
  <c r="M595" i="36"/>
  <c r="N132" i="36"/>
  <c r="N559" i="36"/>
  <c r="N188" i="36"/>
  <c r="L298" i="36"/>
  <c r="L917" i="36"/>
  <c r="N891" i="36"/>
  <c r="M757" i="36"/>
  <c r="N609" i="36"/>
  <c r="N932" i="36"/>
  <c r="M260" i="36"/>
  <c r="L348" i="36"/>
  <c r="N865" i="36"/>
  <c r="L846" i="36"/>
  <c r="M439" i="36"/>
  <c r="L381" i="36"/>
  <c r="N673" i="36"/>
  <c r="N705" i="36"/>
  <c r="L937" i="36"/>
  <c r="N634" i="36"/>
  <c r="M899" i="36"/>
  <c r="M644" i="36"/>
  <c r="N984" i="36"/>
  <c r="M938" i="36"/>
  <c r="M918" i="36"/>
  <c r="M642" i="36"/>
  <c r="L724" i="36"/>
  <c r="N403" i="36"/>
  <c r="M680" i="36"/>
  <c r="N897" i="36"/>
  <c r="N887" i="36"/>
  <c r="L868" i="36"/>
  <c r="L488" i="36"/>
  <c r="M572" i="36"/>
  <c r="M668" i="36"/>
  <c r="M524" i="36"/>
  <c r="N881" i="36"/>
  <c r="L577" i="36"/>
  <c r="N965" i="36"/>
  <c r="N927" i="36"/>
  <c r="N613" i="36"/>
  <c r="M700" i="36"/>
  <c r="N394" i="36"/>
  <c r="L708" i="36"/>
  <c r="L936" i="36"/>
  <c r="N745" i="36"/>
  <c r="N709" i="36"/>
  <c r="L603" i="36"/>
  <c r="M378" i="36"/>
  <c r="N580" i="36"/>
  <c r="L962" i="36"/>
  <c r="L578" i="36"/>
  <c r="N456" i="36"/>
  <c r="L931" i="36"/>
  <c r="M857" i="36"/>
  <c r="L426" i="36"/>
  <c r="N738" i="36"/>
  <c r="M921" i="36"/>
  <c r="M530" i="36"/>
  <c r="L965" i="36"/>
  <c r="L900" i="36"/>
  <c r="M633" i="36"/>
  <c r="M858" i="36"/>
  <c r="M478" i="36"/>
  <c r="M220" i="36"/>
  <c r="N724" i="36"/>
  <c r="M431" i="36"/>
  <c r="L308" i="36"/>
  <c r="L364" i="36"/>
  <c r="L304" i="36"/>
  <c r="L79" i="36"/>
  <c r="M982" i="36"/>
  <c r="L781" i="36"/>
  <c r="M788" i="36"/>
  <c r="L558" i="36"/>
  <c r="N483" i="36"/>
  <c r="L819" i="36"/>
  <c r="M705" i="36"/>
  <c r="M472" i="36"/>
  <c r="M692" i="36"/>
  <c r="M965" i="36"/>
  <c r="N849" i="36"/>
  <c r="N742" i="36"/>
  <c r="N409" i="36"/>
  <c r="N611" i="36"/>
  <c r="M447" i="36"/>
  <c r="M898" i="36"/>
  <c r="L427" i="36"/>
  <c r="L199" i="36"/>
  <c r="L434" i="36"/>
  <c r="M967" i="36"/>
  <c r="L567" i="36"/>
  <c r="M486" i="36"/>
  <c r="M414" i="36"/>
  <c r="N517" i="36"/>
  <c r="L409" i="36"/>
  <c r="N920" i="36"/>
  <c r="L938" i="36"/>
  <c r="N878" i="36"/>
  <c r="L491" i="36"/>
  <c r="L752" i="36"/>
  <c r="M58" i="36"/>
  <c r="N237" i="36"/>
  <c r="N832" i="36"/>
  <c r="L104" i="36"/>
  <c r="M491" i="36"/>
  <c r="N663" i="36"/>
  <c r="L719" i="36"/>
  <c r="M693" i="36"/>
  <c r="N983" i="36"/>
  <c r="N868" i="36"/>
  <c r="M708" i="36"/>
  <c r="M476" i="36"/>
  <c r="L365" i="36"/>
  <c r="N371" i="36"/>
  <c r="M192" i="36"/>
  <c r="N544" i="36"/>
  <c r="L412" i="36"/>
  <c r="M274" i="36"/>
  <c r="M731" i="36"/>
  <c r="N243" i="36"/>
  <c r="L340" i="36"/>
  <c r="L223" i="36"/>
  <c r="N65" i="36"/>
  <c r="L571" i="36"/>
  <c r="N246" i="36"/>
  <c r="M772" i="36"/>
  <c r="M519" i="36"/>
  <c r="M715" i="36"/>
  <c r="M127" i="36"/>
  <c r="L705" i="36"/>
  <c r="N190" i="36"/>
  <c r="M582" i="36"/>
  <c r="M748" i="36"/>
  <c r="L620" i="36"/>
  <c r="L628" i="36"/>
  <c r="M785" i="36"/>
  <c r="M480" i="36"/>
  <c r="L972" i="36"/>
  <c r="M600" i="36"/>
  <c r="M931" i="36"/>
  <c r="L504" i="36"/>
  <c r="M803" i="36"/>
  <c r="L978" i="36"/>
  <c r="N639" i="36"/>
  <c r="N526" i="36"/>
  <c r="N870" i="36"/>
  <c r="M688" i="36"/>
  <c r="N476" i="36"/>
  <c r="L802" i="36"/>
  <c r="L892" i="36"/>
  <c r="L847" i="36"/>
  <c r="N802" i="36"/>
  <c r="N679" i="36"/>
  <c r="M577" i="36"/>
  <c r="N518" i="36"/>
  <c r="M854" i="36"/>
  <c r="M827" i="36"/>
  <c r="N592" i="36"/>
  <c r="M781" i="36"/>
  <c r="M283" i="36"/>
  <c r="N524" i="36"/>
  <c r="N450" i="36"/>
  <c r="L300" i="36"/>
  <c r="L536" i="36"/>
  <c r="L142" i="36"/>
  <c r="N752" i="36"/>
  <c r="L948" i="36"/>
  <c r="L417" i="36"/>
  <c r="L243" i="36"/>
  <c r="L34" i="36"/>
  <c r="N365" i="36"/>
  <c r="N171" i="36"/>
  <c r="L148" i="36"/>
  <c r="N240" i="36"/>
  <c r="L197" i="36"/>
  <c r="M920" i="36"/>
  <c r="N978" i="36"/>
  <c r="N453" i="36"/>
  <c r="M521" i="36"/>
  <c r="L370" i="36"/>
  <c r="N112" i="36"/>
  <c r="N502" i="36"/>
  <c r="M72" i="36"/>
  <c r="N850" i="36"/>
  <c r="L170" i="36"/>
  <c r="L812" i="36"/>
  <c r="N633" i="36"/>
  <c r="M272" i="36"/>
  <c r="M375" i="36"/>
  <c r="L985" i="36"/>
  <c r="M503" i="36"/>
  <c r="M373" i="36"/>
  <c r="N484" i="36"/>
  <c r="N747" i="36"/>
  <c r="N389" i="36"/>
  <c r="N767" i="36"/>
  <c r="N136" i="36"/>
  <c r="M483" i="36"/>
  <c r="N761" i="36"/>
  <c r="N913" i="36"/>
  <c r="L484" i="36"/>
  <c r="M498" i="36"/>
  <c r="L342" i="36"/>
  <c r="N358" i="36"/>
  <c r="L235" i="36"/>
  <c r="N651" i="36"/>
  <c r="N390" i="36"/>
  <c r="N848" i="36"/>
  <c r="M99" i="36"/>
  <c r="N335" i="36"/>
  <c r="N439" i="36"/>
  <c r="L388" i="36"/>
  <c r="M451" i="36"/>
  <c r="L867" i="36"/>
  <c r="N416" i="36"/>
  <c r="N812" i="36"/>
  <c r="L616" i="36"/>
  <c r="L636" i="36"/>
  <c r="L794" i="36"/>
  <c r="M741" i="36"/>
  <c r="M871" i="36"/>
  <c r="N839" i="36"/>
  <c r="N672" i="36"/>
  <c r="L483" i="36"/>
  <c r="N650" i="36"/>
  <c r="N961" i="36"/>
  <c r="L289" i="36"/>
  <c r="M670" i="36"/>
  <c r="L914" i="36"/>
  <c r="N512" i="36"/>
  <c r="N671" i="36"/>
  <c r="L649" i="36"/>
  <c r="M870" i="36"/>
  <c r="L573" i="36"/>
  <c r="N890" i="36"/>
  <c r="M191" i="36"/>
  <c r="N614" i="36"/>
  <c r="M935" i="36"/>
  <c r="M484" i="36"/>
  <c r="L869" i="36"/>
  <c r="N656" i="36"/>
  <c r="N670" i="36"/>
  <c r="L525" i="36"/>
  <c r="N444" i="36"/>
  <c r="N695" i="36"/>
  <c r="M423" i="36"/>
  <c r="M764" i="36"/>
  <c r="N669" i="36"/>
  <c r="N936" i="36"/>
  <c r="N624" i="36"/>
  <c r="M930" i="36"/>
  <c r="N155" i="36"/>
  <c r="L429" i="36"/>
  <c r="L158" i="36"/>
  <c r="L353" i="36"/>
  <c r="L746" i="36"/>
  <c r="L823" i="36"/>
  <c r="L947" i="36"/>
  <c r="N836" i="36"/>
  <c r="L903" i="36"/>
  <c r="M367" i="36"/>
  <c r="M125" i="36"/>
  <c r="L613" i="36"/>
  <c r="M412" i="36"/>
  <c r="L252" i="36"/>
  <c r="N343" i="36"/>
  <c r="M309" i="36"/>
  <c r="L757" i="36"/>
  <c r="N818" i="36"/>
  <c r="N538" i="36"/>
  <c r="M672" i="36"/>
  <c r="L511" i="36"/>
  <c r="N937" i="36"/>
  <c r="M196" i="36"/>
  <c r="M798" i="36"/>
  <c r="L729" i="36"/>
  <c r="L524" i="36"/>
  <c r="N579" i="36"/>
  <c r="L738" i="36"/>
  <c r="N824" i="36"/>
  <c r="N794" i="36"/>
  <c r="N397" i="36"/>
  <c r="L583" i="36"/>
  <c r="L262" i="36"/>
  <c r="M944" i="36"/>
  <c r="M323" i="36"/>
  <c r="L592" i="36"/>
  <c r="M675" i="36"/>
  <c r="L339" i="36"/>
  <c r="L305" i="36"/>
  <c r="N496" i="36"/>
  <c r="N970" i="36"/>
  <c r="L447" i="36"/>
  <c r="N262" i="36"/>
  <c r="M390" i="36"/>
  <c r="L397" i="36"/>
  <c r="M616" i="36"/>
  <c r="M336" i="36"/>
  <c r="N117" i="36"/>
  <c r="M63" i="36"/>
  <c r="L257" i="36"/>
  <c r="N426" i="36"/>
  <c r="L968" i="36"/>
  <c r="M864" i="36"/>
  <c r="M453" i="36"/>
  <c r="N353" i="36"/>
  <c r="L843" i="36"/>
  <c r="M783" i="36"/>
  <c r="N911" i="36"/>
  <c r="N153" i="36"/>
  <c r="L688" i="36"/>
  <c r="L161" i="36"/>
  <c r="L333" i="36"/>
  <c r="M492" i="36"/>
  <c r="L551" i="36"/>
  <c r="L361" i="36"/>
  <c r="L431" i="36"/>
  <c r="M39" i="36"/>
  <c r="M225" i="36"/>
  <c r="N328" i="36"/>
  <c r="N599" i="36"/>
  <c r="M284" i="36"/>
  <c r="L272" i="36"/>
  <c r="M207" i="36"/>
  <c r="M714" i="36"/>
  <c r="N379" i="36"/>
  <c r="N861" i="36"/>
  <c r="L743" i="36"/>
  <c r="M885" i="36"/>
  <c r="L961" i="36"/>
  <c r="N751" i="36"/>
  <c r="M746" i="36"/>
  <c r="N534" i="36"/>
  <c r="L834" i="36"/>
  <c r="L232" i="36"/>
  <c r="N603" i="36"/>
  <c r="N214" i="36"/>
  <c r="M365" i="36"/>
  <c r="M591" i="36"/>
  <c r="N637" i="36"/>
  <c r="L700" i="36"/>
  <c r="L960" i="36"/>
  <c r="N805" i="36"/>
  <c r="N678" i="36"/>
  <c r="M674" i="36"/>
  <c r="M353" i="36"/>
  <c r="L922" i="36"/>
  <c r="M687" i="36"/>
  <c r="M625" i="36"/>
  <c r="M40" i="36"/>
  <c r="M851" i="36"/>
  <c r="L190" i="36"/>
  <c r="N681" i="36"/>
  <c r="L631" i="36"/>
  <c r="N322" i="36"/>
  <c r="L522" i="36"/>
  <c r="L733" i="36"/>
  <c r="L532" i="36"/>
  <c r="M10" i="36"/>
  <c r="N492" i="36"/>
  <c r="L420" i="36"/>
  <c r="L531" i="36"/>
  <c r="M923" i="36"/>
  <c r="N529" i="36"/>
  <c r="L273" i="36"/>
  <c r="N680" i="36"/>
  <c r="M636" i="36"/>
  <c r="L790" i="36"/>
  <c r="N552" i="36"/>
  <c r="N68" i="36"/>
  <c r="M133" i="36"/>
  <c r="M594" i="36"/>
  <c r="L470" i="36"/>
  <c r="M124" i="36"/>
  <c r="M468" i="36"/>
  <c r="L564" i="36"/>
  <c r="L801" i="36"/>
  <c r="M828" i="36"/>
  <c r="N779" i="36"/>
  <c r="L908" i="36"/>
  <c r="N168" i="36"/>
  <c r="N80" i="36"/>
  <c r="N24" i="36"/>
  <c r="L929" i="36"/>
  <c r="L245" i="36"/>
  <c r="M497" i="36"/>
  <c r="N373" i="36"/>
  <c r="M205" i="36"/>
  <c r="L208" i="36"/>
  <c r="N329" i="36"/>
  <c r="M35" i="36"/>
  <c r="L535" i="36"/>
  <c r="L297" i="36"/>
  <c r="N273" i="36"/>
  <c r="L786" i="36"/>
  <c r="N880" i="36"/>
  <c r="L893" i="36"/>
  <c r="L778" i="36"/>
  <c r="L833" i="36"/>
  <c r="L640" i="36"/>
  <c r="N263" i="36"/>
  <c r="M360" i="36"/>
  <c r="L677" i="36"/>
  <c r="M242" i="36"/>
  <c r="N317" i="36"/>
  <c r="M795" i="36"/>
  <c r="M659" i="36"/>
  <c r="M623" i="36"/>
  <c r="M317" i="36"/>
  <c r="N448" i="36"/>
  <c r="L659" i="36"/>
  <c r="N455" i="36"/>
  <c r="N331" i="36"/>
  <c r="N235" i="36"/>
  <c r="L5" i="36"/>
  <c r="L229" i="36"/>
  <c r="M226" i="36"/>
  <c r="N164" i="36"/>
  <c r="L826" i="36"/>
  <c r="M102" i="36"/>
  <c r="M738" i="36"/>
  <c r="L933" i="36"/>
  <c r="N327" i="36"/>
  <c r="L271" i="36"/>
  <c r="L699" i="36"/>
  <c r="M141" i="36"/>
  <c r="M115" i="36"/>
  <c r="L180" i="36"/>
  <c r="M759" i="36"/>
  <c r="M459" i="36"/>
  <c r="M493" i="36"/>
  <c r="N286" i="36"/>
  <c r="N51" i="36"/>
  <c r="L436" i="36"/>
  <c r="N45" i="36"/>
  <c r="M27" i="36"/>
  <c r="L663" i="36"/>
  <c r="M91" i="36"/>
  <c r="M167" i="36"/>
  <c r="N354" i="36"/>
  <c r="N777" i="36"/>
  <c r="N173" i="36"/>
  <c r="N423" i="36"/>
  <c r="M111" i="36"/>
  <c r="M204" i="36"/>
  <c r="N251" i="36"/>
  <c r="M68" i="36"/>
  <c r="L107" i="36"/>
  <c r="L270" i="36"/>
  <c r="M71" i="36"/>
  <c r="L515" i="36"/>
  <c r="L875" i="36"/>
  <c r="L200" i="36"/>
  <c r="M30" i="36"/>
  <c r="M359" i="36"/>
  <c r="N208" i="36"/>
  <c r="L782" i="36"/>
  <c r="N244" i="36"/>
  <c r="L957" i="36"/>
  <c r="M397" i="36"/>
  <c r="L108" i="36"/>
  <c r="N457" i="36"/>
  <c r="L274" i="36"/>
  <c r="M501" i="36"/>
  <c r="L474" i="36"/>
  <c r="M54" i="36"/>
  <c r="M19" i="36"/>
  <c r="M311" i="36"/>
  <c r="L949" i="36"/>
  <c r="M614" i="36"/>
  <c r="M724" i="36"/>
  <c r="L940" i="36"/>
  <c r="L825" i="36"/>
  <c r="M512" i="36"/>
  <c r="M570" i="36"/>
  <c r="N466" i="36"/>
  <c r="M822" i="36"/>
  <c r="M887" i="36"/>
  <c r="M876" i="36"/>
  <c r="M338" i="36"/>
  <c r="N918" i="36"/>
  <c r="M734" i="36"/>
  <c r="N400" i="36"/>
  <c r="M983" i="36"/>
  <c r="M969" i="36"/>
  <c r="N480" i="36"/>
  <c r="L854" i="36"/>
  <c r="L762" i="36"/>
  <c r="L727" i="36"/>
  <c r="L537" i="36"/>
  <c r="L750" i="36"/>
  <c r="L214" i="36"/>
  <c r="N770" i="36"/>
  <c r="N912" i="36"/>
  <c r="N668" i="36"/>
  <c r="M848" i="36"/>
  <c r="N829" i="36"/>
  <c r="L611" i="36"/>
  <c r="M270" i="36"/>
  <c r="M229" i="36"/>
  <c r="L246" i="36"/>
  <c r="M108" i="36"/>
  <c r="M698" i="36"/>
  <c r="N860" i="36"/>
  <c r="N756" i="36"/>
  <c r="L850" i="36"/>
  <c r="M599" i="36"/>
  <c r="N344" i="36"/>
  <c r="L657" i="36"/>
  <c r="M355" i="36"/>
  <c r="M504" i="36"/>
  <c r="N531" i="36"/>
  <c r="M818" i="36"/>
  <c r="L662" i="36"/>
  <c r="N873" i="36"/>
  <c r="M470" i="36"/>
  <c r="L709" i="36"/>
  <c r="N298" i="36"/>
  <c r="N542" i="36"/>
  <c r="M418" i="36"/>
  <c r="L415" i="36"/>
  <c r="N434" i="36"/>
  <c r="L896" i="36"/>
  <c r="N858" i="36"/>
  <c r="M771" i="36"/>
  <c r="N557" i="36"/>
  <c r="N783" i="36"/>
  <c r="N605" i="36"/>
  <c r="L885" i="36"/>
  <c r="L731" i="36"/>
  <c r="L883" i="36"/>
  <c r="L926" i="36"/>
  <c r="L623" i="36"/>
  <c r="L656" i="36"/>
  <c r="N886" i="36"/>
  <c r="L693" i="36"/>
  <c r="M347" i="36"/>
  <c r="L710" i="36"/>
  <c r="L541" i="36"/>
  <c r="N469" i="36"/>
  <c r="N726" i="36"/>
  <c r="M545" i="36"/>
  <c r="N377" i="36"/>
  <c r="N782" i="36"/>
  <c r="M337" i="36"/>
  <c r="L744" i="36"/>
  <c r="L63" i="36"/>
  <c r="M116" i="36"/>
  <c r="N93" i="36"/>
  <c r="L64" i="36"/>
  <c r="L955" i="36"/>
  <c r="N903" i="36"/>
  <c r="N925" i="36"/>
  <c r="M580" i="36"/>
  <c r="M454" i="36"/>
  <c r="L686" i="36"/>
  <c r="L313" i="36"/>
  <c r="L329" i="36"/>
  <c r="L660" i="36"/>
  <c r="N88" i="36"/>
  <c r="L363" i="36"/>
  <c r="M658" i="36"/>
  <c r="L598" i="36"/>
  <c r="L400" i="36"/>
  <c r="M766" i="36"/>
  <c r="L134" i="36"/>
  <c r="M369" i="36"/>
  <c r="N461" i="36"/>
  <c r="M210" i="36"/>
  <c r="N413" i="36"/>
  <c r="M144" i="36"/>
  <c r="L326" i="36"/>
  <c r="M76" i="36"/>
  <c r="L807" i="36"/>
  <c r="N657" i="36"/>
  <c r="M41" i="36"/>
  <c r="N27" i="36"/>
  <c r="M362" i="36"/>
  <c r="M254" i="36"/>
  <c r="L61" i="36"/>
  <c r="N898" i="36"/>
  <c r="M109" i="36"/>
  <c r="L622" i="36"/>
  <c r="N825" i="36"/>
  <c r="M458" i="36"/>
  <c r="L967" i="36"/>
  <c r="L950" i="36"/>
  <c r="L837" i="36"/>
  <c r="N901" i="36"/>
  <c r="L323" i="36"/>
  <c r="N209" i="36"/>
  <c r="N501" i="36"/>
  <c r="L745" i="36"/>
  <c r="L322" i="36"/>
  <c r="N775" i="36"/>
  <c r="M382" i="36"/>
  <c r="N894" i="36"/>
  <c r="L983" i="36"/>
  <c r="N699" i="36"/>
  <c r="N493" i="36"/>
  <c r="N427" i="36"/>
  <c r="N762" i="36"/>
  <c r="L793" i="36"/>
  <c r="L202" i="36"/>
  <c r="N458" i="36"/>
  <c r="L586" i="36"/>
  <c r="N969" i="36"/>
  <c r="N522" i="36"/>
  <c r="N470" i="36"/>
  <c r="L267" i="36"/>
  <c r="M230" i="36"/>
  <c r="M799" i="36"/>
  <c r="M911" i="36"/>
  <c r="L231" i="36"/>
  <c r="M946" i="36"/>
  <c r="L478" i="36"/>
  <c r="L141" i="36"/>
  <c r="M605" i="36"/>
  <c r="N882" i="36"/>
  <c r="L754" i="36"/>
  <c r="M742" i="36"/>
  <c r="M804" i="36"/>
  <c r="M639" i="36"/>
  <c r="M506" i="36"/>
  <c r="L476" i="36"/>
  <c r="L338" i="36"/>
  <c r="L902" i="36"/>
  <c r="N374" i="36"/>
  <c r="M619" i="36"/>
  <c r="N310" i="36"/>
  <c r="M330" i="36"/>
  <c r="N85" i="36"/>
  <c r="L456" i="36"/>
  <c r="M428" i="36"/>
  <c r="M751" i="36"/>
  <c r="M598" i="36"/>
  <c r="L413" i="36"/>
  <c r="L792" i="36"/>
  <c r="N519" i="36"/>
  <c r="L776" i="36"/>
  <c r="M900" i="36"/>
  <c r="N643" i="36"/>
  <c r="N943" i="36"/>
  <c r="N635" i="36"/>
  <c r="M534" i="36"/>
  <c r="L149" i="36"/>
  <c r="N811" i="36"/>
  <c r="L639" i="36"/>
  <c r="M585" i="36"/>
  <c r="L125" i="36"/>
  <c r="M381" i="36"/>
  <c r="M782" i="36"/>
  <c r="L375" i="36"/>
  <c r="N764" i="36"/>
  <c r="N357" i="36"/>
  <c r="N804" i="36"/>
  <c r="M873" i="36"/>
  <c r="M777" i="36"/>
  <c r="M573" i="36"/>
  <c r="M357" i="36"/>
  <c r="N539" i="36"/>
  <c r="L943" i="36"/>
  <c r="N577" i="36"/>
  <c r="N847" i="36"/>
  <c r="L697" i="36"/>
  <c r="N261" i="36"/>
  <c r="M664" i="36"/>
  <c r="L668" i="36"/>
  <c r="N717" i="36"/>
  <c r="N309" i="36"/>
  <c r="N485" i="36"/>
  <c r="N516" i="36"/>
  <c r="N97" i="36"/>
  <c r="N131" i="36"/>
  <c r="M343" i="36"/>
  <c r="M488" i="36"/>
  <c r="L759" i="36"/>
  <c r="L454" i="36"/>
  <c r="N29" i="36"/>
  <c r="L440" i="36"/>
  <c r="N219" i="36"/>
  <c r="M318" i="36"/>
  <c r="L172" i="36"/>
  <c r="N763" i="36"/>
  <c r="L424" i="36"/>
  <c r="M467" i="36"/>
  <c r="L113" i="36"/>
  <c r="L337" i="36"/>
  <c r="N838" i="36"/>
  <c r="M214" i="36"/>
  <c r="M361" i="36"/>
  <c r="N757" i="36"/>
  <c r="L671" i="36"/>
  <c r="N716" i="36"/>
  <c r="M186" i="36"/>
  <c r="L751" i="36"/>
  <c r="L283" i="36"/>
  <c r="N906" i="36"/>
  <c r="N494" i="36"/>
  <c r="M958" i="36"/>
  <c r="M368" i="36"/>
  <c r="L832" i="36"/>
  <c r="L236" i="36"/>
  <c r="L362" i="36"/>
  <c r="M578" i="36"/>
  <c r="L196" i="36"/>
  <c r="L254" i="36"/>
  <c r="M387" i="36"/>
  <c r="L399" i="36"/>
  <c r="N689" i="36"/>
  <c r="N551" i="36"/>
  <c r="L599" i="36"/>
  <c r="N525" i="36"/>
  <c r="M160" i="36"/>
  <c r="L279" i="36"/>
  <c r="L193" i="36"/>
  <c r="N289" i="36"/>
  <c r="L242" i="36"/>
  <c r="M171" i="36"/>
  <c r="N348" i="36"/>
  <c r="N940" i="36"/>
  <c r="N398" i="36"/>
  <c r="L241" i="36"/>
  <c r="N179" i="36"/>
  <c r="N506" i="36"/>
  <c r="M843" i="36"/>
  <c r="N74" i="36"/>
  <c r="M240" i="36"/>
  <c r="M264" i="36"/>
  <c r="M797" i="36"/>
  <c r="N361" i="36"/>
  <c r="L684" i="36"/>
  <c r="N686" i="36"/>
  <c r="L685" i="36"/>
  <c r="N266" i="36"/>
  <c r="M721" i="36"/>
  <c r="L290" i="36"/>
  <c r="L739" i="36"/>
  <c r="L133" i="36"/>
  <c r="L601" i="36"/>
  <c r="L110" i="36"/>
  <c r="L356" i="36"/>
  <c r="M457" i="36"/>
  <c r="L82" i="36"/>
  <c r="M844" i="36"/>
  <c r="N129" i="36"/>
  <c r="L282" i="36"/>
  <c r="M184" i="36"/>
  <c r="M952" i="36"/>
  <c r="L153" i="36"/>
  <c r="L228" i="36"/>
  <c r="M615" i="36"/>
  <c r="M376" i="36"/>
  <c r="L443" i="36"/>
  <c r="N376" i="36"/>
  <c r="L477" i="36"/>
  <c r="N451" i="36"/>
  <c r="M34" i="36"/>
  <c r="N63" i="36"/>
  <c r="L240" i="36"/>
  <c r="M70" i="36"/>
  <c r="N163" i="36"/>
  <c r="N77" i="36"/>
  <c r="L72" i="36"/>
  <c r="M434" i="36"/>
  <c r="M329" i="36"/>
  <c r="M51" i="36"/>
  <c r="L68" i="36"/>
  <c r="L47" i="36"/>
  <c r="N419" i="36"/>
  <c r="N853" i="36"/>
  <c r="M802" i="36"/>
  <c r="M597" i="36"/>
  <c r="M223" i="36"/>
  <c r="N146" i="36"/>
  <c r="L761" i="36"/>
  <c r="N269" i="36"/>
  <c r="L183" i="36"/>
  <c r="M621" i="36"/>
  <c r="L529" i="36"/>
  <c r="N199" i="36"/>
  <c r="M28" i="36"/>
  <c r="M151" i="36"/>
  <c r="M831" i="36"/>
  <c r="M79" i="36"/>
  <c r="N422" i="36"/>
  <c r="M304" i="36"/>
  <c r="N76" i="36"/>
  <c r="L971" i="36"/>
  <c r="N123" i="36"/>
  <c r="M308" i="36"/>
  <c r="M104" i="36"/>
  <c r="L450" i="36"/>
  <c r="M736" i="36"/>
  <c r="M739" i="36"/>
  <c r="M349" i="36"/>
  <c r="L175" i="36"/>
  <c r="L467" i="36"/>
  <c r="M255" i="36"/>
  <c r="M655" i="36"/>
  <c r="L131" i="36"/>
  <c r="N405" i="36"/>
  <c r="M407" i="36"/>
  <c r="M216" i="36"/>
  <c r="N201" i="36"/>
  <c r="N607" i="36"/>
  <c r="N32" i="36"/>
  <c r="N216" i="36"/>
  <c r="N52" i="36"/>
  <c r="N172" i="36"/>
  <c r="M436" i="36"/>
  <c r="L73" i="36"/>
  <c r="M29" i="36"/>
  <c r="N158" i="36"/>
  <c r="N332" i="36"/>
  <c r="L629" i="36"/>
  <c r="N26" i="36"/>
  <c r="N431" i="36"/>
  <c r="M676" i="36"/>
  <c r="M409" i="36"/>
  <c r="L51" i="36"/>
  <c r="L549" i="36"/>
  <c r="N408" i="36"/>
  <c r="M408" i="36"/>
  <c r="N690" i="36"/>
  <c r="M312" i="36"/>
  <c r="M164" i="36"/>
  <c r="M298" i="36"/>
  <c r="N200" i="36"/>
  <c r="N568" i="36"/>
  <c r="M289" i="36"/>
  <c r="N321" i="36"/>
  <c r="N38" i="36"/>
  <c r="L181" i="36"/>
  <c r="N729" i="36"/>
  <c r="L145" i="36"/>
  <c r="L207" i="36"/>
  <c r="L624" i="36"/>
  <c r="M53" i="36"/>
  <c r="M518" i="36"/>
  <c r="L81" i="36"/>
  <c r="N102" i="36"/>
  <c r="L35" i="36"/>
  <c r="N619" i="36"/>
  <c r="N620" i="36"/>
  <c r="N70" i="36"/>
  <c r="N514" i="36"/>
  <c r="M985" i="36"/>
  <c r="M968" i="36"/>
  <c r="L889" i="36"/>
  <c r="M271" i="36"/>
  <c r="L49" i="36"/>
  <c r="L486" i="36"/>
  <c r="L268" i="36"/>
  <c r="M716" i="36"/>
  <c r="L128" i="36"/>
  <c r="L275" i="36"/>
  <c r="L75" i="36"/>
  <c r="N255" i="36"/>
  <c r="M26" i="36"/>
  <c r="N116" i="36"/>
  <c r="N55" i="36"/>
  <c r="M251" i="36"/>
  <c r="L92" i="36"/>
  <c r="N23" i="36"/>
  <c r="N299" i="36"/>
  <c r="M699" i="36"/>
  <c r="L140" i="36"/>
  <c r="N304" i="36"/>
  <c r="M118" i="36"/>
  <c r="M291" i="36"/>
  <c r="M285" i="36"/>
  <c r="L418" i="36"/>
  <c r="L138" i="36"/>
  <c r="L132" i="36"/>
  <c r="N28" i="36"/>
  <c r="M278" i="36"/>
  <c r="N856" i="36"/>
  <c r="M445" i="36"/>
  <c r="L497" i="36"/>
  <c r="M584" i="36"/>
  <c r="N953" i="36"/>
  <c r="N118" i="36"/>
  <c r="N218" i="36"/>
  <c r="M174" i="36"/>
  <c r="L9" i="36"/>
  <c r="L679" i="36"/>
  <c r="N245" i="36"/>
  <c r="L264" i="36"/>
  <c r="M178" i="36"/>
  <c r="L67" i="36"/>
  <c r="N59" i="36"/>
  <c r="M145" i="36"/>
  <c r="M263" i="36"/>
  <c r="L457" i="36"/>
  <c r="N10" i="36"/>
  <c r="M794" i="36"/>
  <c r="M60" i="36"/>
  <c r="M904" i="36"/>
  <c r="L928" i="36"/>
  <c r="L942" i="36"/>
  <c r="L261" i="36"/>
  <c r="L482" i="36"/>
  <c r="M85" i="36"/>
  <c r="M869" i="36"/>
  <c r="N300" i="36"/>
  <c r="L14" i="36"/>
  <c r="L404" i="36"/>
  <c r="M430" i="36"/>
  <c r="L291" i="36"/>
  <c r="L94" i="36"/>
  <c r="L96" i="36"/>
  <c r="L37" i="36"/>
  <c r="L320" i="36"/>
  <c r="L23" i="36"/>
  <c r="N318" i="36"/>
  <c r="N280" i="36"/>
  <c r="M645" i="36"/>
  <c r="N90" i="36"/>
  <c r="M36" i="36"/>
  <c r="M435" i="36"/>
  <c r="N644" i="36"/>
  <c r="N92" i="36"/>
  <c r="M315" i="36"/>
  <c r="N252" i="36"/>
  <c r="N474" i="36"/>
  <c r="M522" i="36"/>
  <c r="M246" i="36"/>
  <c r="M517" i="36"/>
  <c r="L594" i="36"/>
  <c r="M209" i="36"/>
  <c r="M123" i="36"/>
  <c r="L15" i="36"/>
  <c r="L55" i="36"/>
  <c r="N638" i="36"/>
  <c r="M38" i="36"/>
  <c r="N951" i="36"/>
  <c r="N291" i="36"/>
  <c r="L54" i="36"/>
  <c r="L112" i="36"/>
  <c r="L714" i="36"/>
  <c r="L26" i="36"/>
  <c r="M749" i="36"/>
  <c r="M949" i="36"/>
  <c r="L87" i="36"/>
  <c r="M45" i="36"/>
  <c r="L517" i="36"/>
  <c r="L20" i="36"/>
  <c r="N203" i="36"/>
  <c r="N414" i="36"/>
  <c r="M984" i="36"/>
  <c r="N410" i="36"/>
  <c r="N140" i="36"/>
  <c r="N182" i="36"/>
  <c r="L219" i="36"/>
  <c r="N137" i="36"/>
  <c r="N108" i="36"/>
  <c r="L103" i="36"/>
  <c r="L325" i="36"/>
  <c r="L31" i="36"/>
  <c r="M896" i="36"/>
  <c r="N14" i="36"/>
  <c r="N223" i="36"/>
  <c r="M275" i="36"/>
  <c r="M940" i="36"/>
  <c r="M199" i="36"/>
  <c r="M514" i="36"/>
  <c r="N285" i="36"/>
  <c r="N8" i="36"/>
  <c r="N667" i="36"/>
  <c r="M399" i="36"/>
  <c r="N684" i="36"/>
  <c r="M153" i="36"/>
  <c r="N259" i="36"/>
  <c r="N197" i="36"/>
  <c r="L468" i="36"/>
  <c r="N130" i="36"/>
  <c r="M132" i="36"/>
  <c r="N125" i="36"/>
  <c r="L284" i="36"/>
  <c r="M201" i="36"/>
  <c r="N385" i="36"/>
  <c r="N345" i="36"/>
  <c r="N758" i="36"/>
  <c r="N523" i="36"/>
  <c r="L204" i="36"/>
  <c r="M157" i="36"/>
  <c r="L151" i="36"/>
  <c r="N189" i="36"/>
  <c r="M320" i="36"/>
  <c r="N454" i="36"/>
  <c r="L40" i="36"/>
  <c r="N302" i="36"/>
  <c r="M894" i="36"/>
  <c r="N127" i="36"/>
  <c r="N424" i="36"/>
  <c r="M490" i="36"/>
  <c r="M290" i="36"/>
  <c r="L18" i="36"/>
  <c r="L90" i="36"/>
  <c r="L641" i="36"/>
  <c r="M44" i="36"/>
  <c r="M135" i="36"/>
  <c r="N748" i="36"/>
  <c r="L244" i="36"/>
  <c r="N249" i="36"/>
  <c r="N507" i="36"/>
  <c r="M48" i="36"/>
  <c r="N154" i="36"/>
  <c r="L121" i="36"/>
  <c r="L566" i="36"/>
  <c r="N78" i="36"/>
  <c r="N44" i="36"/>
  <c r="M122" i="36"/>
  <c r="M110" i="36"/>
  <c r="M456" i="36"/>
  <c r="L796" i="36"/>
  <c r="M730" i="36"/>
  <c r="L612" i="36"/>
  <c r="N676" i="36"/>
  <c r="M156" i="36"/>
  <c r="M937" i="36"/>
  <c r="M402" i="36"/>
  <c r="L979" i="36"/>
  <c r="N734" i="36"/>
  <c r="L913" i="36"/>
  <c r="L516" i="36"/>
  <c r="N36" i="36"/>
  <c r="M830" i="36"/>
  <c r="M224" i="36"/>
  <c r="L918" i="36"/>
  <c r="N274" i="36"/>
  <c r="L895" i="36"/>
  <c r="N362" i="36"/>
  <c r="N640" i="36"/>
  <c r="N122" i="36"/>
  <c r="M562" i="36"/>
  <c r="N662" i="36"/>
  <c r="L984" i="36"/>
  <c r="N547" i="36"/>
  <c r="N326" i="36"/>
  <c r="N841" i="36"/>
  <c r="M287" i="36"/>
  <c r="M489" i="36"/>
  <c r="M652" i="36"/>
  <c r="M780" i="36"/>
  <c r="N720" i="36"/>
  <c r="N754" i="36"/>
  <c r="N944" i="36"/>
  <c r="N924" i="36"/>
  <c r="M800" i="36"/>
  <c r="L115" i="36"/>
  <c r="N589" i="36"/>
  <c r="N489" i="36"/>
  <c r="L707" i="36"/>
  <c r="N227" i="36"/>
  <c r="L521" i="36"/>
  <c r="N500" i="36"/>
  <c r="M703" i="36"/>
  <c r="N569" i="36"/>
  <c r="L281" i="36"/>
  <c r="L421" i="36"/>
  <c r="M964" i="36"/>
  <c r="M979" i="36"/>
  <c r="N178" i="36"/>
  <c r="N946" i="36"/>
  <c r="M531" i="36"/>
  <c r="M81" i="36"/>
  <c r="L446" i="36"/>
  <c r="M146" i="36"/>
  <c r="N736" i="36"/>
  <c r="L479" i="36"/>
  <c r="M348" i="36"/>
  <c r="L765" i="36"/>
  <c r="M954" i="36"/>
  <c r="L891" i="36"/>
  <c r="L805" i="36"/>
  <c r="M469" i="36"/>
  <c r="M957" i="36"/>
  <c r="M837" i="36"/>
  <c r="L646" i="36"/>
  <c r="M725" i="36"/>
  <c r="M73" i="36"/>
  <c r="M265" i="36"/>
  <c r="N513" i="36"/>
  <c r="M540" i="36"/>
  <c r="M523" i="36"/>
  <c r="L295" i="36"/>
  <c r="L227" i="36"/>
  <c r="L383" i="36"/>
  <c r="N157" i="36"/>
  <c r="M972" i="36"/>
  <c r="N674" i="36"/>
  <c r="L386" i="36"/>
  <c r="N728" i="36"/>
  <c r="M750" i="36"/>
  <c r="L676" i="36"/>
  <c r="M420" i="36"/>
  <c r="L327" i="36"/>
  <c r="M807" i="36"/>
  <c r="N495" i="36"/>
  <c r="N20" i="36"/>
  <c r="M370" i="36"/>
  <c r="N366" i="36"/>
  <c r="L39" i="36"/>
  <c r="N449" i="36"/>
  <c r="M325" i="36"/>
  <c r="M273" i="36"/>
  <c r="L894" i="36"/>
  <c r="M136" i="36"/>
  <c r="N942" i="36"/>
  <c r="L887" i="36"/>
  <c r="N696" i="36"/>
  <c r="N536" i="36"/>
  <c r="L462" i="36"/>
  <c r="M328" i="36"/>
  <c r="L533" i="36"/>
  <c r="N393" i="36"/>
  <c r="M461" i="36"/>
  <c r="L932" i="36"/>
  <c r="L347" i="36"/>
  <c r="M515" i="36"/>
  <c r="M427" i="36"/>
  <c r="M607" i="36"/>
  <c r="L441" i="36"/>
  <c r="M21" i="36"/>
  <c r="L736" i="36"/>
  <c r="N785" i="36"/>
  <c r="N13" i="36"/>
  <c r="N845" i="36"/>
  <c r="N528" i="36"/>
  <c r="L60" i="36"/>
  <c r="M566" i="36"/>
  <c r="N198" i="36"/>
  <c r="L213" i="36"/>
  <c r="M244" i="36"/>
  <c r="L579" i="36"/>
  <c r="N395" i="36"/>
  <c r="N233" i="36"/>
  <c r="M575" i="36"/>
  <c r="L191" i="36"/>
  <c r="L293" i="36"/>
  <c r="N760" i="36"/>
  <c r="N144" i="36"/>
  <c r="N382" i="36"/>
  <c r="M485" i="36"/>
  <c r="N239" i="36"/>
  <c r="N128" i="36"/>
  <c r="M555" i="36"/>
  <c r="M279" i="36"/>
  <c r="L217" i="36"/>
  <c r="L76" i="36"/>
  <c r="N907" i="36"/>
  <c r="M906" i="36"/>
  <c r="N316" i="36"/>
  <c r="L451" i="36"/>
  <c r="N196" i="36"/>
  <c r="M466" i="36"/>
  <c r="N7" i="36"/>
  <c r="L513" i="36"/>
  <c r="M293" i="36"/>
  <c r="M473" i="36"/>
  <c r="L302" i="36"/>
  <c r="N324" i="36"/>
  <c r="N265" i="36"/>
  <c r="N253" i="36"/>
  <c r="L410" i="36"/>
  <c r="M852" i="36"/>
  <c r="L33" i="36"/>
  <c r="L136" i="36"/>
  <c r="L156" i="36"/>
  <c r="N81" i="36"/>
  <c r="M977" i="36"/>
  <c r="M643" i="36"/>
  <c r="M775" i="36"/>
  <c r="L303" i="36"/>
  <c r="L538" i="36"/>
  <c r="N87" i="36"/>
  <c r="M609" i="36"/>
  <c r="N411" i="36"/>
  <c r="M479" i="36"/>
  <c r="M52" i="36"/>
  <c r="N308" i="36"/>
  <c r="M890" i="36"/>
  <c r="M462" i="36"/>
  <c r="L186" i="36"/>
  <c r="L86" i="36"/>
  <c r="L46" i="36"/>
  <c r="M335" i="36"/>
  <c r="N232" i="36"/>
  <c r="M11" i="36"/>
  <c r="L403" i="36"/>
  <c r="L194" i="36"/>
  <c r="L332" i="36"/>
  <c r="M8" i="36"/>
  <c r="M198" i="36"/>
  <c r="L50" i="36"/>
  <c r="N314" i="36"/>
  <c r="N731" i="36"/>
  <c r="N477" i="36"/>
  <c r="L98" i="36"/>
  <c r="N166" i="36"/>
  <c r="L182" i="36"/>
  <c r="M296" i="36"/>
  <c r="L634" i="36"/>
  <c r="M770" i="36"/>
  <c r="M392" i="36"/>
  <c r="M62" i="36"/>
  <c r="L402" i="36"/>
  <c r="M277" i="36"/>
  <c r="M152" i="36"/>
  <c r="L317" i="36"/>
  <c r="L62" i="36"/>
  <c r="L496" i="36"/>
  <c r="N103" i="36"/>
  <c r="N161" i="36"/>
  <c r="L83" i="36"/>
  <c r="L405" i="36"/>
  <c r="N380" i="36"/>
  <c r="M416" i="36"/>
  <c r="L30" i="36"/>
  <c r="N472" i="36"/>
  <c r="L218" i="36"/>
  <c r="N167" i="36"/>
  <c r="N193" i="36"/>
  <c r="L146" i="36"/>
  <c r="M33" i="36"/>
  <c r="L905" i="36"/>
  <c r="L394" i="36"/>
  <c r="L384" i="36"/>
  <c r="M294" i="36"/>
  <c r="M553" i="36"/>
  <c r="L71" i="36"/>
  <c r="N606" i="36"/>
  <c r="M352" i="36"/>
  <c r="N114" i="36"/>
  <c r="L210" i="36"/>
  <c r="L216" i="36"/>
  <c r="L618" i="36"/>
  <c r="N313" i="36"/>
  <c r="L459" i="36"/>
  <c r="M313" i="36"/>
  <c r="M168" i="36"/>
  <c r="M55" i="36"/>
  <c r="L198" i="36"/>
  <c r="L783" i="36"/>
  <c r="M663" i="36"/>
  <c r="L36" i="36"/>
  <c r="M42" i="36"/>
  <c r="M249" i="36"/>
  <c r="L258" i="36"/>
  <c r="N47" i="36"/>
  <c r="N267" i="36"/>
  <c r="M234" i="36"/>
  <c r="L379" i="36"/>
  <c r="M266" i="36"/>
  <c r="N648" i="36"/>
  <c r="L495" i="36"/>
  <c r="L111" i="36"/>
  <c r="M842" i="36"/>
  <c r="L664" i="36"/>
  <c r="N346" i="36"/>
  <c r="M202" i="36"/>
  <c r="M372" i="36"/>
  <c r="N60" i="36"/>
  <c r="N533" i="36"/>
  <c r="L147" i="36"/>
  <c r="M67" i="36"/>
  <c r="N498" i="36"/>
  <c r="M257" i="36"/>
  <c r="N563" i="36"/>
  <c r="N72" i="36"/>
  <c r="M638" i="36"/>
  <c r="M129" i="36"/>
  <c r="M193" i="36"/>
  <c r="N174" i="36"/>
  <c r="N242" i="36"/>
  <c r="N926" i="36"/>
  <c r="N840" i="36"/>
  <c r="N11" i="36"/>
  <c r="M856" i="36"/>
  <c r="L464" i="36"/>
  <c r="L425" i="36"/>
  <c r="N191" i="36"/>
  <c r="N947" i="36"/>
  <c r="M177" i="36"/>
  <c r="L428" i="36"/>
  <c r="L144" i="36"/>
  <c r="M86" i="36"/>
  <c r="M302" i="36"/>
  <c r="M182" i="36"/>
  <c r="N784" i="36"/>
  <c r="N806" i="36"/>
  <c r="M212" i="36"/>
  <c r="L93" i="36"/>
  <c r="M626" i="36"/>
  <c r="M9" i="36"/>
  <c r="L331" i="36"/>
  <c r="M78" i="36"/>
  <c r="N225" i="36"/>
  <c r="N41" i="36"/>
  <c r="N210" i="36"/>
  <c r="M166" i="36"/>
  <c r="L285" i="36"/>
  <c r="L506" i="36"/>
  <c r="N272" i="36"/>
  <c r="N94" i="36"/>
  <c r="M105" i="36"/>
  <c r="N711" i="36"/>
  <c r="M465" i="36"/>
  <c r="L150" i="36"/>
  <c r="N228" i="36"/>
  <c r="N175" i="36"/>
  <c r="M46" i="36"/>
  <c r="N432" i="36"/>
  <c r="N62" i="36"/>
  <c r="L10" i="36"/>
  <c r="L237" i="36"/>
  <c r="L487" i="36"/>
  <c r="L6" i="36"/>
  <c r="M75" i="36"/>
  <c r="N18" i="36"/>
  <c r="M332" i="36"/>
  <c r="N396" i="36"/>
  <c r="N288" i="36"/>
  <c r="M227" i="36"/>
  <c r="N213" i="36"/>
  <c r="N430" i="36"/>
  <c r="L12" i="36"/>
  <c r="N295" i="36"/>
  <c r="L499" i="36"/>
  <c r="L85" i="36"/>
  <c r="N206" i="36"/>
  <c r="L247" i="36"/>
  <c r="N110" i="36"/>
  <c r="N919" i="36"/>
  <c r="L105" i="36"/>
  <c r="L827" i="36"/>
  <c r="L126" i="36"/>
  <c r="L539" i="36"/>
  <c r="L251" i="36"/>
  <c r="M660" i="36"/>
  <c r="M667" i="36"/>
  <c r="L143" i="36"/>
  <c r="L334" i="36"/>
  <c r="N186" i="36"/>
  <c r="M90" i="36"/>
  <c r="M303" i="36"/>
  <c r="M213" i="36"/>
  <c r="N503" i="36"/>
  <c r="L43" i="36"/>
  <c r="L8" i="36"/>
  <c r="M147" i="36"/>
  <c r="N593" i="36"/>
  <c r="M868" i="36"/>
  <c r="M319" i="36"/>
  <c r="L607" i="36"/>
  <c r="N445" i="36"/>
  <c r="N319" i="36"/>
  <c r="N337" i="36"/>
  <c r="N73" i="36"/>
  <c r="N111" i="36"/>
  <c r="L32" i="36"/>
  <c r="M211" i="36"/>
  <c r="N282" i="36"/>
  <c r="L179" i="36"/>
  <c r="M924" i="36"/>
  <c r="N176" i="36"/>
  <c r="N392" i="36"/>
  <c r="L74" i="36"/>
  <c r="L129" i="36"/>
  <c r="M825" i="36"/>
  <c r="L414" i="36"/>
  <c r="L135" i="36"/>
  <c r="M259" i="36"/>
  <c r="N124" i="36"/>
  <c r="M50" i="36"/>
  <c r="M103" i="36"/>
  <c r="N224" i="36"/>
  <c r="N578" i="36"/>
  <c r="M16" i="36"/>
  <c r="M471" i="36"/>
  <c r="L164" i="36"/>
  <c r="L119" i="36"/>
  <c r="M170" i="36"/>
  <c r="L904" i="36"/>
  <c r="M22" i="36"/>
  <c r="L65" i="36"/>
  <c r="L919" i="36"/>
  <c r="M719" i="36"/>
  <c r="M183" i="36"/>
  <c r="N49" i="36"/>
  <c r="M973" i="36"/>
  <c r="N83" i="36"/>
  <c r="L41" i="36"/>
  <c r="L741" i="36"/>
  <c r="N34" i="36"/>
  <c r="M299" i="36"/>
  <c r="N554" i="36"/>
  <c r="N653" i="36"/>
  <c r="M677" i="36"/>
  <c r="M917" i="36"/>
  <c r="M769" i="36"/>
  <c r="M709" i="36"/>
  <c r="M331" i="36"/>
  <c r="L755" i="36"/>
  <c r="N591" i="36"/>
  <c r="N769" i="36"/>
  <c r="N181" i="36"/>
  <c r="N733" i="36"/>
  <c r="N723" i="36"/>
  <c r="N963" i="36"/>
  <c r="M618" i="36"/>
  <c r="L821" i="36"/>
  <c r="L814" i="36"/>
  <c r="M656" i="36"/>
  <c r="L500" i="36"/>
  <c r="L95" i="36"/>
  <c r="L422" i="36"/>
  <c r="N378" i="36"/>
  <c r="M808" i="36"/>
  <c r="N257" i="36"/>
  <c r="L211" i="36"/>
  <c r="L798" i="36"/>
  <c r="N220" i="36"/>
  <c r="M608" i="36"/>
  <c r="N666" i="36"/>
  <c r="N429" i="36"/>
  <c r="N562" i="36"/>
  <c r="N863" i="36"/>
  <c r="L463" i="36"/>
  <c r="M452" i="36"/>
  <c r="L507" i="36"/>
  <c r="L296" i="36"/>
  <c r="N790" i="36"/>
  <c r="N647" i="36"/>
  <c r="M258" i="36"/>
  <c r="N481" i="36"/>
  <c r="L596" i="36"/>
  <c r="L648" i="36"/>
  <c r="L458" i="36"/>
  <c r="M238" i="36"/>
  <c r="M206" i="36"/>
  <c r="M113" i="36"/>
  <c r="L756" i="36"/>
  <c r="N290" i="36"/>
  <c r="L346" i="36"/>
  <c r="N915" i="36"/>
  <c r="L91" i="36"/>
  <c r="M241" i="36"/>
  <c r="L256" i="36"/>
  <c r="N264" i="36"/>
  <c r="N570" i="36"/>
  <c r="L587" i="36"/>
  <c r="M547" i="36"/>
  <c r="N855" i="36"/>
  <c r="L673" i="36"/>
  <c r="M773" i="36"/>
  <c r="L154" i="36"/>
  <c r="L160" i="36"/>
  <c r="M928" i="36"/>
  <c r="L292" i="36"/>
  <c r="M936" i="36"/>
  <c r="M685" i="36"/>
  <c r="L469" i="36"/>
  <c r="N412" i="36"/>
  <c r="L712" i="36"/>
  <c r="L678" i="36"/>
  <c r="L263" i="36"/>
  <c r="N479" i="36"/>
  <c r="L309" i="36"/>
  <c r="M262" i="36"/>
  <c r="N876" i="36"/>
  <c r="N628" i="36"/>
  <c r="M682" i="36"/>
  <c r="N447" i="36"/>
  <c r="N560" i="36"/>
  <c r="M121" i="36"/>
  <c r="M629" i="36"/>
  <c r="M681" i="36"/>
  <c r="M419" i="36"/>
  <c r="L600" i="36"/>
  <c r="M653" i="36"/>
  <c r="N195" i="36"/>
  <c r="N330" i="36"/>
  <c r="L189" i="36"/>
  <c r="M150" i="36"/>
  <c r="N921" i="36"/>
  <c r="N814" i="36"/>
  <c r="L343" i="36"/>
  <c r="M513" i="36"/>
  <c r="L318" i="36"/>
  <c r="L652" i="36"/>
  <c r="M701" i="36"/>
  <c r="N356" i="36"/>
  <c r="M945" i="36"/>
  <c r="N737" i="36"/>
  <c r="L935" i="36"/>
  <c r="L53" i="36"/>
  <c r="L590" i="36"/>
  <c r="M819" i="36"/>
  <c r="L769" i="36"/>
  <c r="M632" i="36"/>
  <c r="L681" i="36"/>
  <c r="M310" i="36"/>
  <c r="L713" i="36"/>
  <c r="M444" i="36"/>
  <c r="N428" i="36"/>
  <c r="M363" i="36"/>
  <c r="N296" i="36"/>
  <c r="N791" i="36"/>
  <c r="M401" i="36"/>
  <c r="L411" i="36"/>
  <c r="N735" i="36"/>
  <c r="L206" i="36"/>
  <c r="N325" i="36"/>
  <c r="N238" i="36"/>
  <c r="M417" i="36"/>
  <c r="N211" i="36"/>
  <c r="L687" i="36"/>
  <c r="N399" i="36"/>
  <c r="M520" i="36"/>
  <c r="N341" i="36"/>
  <c r="L201" i="36"/>
  <c r="L77" i="36"/>
  <c r="M421" i="36"/>
  <c r="M610" i="36"/>
  <c r="M960" i="36"/>
  <c r="M606" i="36"/>
  <c r="L423" i="36"/>
  <c r="M901" i="36"/>
  <c r="N773" i="36"/>
  <c r="N546" i="36"/>
  <c r="N691" i="36"/>
  <c r="L963" i="36"/>
  <c r="L654" i="36"/>
  <c r="N247" i="36"/>
  <c r="M25" i="36"/>
  <c r="L408" i="36"/>
  <c r="M256" i="36"/>
  <c r="M713" i="36"/>
  <c r="N693" i="36"/>
  <c r="N586" i="36"/>
  <c r="L716" i="36"/>
  <c r="M321" i="36"/>
  <c r="L159" i="36"/>
  <c r="M846" i="36"/>
  <c r="L324" i="36"/>
  <c r="N435" i="36"/>
  <c r="L238" i="36"/>
  <c r="M297" i="36"/>
  <c r="L809" i="36"/>
  <c r="M217" i="36"/>
  <c r="L395" i="36"/>
  <c r="L117" i="36"/>
  <c r="L438" i="36"/>
  <c r="N463" i="36"/>
  <c r="M371" i="36"/>
  <c r="M243" i="36"/>
  <c r="N315" i="36"/>
  <c r="N71" i="36"/>
  <c r="N960" i="36"/>
  <c r="L376" i="36"/>
  <c r="N375" i="36"/>
  <c r="N258" i="36"/>
  <c r="M197" i="36"/>
  <c r="L70" i="36"/>
  <c r="L669" i="36"/>
  <c r="M424" i="36"/>
  <c r="N340" i="36"/>
  <c r="N268" i="36"/>
  <c r="L28" i="36"/>
  <c r="M143" i="36"/>
  <c r="L696" i="36"/>
  <c r="L788" i="36"/>
  <c r="N821" i="36"/>
  <c r="M955" i="36"/>
  <c r="N121" i="36"/>
  <c r="N772" i="36"/>
  <c r="M236" i="36"/>
  <c r="N929" i="36"/>
  <c r="M83" i="36"/>
  <c r="N66" i="36"/>
  <c r="N323" i="36"/>
  <c r="L393" i="36"/>
  <c r="L501" i="36"/>
  <c r="N120" i="36"/>
  <c r="L953" i="36"/>
  <c r="L45" i="36"/>
  <c r="L155" i="36"/>
  <c r="M100" i="36"/>
  <c r="M316" i="36"/>
  <c r="N99" i="36"/>
  <c r="L185" i="36"/>
  <c r="L17" i="36"/>
  <c r="L385" i="36"/>
  <c r="N57" i="36"/>
  <c r="N15" i="36"/>
  <c r="M248" i="36"/>
  <c r="M120" i="36"/>
  <c r="L239" i="36"/>
  <c r="N883" i="36"/>
  <c r="L550" i="36"/>
  <c r="L366" i="36"/>
  <c r="L514" i="36"/>
  <c r="N342" i="36"/>
  <c r="L406" i="36"/>
  <c r="M162" i="36"/>
  <c r="N106" i="36"/>
  <c r="N159" i="36"/>
  <c r="M180" i="36"/>
  <c r="M119" i="36"/>
  <c r="M17" i="36"/>
  <c r="L16" i="36"/>
  <c r="M463" i="36"/>
  <c r="L582" i="36"/>
  <c r="N250" i="36"/>
  <c r="N871" i="36"/>
  <c r="M282" i="36"/>
  <c r="N177" i="36"/>
  <c r="M364" i="36"/>
  <c r="N795" i="36"/>
  <c r="M396" i="36"/>
  <c r="L165" i="36"/>
  <c r="L569" i="36"/>
  <c r="N134" i="36"/>
  <c r="L350" i="36"/>
  <c r="N949" i="36"/>
  <c r="L435" i="36"/>
  <c r="L176" i="36"/>
  <c r="M84" i="36"/>
  <c r="M756" i="36"/>
  <c r="N230" i="36"/>
  <c r="M380" i="36"/>
  <c r="M438" i="36"/>
  <c r="M97" i="36"/>
  <c r="M87" i="36"/>
  <c r="M5" i="36"/>
  <c r="M339" i="36"/>
  <c r="L152" i="36"/>
  <c r="N33" i="36"/>
  <c r="L226" i="36"/>
  <c r="N236" i="36"/>
  <c r="M189" i="36"/>
  <c r="N417" i="36"/>
  <c r="M179" i="36"/>
  <c r="M429" i="36"/>
  <c r="N42" i="36"/>
  <c r="N205" i="36"/>
  <c r="N184" i="36"/>
  <c r="M142" i="36"/>
  <c r="N222" i="36"/>
  <c r="L266" i="36"/>
  <c r="N352" i="36"/>
  <c r="M114" i="36"/>
  <c r="M89" i="36"/>
  <c r="N50" i="36"/>
  <c r="N347" i="36"/>
  <c r="M23" i="36"/>
  <c r="L84" i="36"/>
  <c r="N162" i="36"/>
  <c r="L80" i="36"/>
  <c r="L209" i="36"/>
  <c r="M15" i="36"/>
  <c r="N40" i="36"/>
  <c r="L702" i="36"/>
  <c r="L389" i="36"/>
  <c r="L503" i="36"/>
  <c r="N194" i="36"/>
  <c r="N443" i="36"/>
  <c r="M379" i="36"/>
  <c r="L174" i="36"/>
  <c r="L392" i="36"/>
  <c r="M649" i="36"/>
  <c r="N859" i="36"/>
  <c r="M689" i="36"/>
  <c r="N305" i="36"/>
  <c r="L249" i="36"/>
  <c r="N312" i="36"/>
  <c r="M696" i="36"/>
  <c r="N58" i="36"/>
  <c r="N192" i="36"/>
  <c r="L287" i="36"/>
  <c r="N221" i="36"/>
  <c r="N21" i="36"/>
  <c r="L530" i="36"/>
  <c r="M138" i="36"/>
  <c r="M404" i="36"/>
  <c r="M415" i="36"/>
  <c r="L166" i="36"/>
  <c r="L542" i="36"/>
  <c r="L116" i="36"/>
  <c r="N16" i="36"/>
  <c r="N241" i="36"/>
  <c r="L528" i="36"/>
  <c r="M47" i="36"/>
  <c r="L109" i="36"/>
  <c r="N6" i="36"/>
  <c r="N386" i="36"/>
  <c r="L25" i="36"/>
  <c r="M24" i="36"/>
  <c r="M163" i="36"/>
  <c r="L401" i="36"/>
  <c r="M268" i="36"/>
  <c r="M507" i="36"/>
  <c r="L220" i="36"/>
  <c r="M374" i="36"/>
  <c r="L980" i="36"/>
  <c r="M563" i="36"/>
  <c r="M835" i="36"/>
  <c r="M195" i="36"/>
  <c r="N958" i="36"/>
  <c r="L723" i="36"/>
  <c r="N113" i="36"/>
  <c r="N759" i="36"/>
  <c r="M261" i="36"/>
  <c r="N722" i="36"/>
  <c r="M358" i="36"/>
  <c r="N307" i="36"/>
  <c r="N98" i="36"/>
  <c r="L619" i="36"/>
  <c r="N462" i="36"/>
  <c r="L312" i="36"/>
  <c r="N256" i="36"/>
  <c r="L13" i="36"/>
  <c r="N46" i="36"/>
  <c r="N148" i="36"/>
  <c r="N406" i="36"/>
  <c r="N383" i="36"/>
  <c r="L299" i="36"/>
  <c r="M627" i="36"/>
  <c r="N338" i="36"/>
  <c r="M604" i="36"/>
  <c r="L378" i="36"/>
  <c r="L576" i="36"/>
  <c r="N133" i="36"/>
  <c r="N505" i="36"/>
  <c r="M829" i="36"/>
  <c r="M684" i="36"/>
  <c r="N765" i="36"/>
  <c r="L255" i="36"/>
  <c r="L106" i="36"/>
  <c r="N152" i="36"/>
  <c r="N79" i="36"/>
  <c r="N364" i="36"/>
  <c r="N294" i="36"/>
  <c r="M80" i="36"/>
  <c r="N37" i="36"/>
  <c r="L157" i="36"/>
  <c r="N48" i="36"/>
  <c r="N231" i="36"/>
  <c r="M499" i="36"/>
  <c r="M907" i="36"/>
  <c r="N165" i="36"/>
  <c r="N473" i="36"/>
  <c r="N169" i="36"/>
  <c r="N260" i="36"/>
  <c r="M18" i="36"/>
  <c r="N183" i="36"/>
  <c r="L215" i="36"/>
  <c r="L169" i="36"/>
  <c r="M137" i="36"/>
  <c r="L625" i="36"/>
  <c r="M107" i="36"/>
  <c r="L29" i="36"/>
  <c r="L192" i="36"/>
  <c r="M13" i="36"/>
  <c r="M96" i="36"/>
  <c r="M324" i="36"/>
  <c r="L321" i="36"/>
  <c r="M425" i="36"/>
  <c r="M57" i="36"/>
  <c r="N75" i="36"/>
  <c r="M117" i="36"/>
  <c r="L56" i="36"/>
  <c r="M542" i="36"/>
  <c r="L124" i="36"/>
  <c r="L69" i="36"/>
  <c r="M877" i="36"/>
  <c r="N718" i="36"/>
  <c r="L358" i="36"/>
  <c r="N460" i="36"/>
  <c r="N749" i="36"/>
  <c r="M853" i="36"/>
  <c r="M460" i="36"/>
  <c r="M640" i="36"/>
  <c r="L956" i="36"/>
  <c r="M539" i="36"/>
  <c r="L870" i="36"/>
  <c r="M477" i="36"/>
  <c r="M267" i="36"/>
  <c r="M165" i="36"/>
  <c r="M789" i="36"/>
  <c r="M754" i="36"/>
  <c r="L737" i="36"/>
  <c r="L123" i="36"/>
  <c r="N817" i="36"/>
  <c r="N564" i="36"/>
  <c r="M710" i="36"/>
  <c r="L102" i="36"/>
  <c r="N160" i="36"/>
  <c r="N306" i="36"/>
  <c r="N363" i="36"/>
  <c r="L665" i="36"/>
  <c r="M611" i="36"/>
  <c r="N109" i="36"/>
  <c r="M735" i="36"/>
  <c r="N571" i="36"/>
  <c r="N86" i="36"/>
  <c r="N139" i="36"/>
  <c r="N558" i="36"/>
  <c r="L667" i="36"/>
  <c r="L555" i="36"/>
  <c r="N53" i="36"/>
  <c r="L442" i="36"/>
  <c r="L315" i="36"/>
  <c r="M648" i="36"/>
  <c r="M252" i="36"/>
  <c r="L546" i="36"/>
  <c r="L233" i="36"/>
  <c r="N180" i="36"/>
  <c r="L335" i="36"/>
  <c r="N248" i="36"/>
  <c r="N797" i="36"/>
  <c r="N714" i="36"/>
  <c r="M533" i="36"/>
  <c r="M203" i="36"/>
  <c r="N369" i="36"/>
  <c r="L939" i="36"/>
  <c r="N229" i="36"/>
  <c r="N100" i="36"/>
  <c r="M560" i="36"/>
  <c r="M6" i="36"/>
  <c r="M307" i="36"/>
  <c r="L97" i="36"/>
  <c r="N555" i="36"/>
  <c r="N582" i="36"/>
  <c r="L433" i="36"/>
  <c r="L615" i="36"/>
  <c r="M306" i="36"/>
  <c r="N105" i="36"/>
  <c r="M222" i="36"/>
  <c r="M384" i="36"/>
  <c r="L351" i="36"/>
  <c r="N115" i="36"/>
  <c r="L602" i="36"/>
  <c r="M31" i="36"/>
  <c r="M341" i="36"/>
  <c r="N234" i="36"/>
  <c r="N67" i="36"/>
  <c r="L494" i="36"/>
  <c r="L294" i="36"/>
  <c r="L572" i="36"/>
  <c r="M14" i="36"/>
  <c r="N5" i="36"/>
  <c r="M426" i="36"/>
  <c r="L188" i="36"/>
  <c r="M529" i="36"/>
  <c r="L265" i="36"/>
  <c r="N19" i="36"/>
  <c r="M185" i="36"/>
  <c r="N212" i="36"/>
  <c r="L276" i="36"/>
  <c r="L766" i="36"/>
  <c r="L58" i="36"/>
  <c r="M20" i="36"/>
  <c r="M149" i="36"/>
  <c r="L878" i="36"/>
  <c r="L493" i="36"/>
  <c r="L66" i="36"/>
  <c r="L101" i="36"/>
  <c r="N452" i="36"/>
  <c r="N119" i="36"/>
  <c r="M767" i="36"/>
  <c r="N283" i="36"/>
  <c r="L130" i="36"/>
  <c r="M128" i="36"/>
  <c r="M962" i="36"/>
  <c r="L372" i="36"/>
  <c r="N151" i="36"/>
  <c r="N64" i="36"/>
  <c r="N370" i="36"/>
  <c r="N954" i="36"/>
  <c r="N107" i="36"/>
  <c r="L492" i="36"/>
  <c r="L278" i="36"/>
  <c r="M237" i="36"/>
  <c r="M101" i="36"/>
  <c r="N35" i="36"/>
  <c r="L42" i="36"/>
  <c r="N281" i="36"/>
  <c r="N56" i="36"/>
  <c r="N254" i="36"/>
  <c r="N602" i="36"/>
  <c r="L48" i="36"/>
  <c r="N810" i="36"/>
  <c r="N271" i="36"/>
  <c r="L632" i="36"/>
  <c r="L552" i="36"/>
  <c r="L280" i="36"/>
  <c r="L328" i="36"/>
  <c r="N277" i="36"/>
  <c r="L314" i="36"/>
  <c r="L22" i="36"/>
  <c r="M502" i="36"/>
  <c r="M395" i="36"/>
  <c r="N415" i="36"/>
  <c r="N276" i="36"/>
  <c r="M94" i="36"/>
  <c r="M126" i="36"/>
  <c r="L460" i="36"/>
  <c r="M326" i="36"/>
  <c r="L842" i="36"/>
  <c r="N43" i="36"/>
  <c r="L195" i="36"/>
  <c r="M233" i="36"/>
  <c r="L489" i="36"/>
  <c r="N61" i="36"/>
  <c r="L234" i="36"/>
  <c r="L38" i="36"/>
  <c r="N12" i="36"/>
  <c r="N275" i="36"/>
  <c r="L163" i="36"/>
  <c r="L122" i="36"/>
  <c r="N138" i="36"/>
  <c r="L498" i="36"/>
  <c r="N69" i="36"/>
  <c r="N149" i="36"/>
  <c r="M169" i="36"/>
  <c r="L310" i="36"/>
  <c r="N877" i="36"/>
  <c r="L171" i="36"/>
  <c r="L137" i="36"/>
  <c r="L398" i="36"/>
  <c r="L127" i="36"/>
  <c r="M650" i="36"/>
  <c r="M106" i="36"/>
  <c r="N968" i="36"/>
  <c r="M727" i="36"/>
  <c r="N425" i="36"/>
  <c r="L485" i="36"/>
  <c r="L689" i="36"/>
  <c r="M720" i="36"/>
  <c r="N287" i="36"/>
  <c r="L647" i="36"/>
  <c r="M812" i="36"/>
  <c r="N468" i="36"/>
  <c r="M601" i="36"/>
  <c r="N487" i="36"/>
  <c r="N799" i="36"/>
  <c r="M882" i="36"/>
  <c r="L815" i="36"/>
  <c r="N351" i="36"/>
  <c r="N311" i="36"/>
  <c r="M286" i="36"/>
  <c r="L373" i="36"/>
  <c r="L874" i="36"/>
  <c r="M82" i="36"/>
  <c r="L527" i="36"/>
  <c r="N654" i="36"/>
  <c r="L589" i="36"/>
  <c r="N594" i="36"/>
  <c r="L721" i="36"/>
  <c r="L655" i="36"/>
  <c r="L248" i="36"/>
  <c r="N135" i="36"/>
  <c r="N270" i="36"/>
  <c r="L19" i="36"/>
  <c r="M131" i="36"/>
  <c r="M7" i="36"/>
  <c r="L553" i="36"/>
  <c r="N39" i="36"/>
  <c r="N616" i="36"/>
  <c r="M112" i="36"/>
  <c r="N566" i="36"/>
  <c r="N303" i="36"/>
  <c r="N698" i="36"/>
  <c r="M253" i="36"/>
  <c r="L740" i="36"/>
  <c r="N185" i="36"/>
  <c r="M66" i="36"/>
  <c r="N141" i="36"/>
  <c r="L184" i="36"/>
  <c r="M64" i="36"/>
  <c r="N82" i="36"/>
  <c r="L877" i="36"/>
  <c r="M175" i="36"/>
  <c r="N740" i="36"/>
  <c r="L167" i="36"/>
  <c r="M92" i="36"/>
  <c r="L319" i="36"/>
  <c r="N104" i="36"/>
  <c r="L162" i="36"/>
  <c r="L173" i="36"/>
  <c r="N530" i="36"/>
  <c r="L882" i="36"/>
  <c r="L311" i="36"/>
  <c r="L369" i="36"/>
  <c r="L448" i="36"/>
  <c r="N187" i="36"/>
  <c r="M232" i="36"/>
  <c r="M221" i="36"/>
  <c r="N22" i="36"/>
  <c r="N9" i="36"/>
  <c r="M69" i="36"/>
  <c r="M446" i="36"/>
  <c r="L804" i="36"/>
  <c r="L518" i="36"/>
  <c r="N701" i="36"/>
  <c r="M510" i="36"/>
  <c r="M763" i="36"/>
  <c r="L849" i="36"/>
  <c r="L7" i="36"/>
  <c r="M134" i="36"/>
  <c r="L89" i="36"/>
  <c r="M61" i="36"/>
  <c r="L797" i="36"/>
  <c r="N31" i="36"/>
  <c r="N441" i="36"/>
  <c r="M245" i="36"/>
  <c r="N381" i="36"/>
  <c r="L203" i="36"/>
  <c r="N301" i="36"/>
  <c r="M300" i="36"/>
  <c r="N787" i="36"/>
  <c r="M190" i="36"/>
  <c r="N621" i="36"/>
  <c r="L675" i="36"/>
  <c r="M543" i="36"/>
  <c r="M139" i="36"/>
  <c r="N622" i="36"/>
  <c r="N150" i="36"/>
  <c r="M344" i="36"/>
  <c r="N421" i="36"/>
  <c r="M613" i="36"/>
  <c r="M56" i="36"/>
  <c r="N84" i="36"/>
  <c r="L24" i="36"/>
  <c r="M98" i="36"/>
  <c r="M740" i="36"/>
  <c r="M603" i="36"/>
  <c r="L661" i="36"/>
  <c r="M295" i="36"/>
  <c r="M525" i="36"/>
  <c r="N215" i="36"/>
  <c r="M953" i="36"/>
  <c r="M413" i="36"/>
  <c r="M432" i="36"/>
  <c r="M433" i="36"/>
  <c r="L787" i="36"/>
  <c r="N889" i="36"/>
  <c r="L923" i="36"/>
  <c r="M173" i="36"/>
  <c r="L224" i="36"/>
  <c r="M239" i="36"/>
  <c r="L784" i="36"/>
  <c r="N89" i="36"/>
  <c r="L44" i="36"/>
  <c r="M442" i="36"/>
  <c r="M176" i="36"/>
  <c r="M140" i="36"/>
  <c r="L344" i="36"/>
  <c r="N147" i="36"/>
  <c r="N226" i="36"/>
  <c r="N25" i="36"/>
  <c r="M59" i="36"/>
  <c r="L222" i="36"/>
  <c r="L52" i="36"/>
  <c r="L187" i="36"/>
  <c r="L259" i="36"/>
  <c r="N279" i="36"/>
  <c r="N587" i="36"/>
  <c r="N355" i="36"/>
  <c r="M394" i="36"/>
  <c r="L269" i="36"/>
  <c r="M602" i="36"/>
  <c r="N623" i="36"/>
  <c r="M855" i="36"/>
  <c r="N645" i="36"/>
  <c r="M866" i="36"/>
  <c r="M247" i="36"/>
  <c r="L817" i="36"/>
  <c r="N142" i="36"/>
  <c r="L367" i="36"/>
  <c r="L430" i="36"/>
  <c r="M747" i="36"/>
  <c r="M574" i="36"/>
  <c r="L799" i="36"/>
  <c r="M557" i="36"/>
  <c r="N401" i="36"/>
  <c r="M691" i="36"/>
  <c r="L288" i="36"/>
  <c r="N934" i="36"/>
  <c r="M305" i="36"/>
  <c r="L706" i="36"/>
  <c r="M755" i="36"/>
  <c r="M527" i="36"/>
  <c r="L544" i="36"/>
  <c r="M130" i="36"/>
  <c r="N465" i="36"/>
  <c r="M269" i="36"/>
  <c r="L437" i="36"/>
  <c r="M334" i="36"/>
  <c r="M482" i="36"/>
  <c r="N207" i="36"/>
  <c r="L562" i="36"/>
  <c r="L21" i="36"/>
  <c r="M172" i="36"/>
  <c r="L250" i="36"/>
  <c r="N549" i="36"/>
  <c r="M215" i="36"/>
  <c r="L178" i="36"/>
  <c r="N706" i="36"/>
  <c r="M208" i="36"/>
  <c r="L114" i="36"/>
  <c r="L357" i="36"/>
  <c r="N627" i="36"/>
  <c r="L841" i="36"/>
  <c r="L205" i="36"/>
  <c r="N284" i="36"/>
  <c r="M301" i="36"/>
  <c r="M43" i="36"/>
  <c r="L78" i="36"/>
  <c r="L534" i="36"/>
  <c r="N54" i="36"/>
  <c r="M947" i="36"/>
  <c r="L638" i="36"/>
  <c r="L835" i="36"/>
  <c r="N126" i="36"/>
  <c r="N490" i="36"/>
  <c r="L225" i="36"/>
  <c r="L100" i="36"/>
  <c r="M218" i="36"/>
  <c r="N661" i="36"/>
  <c r="L177" i="36"/>
  <c r="N91" i="36"/>
  <c r="N367" i="36"/>
  <c r="M12" i="36"/>
  <c r="M161" i="36"/>
  <c r="M411" i="36"/>
  <c r="N170" i="36"/>
  <c r="N143" i="36"/>
  <c r="N467" i="36"/>
  <c r="L11" i="36"/>
  <c r="L307" i="36"/>
  <c r="M437" i="36"/>
  <c r="N217" i="36"/>
  <c r="L286" i="36"/>
  <c r="M356" i="36"/>
  <c r="N95" i="36"/>
  <c r="L59" i="36"/>
  <c r="L439" i="36"/>
  <c r="N204" i="36"/>
  <c r="M181" i="36"/>
  <c r="M383" i="36"/>
  <c r="L465" i="36"/>
  <c r="L609" i="36"/>
  <c r="M366" i="36"/>
  <c r="M74" i="36"/>
  <c r="L27" i="36"/>
  <c r="M159" i="36"/>
  <c r="H951" i="36" l="1"/>
  <c r="H978" i="36" s="1"/>
  <c r="H920" i="36"/>
  <c r="H977" i="36" s="1"/>
  <c r="H864" i="36"/>
  <c r="H976" i="36" s="1"/>
  <c r="H832" i="36"/>
  <c r="H975" i="36" s="1"/>
  <c r="H788" i="36"/>
  <c r="H974" i="36" s="1"/>
  <c r="H327" i="36"/>
  <c r="H973" i="36" s="1"/>
  <c r="H275" i="36"/>
  <c r="H972" i="36" s="1"/>
  <c r="H208" i="36"/>
  <c r="H971" i="36" s="1"/>
  <c r="H152" i="36"/>
  <c r="H970" i="36" s="1"/>
  <c r="H104" i="36"/>
  <c r="H969" i="36" s="1"/>
  <c r="H963" i="36"/>
  <c r="H981" i="36" s="1"/>
  <c r="H982" i="36" s="1"/>
  <c r="J12" i="35"/>
  <c r="K12" i="35"/>
  <c r="J13" i="35"/>
  <c r="K13" i="35"/>
  <c r="J14" i="35"/>
  <c r="K14" i="35"/>
  <c r="J15" i="35"/>
  <c r="K15" i="35"/>
  <c r="J16" i="35"/>
  <c r="K16" i="35"/>
  <c r="J17" i="35"/>
  <c r="K17" i="35"/>
  <c r="J18" i="35"/>
  <c r="K18" i="35"/>
  <c r="J19" i="35"/>
  <c r="K19" i="35"/>
  <c r="J20" i="35"/>
  <c r="K20" i="35"/>
  <c r="J21" i="35"/>
  <c r="K21" i="35"/>
  <c r="J22" i="35"/>
  <c r="K22" i="35"/>
  <c r="J23" i="35"/>
  <c r="K23" i="35"/>
  <c r="J24" i="35"/>
  <c r="K24" i="35"/>
  <c r="J25" i="35"/>
  <c r="K25" i="35"/>
  <c r="J26" i="35"/>
  <c r="K26" i="35"/>
  <c r="J27" i="35"/>
  <c r="K27" i="35"/>
  <c r="J28" i="35"/>
  <c r="K28" i="35"/>
  <c r="J29" i="35"/>
  <c r="K29" i="35"/>
  <c r="J30" i="35"/>
  <c r="K30" i="35"/>
  <c r="J31" i="35"/>
  <c r="K31" i="35"/>
  <c r="J32" i="35"/>
  <c r="K32" i="35"/>
  <c r="J33" i="35"/>
  <c r="K33" i="35"/>
  <c r="J34" i="35"/>
  <c r="K34" i="35"/>
  <c r="J35" i="35"/>
  <c r="K35" i="35"/>
  <c r="J36" i="35"/>
  <c r="K36" i="35"/>
  <c r="J37" i="35"/>
  <c r="K37" i="35"/>
  <c r="J38" i="35"/>
  <c r="K38" i="35"/>
  <c r="J39" i="35"/>
  <c r="K39" i="35"/>
  <c r="J40" i="35"/>
  <c r="K40" i="35"/>
  <c r="J41" i="35"/>
  <c r="K41" i="35"/>
  <c r="J42" i="35"/>
  <c r="K42" i="35"/>
  <c r="J43" i="35"/>
  <c r="K43" i="35"/>
  <c r="J44" i="35"/>
  <c r="K44" i="35"/>
  <c r="J45" i="35"/>
  <c r="K45" i="35"/>
  <c r="J46" i="35"/>
  <c r="K46" i="35"/>
  <c r="J47" i="35"/>
  <c r="K47" i="35"/>
  <c r="J48" i="35"/>
  <c r="K48" i="35"/>
  <c r="J49" i="35"/>
  <c r="K49" i="35"/>
  <c r="J50" i="35"/>
  <c r="K50" i="35"/>
  <c r="J51" i="35"/>
  <c r="K51" i="35"/>
  <c r="J52" i="35"/>
  <c r="K52" i="35"/>
  <c r="J53" i="35"/>
  <c r="K53" i="35"/>
  <c r="J54" i="35"/>
  <c r="K54" i="35"/>
  <c r="J55" i="35"/>
  <c r="K55" i="35"/>
  <c r="J56" i="35"/>
  <c r="K56" i="35"/>
  <c r="J57" i="35"/>
  <c r="K57" i="35"/>
  <c r="J58" i="35"/>
  <c r="K58" i="35"/>
  <c r="J59" i="35"/>
  <c r="K59" i="35"/>
  <c r="J60" i="35"/>
  <c r="K60" i="35"/>
  <c r="J61" i="35"/>
  <c r="K61" i="35"/>
  <c r="J62" i="35"/>
  <c r="K62" i="35"/>
  <c r="J63" i="35"/>
  <c r="K63" i="35"/>
  <c r="J64" i="35"/>
  <c r="K64" i="35"/>
  <c r="J65" i="35"/>
  <c r="K65" i="35"/>
  <c r="J66" i="35"/>
  <c r="K66" i="35"/>
  <c r="J67" i="35"/>
  <c r="K67" i="35"/>
  <c r="J68" i="35"/>
  <c r="K68" i="35"/>
  <c r="J69" i="35"/>
  <c r="K69" i="35"/>
  <c r="J70" i="35"/>
  <c r="K70" i="35"/>
  <c r="J71" i="35"/>
  <c r="K71" i="35"/>
  <c r="J72" i="35"/>
  <c r="K72" i="35"/>
  <c r="J73" i="35"/>
  <c r="K73" i="35"/>
  <c r="J74" i="35"/>
  <c r="K74" i="35"/>
  <c r="J75" i="35"/>
  <c r="K75" i="35"/>
  <c r="J76" i="35"/>
  <c r="K76" i="35"/>
  <c r="J77" i="35"/>
  <c r="K77" i="35"/>
  <c r="J78" i="35"/>
  <c r="K78" i="35"/>
  <c r="J79" i="35"/>
  <c r="K79" i="35"/>
  <c r="J80" i="35"/>
  <c r="K80" i="35"/>
  <c r="J81" i="35"/>
  <c r="K81" i="35"/>
  <c r="J82" i="35"/>
  <c r="K82" i="35"/>
  <c r="J83" i="35"/>
  <c r="K83" i="35"/>
  <c r="J84" i="35"/>
  <c r="K84" i="35"/>
  <c r="J85" i="35"/>
  <c r="K85" i="35"/>
  <c r="J86" i="35"/>
  <c r="K86" i="35"/>
  <c r="J87" i="35"/>
  <c r="K87" i="35"/>
  <c r="J88" i="35"/>
  <c r="K88" i="35"/>
  <c r="J89" i="35"/>
  <c r="K89" i="35"/>
  <c r="J90" i="35"/>
  <c r="K90" i="35"/>
  <c r="J91" i="35"/>
  <c r="K91" i="35"/>
  <c r="J92" i="35"/>
  <c r="K92" i="35"/>
  <c r="J93" i="35"/>
  <c r="K93" i="35"/>
  <c r="J94" i="35"/>
  <c r="K94" i="35"/>
  <c r="J95" i="35"/>
  <c r="K95" i="35"/>
  <c r="J96" i="35"/>
  <c r="K96" i="35"/>
  <c r="J97" i="35"/>
  <c r="K97" i="35"/>
  <c r="J98" i="35"/>
  <c r="K98" i="35"/>
  <c r="J99" i="35"/>
  <c r="K99" i="35"/>
  <c r="J100" i="35"/>
  <c r="K100" i="35"/>
  <c r="J101" i="35"/>
  <c r="K101" i="35"/>
  <c r="J102" i="35"/>
  <c r="K102" i="35"/>
  <c r="J103" i="35"/>
  <c r="K103" i="35"/>
  <c r="J104" i="35"/>
  <c r="K104" i="35"/>
  <c r="J105" i="35"/>
  <c r="K105" i="35"/>
  <c r="J106" i="35"/>
  <c r="K106" i="35"/>
  <c r="J107" i="35"/>
  <c r="K107" i="35"/>
  <c r="J108" i="35"/>
  <c r="K108" i="35"/>
  <c r="J109" i="35"/>
  <c r="K109" i="35"/>
  <c r="J110" i="35"/>
  <c r="K110" i="35"/>
  <c r="J111" i="35"/>
  <c r="K111" i="35"/>
  <c r="J112" i="35"/>
  <c r="K112" i="35"/>
  <c r="J113" i="35"/>
  <c r="K113" i="35"/>
  <c r="J114" i="35"/>
  <c r="K114" i="35"/>
  <c r="J115" i="35"/>
  <c r="K115" i="35"/>
  <c r="J116" i="35"/>
  <c r="K116" i="35"/>
  <c r="J117" i="35"/>
  <c r="K117" i="35"/>
  <c r="J118" i="35"/>
  <c r="K118" i="35"/>
  <c r="J119" i="35"/>
  <c r="K119" i="35"/>
  <c r="J120" i="35"/>
  <c r="K120" i="35"/>
  <c r="J121" i="35"/>
  <c r="K121" i="35"/>
  <c r="J122" i="35"/>
  <c r="K122" i="35"/>
  <c r="J123" i="35"/>
  <c r="K123" i="35"/>
  <c r="J124" i="35"/>
  <c r="K124" i="35"/>
  <c r="J125" i="35"/>
  <c r="K125" i="35"/>
  <c r="J126" i="35"/>
  <c r="K126" i="35"/>
  <c r="J127" i="35"/>
  <c r="K127" i="35"/>
  <c r="J128" i="35"/>
  <c r="K128" i="35"/>
  <c r="J129" i="35"/>
  <c r="K129" i="35"/>
  <c r="J130" i="35"/>
  <c r="K130" i="35"/>
  <c r="J131" i="35"/>
  <c r="K131" i="35"/>
  <c r="J132" i="35"/>
  <c r="K132" i="35"/>
  <c r="J133" i="35"/>
  <c r="K133" i="35"/>
  <c r="J134" i="35"/>
  <c r="K134" i="35"/>
  <c r="J135" i="35"/>
  <c r="K135" i="35"/>
  <c r="J136" i="35"/>
  <c r="K136" i="35"/>
  <c r="J137" i="35"/>
  <c r="K137" i="35"/>
  <c r="J138" i="35"/>
  <c r="K138" i="35"/>
  <c r="J139" i="35"/>
  <c r="K139" i="35"/>
  <c r="J140" i="35"/>
  <c r="K140" i="35"/>
  <c r="J141" i="35"/>
  <c r="K141" i="35"/>
  <c r="J142" i="35"/>
  <c r="K142" i="35"/>
  <c r="J143" i="35"/>
  <c r="K143" i="35"/>
  <c r="J144" i="35"/>
  <c r="K144" i="35"/>
  <c r="J145" i="35"/>
  <c r="K145" i="35"/>
  <c r="J146" i="35"/>
  <c r="K146" i="35"/>
  <c r="J147" i="35"/>
  <c r="K147" i="35"/>
  <c r="J148" i="35"/>
  <c r="K148" i="35"/>
  <c r="J149" i="35"/>
  <c r="K149" i="35"/>
  <c r="J150" i="35"/>
  <c r="K150" i="35"/>
  <c r="J151" i="35"/>
  <c r="K151" i="35"/>
  <c r="J152" i="35"/>
  <c r="K152" i="35"/>
  <c r="J153" i="35"/>
  <c r="K153" i="35"/>
  <c r="J154" i="35"/>
  <c r="K154" i="35"/>
  <c r="J155" i="35"/>
  <c r="K155" i="35"/>
  <c r="J156" i="35"/>
  <c r="K156" i="35"/>
  <c r="J157" i="35"/>
  <c r="K157" i="35"/>
  <c r="J158" i="35"/>
  <c r="K158" i="35"/>
  <c r="J159" i="35"/>
  <c r="K159" i="35"/>
  <c r="J160" i="35"/>
  <c r="K160" i="35"/>
  <c r="J161" i="35"/>
  <c r="K161" i="35"/>
  <c r="J162" i="35"/>
  <c r="K162" i="35"/>
  <c r="J163" i="35"/>
  <c r="K163" i="35"/>
  <c r="J164" i="35"/>
  <c r="K164" i="35"/>
  <c r="J165" i="35"/>
  <c r="K165" i="35"/>
  <c r="J166" i="35"/>
  <c r="K166" i="35"/>
  <c r="J167" i="35"/>
  <c r="K167" i="35"/>
  <c r="J168" i="35"/>
  <c r="K168" i="35"/>
  <c r="J169" i="35"/>
  <c r="K169" i="35"/>
  <c r="J170" i="35"/>
  <c r="K170" i="35"/>
  <c r="J171" i="35"/>
  <c r="K171" i="35"/>
  <c r="J172" i="35"/>
  <c r="K172" i="35"/>
  <c r="J173" i="35"/>
  <c r="K173" i="35"/>
  <c r="J174" i="35"/>
  <c r="K174" i="35"/>
  <c r="J175" i="35"/>
  <c r="K175" i="35"/>
  <c r="J176" i="35"/>
  <c r="K176" i="35"/>
  <c r="J177" i="35"/>
  <c r="K177" i="35"/>
  <c r="J178" i="35"/>
  <c r="K178" i="35"/>
  <c r="J179" i="35"/>
  <c r="K179" i="35"/>
  <c r="J180" i="35"/>
  <c r="K180" i="35"/>
  <c r="J181" i="35"/>
  <c r="K181" i="35"/>
  <c r="J182" i="35"/>
  <c r="K182" i="35"/>
  <c r="J183" i="35"/>
  <c r="K183" i="35"/>
  <c r="J184" i="35"/>
  <c r="K184" i="35"/>
  <c r="J185" i="35"/>
  <c r="K185" i="35"/>
  <c r="J186" i="35"/>
  <c r="K186" i="35"/>
  <c r="J187" i="35"/>
  <c r="K187" i="35"/>
  <c r="J188" i="35"/>
  <c r="K188" i="35"/>
  <c r="J189" i="35"/>
  <c r="K189" i="35"/>
  <c r="J190" i="35"/>
  <c r="K190" i="35"/>
  <c r="J191" i="35"/>
  <c r="K191" i="35"/>
  <c r="J192" i="35"/>
  <c r="K192" i="35"/>
  <c r="J193" i="35"/>
  <c r="K193" i="35"/>
  <c r="J194" i="35"/>
  <c r="K194" i="35"/>
  <c r="J195" i="35"/>
  <c r="K195" i="35"/>
  <c r="J196" i="35"/>
  <c r="K196" i="35"/>
  <c r="J197" i="35"/>
  <c r="K197" i="35"/>
  <c r="J198" i="35"/>
  <c r="K198" i="35"/>
  <c r="J199" i="35"/>
  <c r="K199" i="35"/>
  <c r="J200" i="35"/>
  <c r="K200" i="35"/>
  <c r="J201" i="35"/>
  <c r="K201" i="35"/>
  <c r="J202" i="35"/>
  <c r="K202" i="35"/>
  <c r="J203" i="35"/>
  <c r="K203" i="35"/>
  <c r="J204" i="35"/>
  <c r="K204" i="35"/>
  <c r="J205" i="35"/>
  <c r="K205" i="35"/>
  <c r="J206" i="35"/>
  <c r="K206" i="35"/>
  <c r="J207" i="35"/>
  <c r="K207" i="35"/>
  <c r="J208" i="35"/>
  <c r="K208" i="35"/>
  <c r="J209" i="35"/>
  <c r="K209" i="35"/>
  <c r="J210" i="35"/>
  <c r="K210" i="35"/>
  <c r="J211" i="35"/>
  <c r="K211" i="35"/>
  <c r="J212" i="35"/>
  <c r="K212" i="35"/>
  <c r="J213" i="35"/>
  <c r="K213" i="35"/>
  <c r="J214" i="35"/>
  <c r="K214" i="35"/>
  <c r="J215" i="35"/>
  <c r="K215" i="35"/>
  <c r="J216" i="35"/>
  <c r="K216" i="35"/>
  <c r="J217" i="35"/>
  <c r="K217" i="35"/>
  <c r="J218" i="35"/>
  <c r="K218" i="35"/>
  <c r="J219" i="35"/>
  <c r="K219" i="35"/>
  <c r="J220" i="35"/>
  <c r="K220" i="35"/>
  <c r="J221" i="35"/>
  <c r="K221" i="35"/>
  <c r="J222" i="35"/>
  <c r="K222" i="35"/>
  <c r="J223" i="35"/>
  <c r="K223" i="35"/>
  <c r="J224" i="35"/>
  <c r="K224" i="35"/>
  <c r="J225" i="35"/>
  <c r="K225" i="35"/>
  <c r="J226" i="35"/>
  <c r="K226" i="35"/>
  <c r="J227" i="35"/>
  <c r="K227" i="35"/>
  <c r="J228" i="35"/>
  <c r="K228" i="35"/>
  <c r="J229" i="35"/>
  <c r="K229" i="35"/>
  <c r="J230" i="35"/>
  <c r="K230" i="35"/>
  <c r="J231" i="35"/>
  <c r="K231" i="35"/>
  <c r="J232" i="35"/>
  <c r="K232" i="35"/>
  <c r="J233" i="35"/>
  <c r="K233" i="35"/>
  <c r="J234" i="35"/>
  <c r="K234" i="35"/>
  <c r="J235" i="35"/>
  <c r="K235" i="35"/>
  <c r="J236" i="35"/>
  <c r="K236" i="35"/>
  <c r="J237" i="35"/>
  <c r="K237" i="35"/>
  <c r="J238" i="35"/>
  <c r="K238" i="35"/>
  <c r="J239" i="35"/>
  <c r="K239" i="35"/>
  <c r="J240" i="35"/>
  <c r="K240" i="35"/>
  <c r="J241" i="35"/>
  <c r="K241" i="35"/>
  <c r="J242" i="35"/>
  <c r="K242" i="35"/>
  <c r="J243" i="35"/>
  <c r="K243" i="35"/>
  <c r="J244" i="35"/>
  <c r="K244" i="35"/>
  <c r="J245" i="35"/>
  <c r="K245" i="35"/>
  <c r="J246" i="35"/>
  <c r="K246" i="35"/>
  <c r="J247" i="35"/>
  <c r="K247" i="35"/>
  <c r="J248" i="35"/>
  <c r="K248" i="35"/>
  <c r="J249" i="35"/>
  <c r="K249" i="35"/>
  <c r="J250" i="35"/>
  <c r="K250" i="35"/>
  <c r="J251" i="35"/>
  <c r="K251" i="35"/>
  <c r="J252" i="35"/>
  <c r="K252" i="35"/>
  <c r="J253" i="35"/>
  <c r="K253" i="35"/>
  <c r="J254" i="35"/>
  <c r="K254" i="35"/>
  <c r="J255" i="35"/>
  <c r="K255" i="35"/>
  <c r="J256" i="35"/>
  <c r="K256" i="35"/>
  <c r="J257" i="35"/>
  <c r="K257" i="35"/>
  <c r="J258" i="35"/>
  <c r="K258" i="35"/>
  <c r="J259" i="35"/>
  <c r="K259" i="35"/>
  <c r="J260" i="35"/>
  <c r="K260" i="35"/>
  <c r="J261" i="35"/>
  <c r="K261" i="35"/>
  <c r="J262" i="35"/>
  <c r="K262" i="35"/>
  <c r="J263" i="35"/>
  <c r="K263" i="35"/>
  <c r="J264" i="35"/>
  <c r="K264" i="35"/>
  <c r="J265" i="35"/>
  <c r="K265" i="35"/>
  <c r="J266" i="35"/>
  <c r="K266" i="35"/>
  <c r="J267" i="35"/>
  <c r="K267" i="35"/>
  <c r="J268" i="35"/>
  <c r="K268" i="35"/>
  <c r="J269" i="35"/>
  <c r="K269" i="35"/>
  <c r="J270" i="35"/>
  <c r="K270" i="35"/>
  <c r="J271" i="35"/>
  <c r="K271" i="35"/>
  <c r="J272" i="35"/>
  <c r="K272" i="35"/>
  <c r="J273" i="35"/>
  <c r="K273" i="35"/>
  <c r="J274" i="35"/>
  <c r="K274" i="35"/>
  <c r="J275" i="35"/>
  <c r="K275" i="35"/>
  <c r="J276" i="35"/>
  <c r="K276" i="35"/>
  <c r="J277" i="35"/>
  <c r="K277" i="35"/>
  <c r="J278" i="35"/>
  <c r="K278" i="35"/>
  <c r="J279" i="35"/>
  <c r="K279" i="35"/>
  <c r="J280" i="35"/>
  <c r="K280" i="35"/>
  <c r="J281" i="35"/>
  <c r="K281" i="35"/>
  <c r="J282" i="35"/>
  <c r="K282" i="35"/>
  <c r="J283" i="35"/>
  <c r="K283" i="35"/>
  <c r="J284" i="35"/>
  <c r="K284" i="35"/>
  <c r="J285" i="35"/>
  <c r="K285" i="35"/>
  <c r="J286" i="35"/>
  <c r="K286" i="35"/>
  <c r="J287" i="35"/>
  <c r="K287" i="35"/>
  <c r="J288" i="35"/>
  <c r="K288" i="35"/>
  <c r="J289" i="35"/>
  <c r="K289" i="35"/>
  <c r="J290" i="35"/>
  <c r="K290" i="35"/>
  <c r="J291" i="35"/>
  <c r="K291" i="35"/>
  <c r="J292" i="35"/>
  <c r="K292" i="35"/>
  <c r="J293" i="35"/>
  <c r="K293" i="35"/>
  <c r="J294" i="35"/>
  <c r="K294" i="35"/>
  <c r="J295" i="35"/>
  <c r="K295" i="35"/>
  <c r="J296" i="35"/>
  <c r="K296" i="35"/>
  <c r="J297" i="35"/>
  <c r="K297" i="35"/>
  <c r="J298" i="35"/>
  <c r="K298" i="35"/>
  <c r="J299" i="35"/>
  <c r="K299" i="35"/>
  <c r="J300" i="35"/>
  <c r="K300" i="35"/>
  <c r="J301" i="35"/>
  <c r="K301" i="35"/>
  <c r="J302" i="35"/>
  <c r="K302" i="35"/>
  <c r="J303" i="35"/>
  <c r="K303" i="35"/>
  <c r="J304" i="35"/>
  <c r="K304" i="35"/>
  <c r="J305" i="35"/>
  <c r="K305" i="35"/>
  <c r="J306" i="35"/>
  <c r="K306" i="35"/>
  <c r="J307" i="35"/>
  <c r="K307" i="35"/>
  <c r="J308" i="35"/>
  <c r="K308" i="35"/>
  <c r="J309" i="35"/>
  <c r="K309" i="35"/>
  <c r="J310" i="35"/>
  <c r="K310" i="35"/>
  <c r="J311" i="35"/>
  <c r="K311" i="35"/>
  <c r="J312" i="35"/>
  <c r="K312" i="35"/>
  <c r="J313" i="35"/>
  <c r="K313" i="35"/>
  <c r="J314" i="35"/>
  <c r="K314" i="35"/>
  <c r="J315" i="35"/>
  <c r="K315" i="35"/>
  <c r="J316" i="35"/>
  <c r="K316" i="35"/>
  <c r="J317" i="35"/>
  <c r="K317" i="35"/>
  <c r="J318" i="35"/>
  <c r="K318" i="35"/>
  <c r="J319" i="35"/>
  <c r="K319" i="35"/>
  <c r="J320" i="35"/>
  <c r="K320" i="35"/>
  <c r="J321" i="35"/>
  <c r="K321" i="35"/>
  <c r="J322" i="35"/>
  <c r="K322" i="35"/>
  <c r="J323" i="35"/>
  <c r="K323" i="35"/>
  <c r="J324" i="35"/>
  <c r="K324" i="35"/>
  <c r="J325" i="35"/>
  <c r="K325" i="35"/>
  <c r="J326" i="35"/>
  <c r="K326" i="35"/>
  <c r="J327" i="35"/>
  <c r="K327" i="35"/>
  <c r="J328" i="35"/>
  <c r="K328" i="35"/>
  <c r="J329" i="35"/>
  <c r="K329" i="35"/>
  <c r="J330" i="35"/>
  <c r="K330" i="35"/>
  <c r="J331" i="35"/>
  <c r="K331" i="35"/>
  <c r="J332" i="35"/>
  <c r="K332" i="35"/>
  <c r="J333" i="35"/>
  <c r="K333" i="35"/>
  <c r="J334" i="35"/>
  <c r="K334" i="35"/>
  <c r="J335" i="35"/>
  <c r="K335" i="35"/>
  <c r="J336" i="35"/>
  <c r="K336" i="35"/>
  <c r="J337" i="35"/>
  <c r="K337" i="35"/>
  <c r="J338" i="35"/>
  <c r="K338" i="35"/>
  <c r="J339" i="35"/>
  <c r="K339" i="35"/>
  <c r="J340" i="35"/>
  <c r="K340" i="35"/>
  <c r="J341" i="35"/>
  <c r="K341" i="35"/>
  <c r="J342" i="35"/>
  <c r="K342" i="35"/>
  <c r="J343" i="35"/>
  <c r="K343" i="35"/>
  <c r="J344" i="35"/>
  <c r="K344" i="35"/>
  <c r="J345" i="35"/>
  <c r="K345" i="35"/>
  <c r="J346" i="35"/>
  <c r="K346" i="35"/>
  <c r="J347" i="35"/>
  <c r="K347" i="35"/>
  <c r="J348" i="35"/>
  <c r="K348" i="35"/>
  <c r="J349" i="35"/>
  <c r="K349" i="35"/>
  <c r="J350" i="35"/>
  <c r="K350" i="35"/>
  <c r="J351" i="35"/>
  <c r="K351" i="35"/>
  <c r="J352" i="35"/>
  <c r="K352" i="35"/>
  <c r="J353" i="35"/>
  <c r="K353" i="35"/>
  <c r="J354" i="35"/>
  <c r="K354" i="35"/>
  <c r="J355" i="35"/>
  <c r="K355" i="35"/>
  <c r="J356" i="35"/>
  <c r="K356" i="35"/>
  <c r="J357" i="35"/>
  <c r="K357" i="35"/>
  <c r="J358" i="35"/>
  <c r="K358" i="35"/>
  <c r="J359" i="35"/>
  <c r="K359" i="35"/>
  <c r="J360" i="35"/>
  <c r="K360" i="35"/>
  <c r="J361" i="35"/>
  <c r="K361" i="35"/>
  <c r="J362" i="35"/>
  <c r="K362" i="35"/>
  <c r="J363" i="35"/>
  <c r="K363" i="35"/>
  <c r="J364" i="35"/>
  <c r="K364" i="35"/>
  <c r="J365" i="35"/>
  <c r="K365" i="35"/>
  <c r="J366" i="35"/>
  <c r="K366" i="35"/>
  <c r="J367" i="35"/>
  <c r="K367" i="35"/>
  <c r="J368" i="35"/>
  <c r="K368" i="35"/>
  <c r="J369" i="35"/>
  <c r="K369" i="35"/>
  <c r="J370" i="35"/>
  <c r="K370" i="35"/>
  <c r="J371" i="35"/>
  <c r="K371" i="35"/>
  <c r="J372" i="35"/>
  <c r="K372" i="35"/>
  <c r="J373" i="35"/>
  <c r="K373" i="35"/>
  <c r="J374" i="35"/>
  <c r="K374" i="35"/>
  <c r="J375" i="35"/>
  <c r="K375" i="35"/>
  <c r="J376" i="35"/>
  <c r="K376" i="35"/>
  <c r="J377" i="35"/>
  <c r="K377" i="35"/>
  <c r="J378" i="35"/>
  <c r="K378" i="35"/>
  <c r="J379" i="35"/>
  <c r="K379" i="35"/>
  <c r="J380" i="35"/>
  <c r="K380" i="35"/>
  <c r="J381" i="35"/>
  <c r="K381" i="35"/>
  <c r="J382" i="35"/>
  <c r="K382" i="35"/>
  <c r="J383" i="35"/>
  <c r="K383" i="35"/>
  <c r="J384" i="35"/>
  <c r="K384" i="35"/>
  <c r="J385" i="35"/>
  <c r="K385" i="35"/>
  <c r="J386" i="35"/>
  <c r="K386" i="35"/>
  <c r="J387" i="35"/>
  <c r="K387" i="35"/>
  <c r="J388" i="35"/>
  <c r="K388" i="35"/>
  <c r="J389" i="35"/>
  <c r="K389" i="35"/>
  <c r="J390" i="35"/>
  <c r="K390" i="35"/>
  <c r="J391" i="35"/>
  <c r="K391" i="35"/>
  <c r="J392" i="35"/>
  <c r="K392" i="35"/>
  <c r="J393" i="35"/>
  <c r="K393" i="35"/>
  <c r="J394" i="35"/>
  <c r="K394" i="35"/>
  <c r="J395" i="35"/>
  <c r="K395" i="35"/>
  <c r="J396" i="35"/>
  <c r="K396" i="35"/>
  <c r="J397" i="35"/>
  <c r="K397" i="35"/>
  <c r="J398" i="35"/>
  <c r="K398" i="35"/>
  <c r="J399" i="35"/>
  <c r="K399" i="35"/>
  <c r="J400" i="35"/>
  <c r="K400" i="35"/>
  <c r="J401" i="35"/>
  <c r="K401" i="35"/>
  <c r="J402" i="35"/>
  <c r="K402" i="35"/>
  <c r="J403" i="35"/>
  <c r="K403" i="35"/>
  <c r="J404" i="35"/>
  <c r="K404" i="35"/>
  <c r="J405" i="35"/>
  <c r="K405" i="35"/>
  <c r="J406" i="35"/>
  <c r="K406" i="35"/>
  <c r="J407" i="35"/>
  <c r="K407" i="35"/>
  <c r="J408" i="35"/>
  <c r="K408" i="35"/>
  <c r="J409" i="35"/>
  <c r="K409" i="35"/>
  <c r="J410" i="35"/>
  <c r="K410" i="35"/>
  <c r="J411" i="35"/>
  <c r="K411" i="35"/>
  <c r="J412" i="35"/>
  <c r="K412" i="35"/>
  <c r="J413" i="35"/>
  <c r="K413" i="35"/>
  <c r="J414" i="35"/>
  <c r="K414" i="35"/>
  <c r="J415" i="35"/>
  <c r="K415" i="35"/>
  <c r="J416" i="35"/>
  <c r="K416" i="35"/>
  <c r="J417" i="35"/>
  <c r="K417" i="35"/>
  <c r="J418" i="35"/>
  <c r="K418" i="35"/>
  <c r="J419" i="35"/>
  <c r="K419" i="35"/>
  <c r="J420" i="35"/>
  <c r="K420" i="35"/>
  <c r="J421" i="35"/>
  <c r="K421" i="35"/>
  <c r="J422" i="35"/>
  <c r="K422" i="35"/>
  <c r="J423" i="35"/>
  <c r="K423" i="35"/>
  <c r="J424" i="35"/>
  <c r="K424" i="35"/>
  <c r="J425" i="35"/>
  <c r="K425" i="35"/>
  <c r="J426" i="35"/>
  <c r="K426" i="35"/>
  <c r="J427" i="35"/>
  <c r="K427" i="35"/>
  <c r="J428" i="35"/>
  <c r="K428" i="35"/>
  <c r="J429" i="35"/>
  <c r="K429" i="35"/>
  <c r="J430" i="35"/>
  <c r="K430" i="35"/>
  <c r="J431" i="35"/>
  <c r="K431" i="35"/>
  <c r="J432" i="35"/>
  <c r="K432" i="35"/>
  <c r="J433" i="35"/>
  <c r="K433" i="35"/>
  <c r="J434" i="35"/>
  <c r="K434" i="35"/>
  <c r="J435" i="35"/>
  <c r="K435" i="35"/>
  <c r="J436" i="35"/>
  <c r="K436" i="35"/>
  <c r="J437" i="35"/>
  <c r="K437" i="35"/>
  <c r="J438" i="35"/>
  <c r="K438" i="35"/>
  <c r="J439" i="35"/>
  <c r="K439" i="35"/>
  <c r="J440" i="35"/>
  <c r="K440" i="35"/>
  <c r="J441" i="35"/>
  <c r="K441" i="35"/>
  <c r="J442" i="35"/>
  <c r="K442" i="35"/>
  <c r="J443" i="35"/>
  <c r="K443" i="35"/>
  <c r="J444" i="35"/>
  <c r="K444" i="35"/>
  <c r="J445" i="35"/>
  <c r="K445" i="35"/>
  <c r="J446" i="35"/>
  <c r="K446" i="35"/>
  <c r="J447" i="35"/>
  <c r="K447" i="35"/>
  <c r="J448" i="35"/>
  <c r="K448" i="35"/>
  <c r="J449" i="35"/>
  <c r="K449" i="35"/>
  <c r="J450" i="35"/>
  <c r="K450" i="35"/>
  <c r="J451" i="35"/>
  <c r="K451" i="35"/>
  <c r="J452" i="35"/>
  <c r="K452" i="35"/>
  <c r="J453" i="35"/>
  <c r="K453" i="35"/>
  <c r="J454" i="35"/>
  <c r="K454" i="35"/>
  <c r="J455" i="35"/>
  <c r="K455" i="35"/>
  <c r="J456" i="35"/>
  <c r="K456" i="35"/>
  <c r="J457" i="35"/>
  <c r="K457" i="35"/>
  <c r="J458" i="35"/>
  <c r="K458" i="35"/>
  <c r="J459" i="35"/>
  <c r="K459" i="35"/>
  <c r="J460" i="35"/>
  <c r="K460" i="35"/>
  <c r="J461" i="35"/>
  <c r="K461" i="35"/>
  <c r="J462" i="35"/>
  <c r="K462" i="35"/>
  <c r="J463" i="35"/>
  <c r="K463" i="35"/>
  <c r="J464" i="35"/>
  <c r="K464" i="35"/>
  <c r="J465" i="35"/>
  <c r="K465" i="35"/>
  <c r="J466" i="35"/>
  <c r="K466" i="35"/>
  <c r="J467" i="35"/>
  <c r="K467" i="35"/>
  <c r="J468" i="35"/>
  <c r="K468" i="35"/>
  <c r="J469" i="35"/>
  <c r="K469" i="35"/>
  <c r="J470" i="35"/>
  <c r="K470" i="35"/>
  <c r="J471" i="35"/>
  <c r="K471" i="35"/>
  <c r="J472" i="35"/>
  <c r="K472" i="35"/>
  <c r="J473" i="35"/>
  <c r="K473" i="35"/>
  <c r="J474" i="35"/>
  <c r="K474" i="35"/>
  <c r="J475" i="35"/>
  <c r="K475" i="35"/>
  <c r="J476" i="35"/>
  <c r="K476" i="35"/>
  <c r="J477" i="35"/>
  <c r="K477" i="35"/>
  <c r="J478" i="35"/>
  <c r="K478" i="35"/>
  <c r="J479" i="35"/>
  <c r="K479" i="35"/>
  <c r="J480" i="35"/>
  <c r="K480" i="35"/>
  <c r="J481" i="35"/>
  <c r="K481" i="35"/>
  <c r="J482" i="35"/>
  <c r="K482" i="35"/>
  <c r="J483" i="35"/>
  <c r="K483" i="35"/>
  <c r="J484" i="35"/>
  <c r="K484" i="35"/>
  <c r="J485" i="35"/>
  <c r="K485" i="35"/>
  <c r="J486" i="35"/>
  <c r="K486" i="35"/>
  <c r="J487" i="35"/>
  <c r="K487" i="35"/>
  <c r="J488" i="35"/>
  <c r="K488" i="35"/>
  <c r="J489" i="35"/>
  <c r="K489" i="35"/>
  <c r="J490" i="35"/>
  <c r="K490" i="35"/>
  <c r="J491" i="35"/>
  <c r="K491" i="35"/>
  <c r="J492" i="35"/>
  <c r="K492" i="35"/>
  <c r="J493" i="35"/>
  <c r="K493" i="35"/>
  <c r="J494" i="35"/>
  <c r="K494" i="35"/>
  <c r="J495" i="35"/>
  <c r="K495" i="35"/>
  <c r="J496" i="35"/>
  <c r="K496" i="35"/>
  <c r="J497" i="35"/>
  <c r="K497" i="35"/>
  <c r="J498" i="35"/>
  <c r="K498" i="35"/>
  <c r="J499" i="35"/>
  <c r="K499" i="35"/>
  <c r="J500" i="35"/>
  <c r="K500" i="35"/>
  <c r="J501" i="35"/>
  <c r="K501" i="35"/>
  <c r="J502" i="35"/>
  <c r="K502" i="35"/>
  <c r="J503" i="35"/>
  <c r="K503" i="35"/>
  <c r="J504" i="35"/>
  <c r="K504" i="35"/>
  <c r="J505" i="35"/>
  <c r="K505" i="35"/>
  <c r="J506" i="35"/>
  <c r="K506" i="35"/>
  <c r="J507" i="35"/>
  <c r="K507" i="35"/>
  <c r="J508" i="35"/>
  <c r="K508" i="35"/>
  <c r="J509" i="35"/>
  <c r="K509" i="35"/>
  <c r="J510" i="35"/>
  <c r="K510" i="35"/>
  <c r="J511" i="35"/>
  <c r="K511" i="35"/>
  <c r="J512" i="35"/>
  <c r="K512" i="35"/>
  <c r="J513" i="35"/>
  <c r="K513" i="35"/>
  <c r="J514" i="35"/>
  <c r="K514" i="35"/>
  <c r="J515" i="35"/>
  <c r="K515" i="35"/>
  <c r="J516" i="35"/>
  <c r="K516" i="35"/>
  <c r="J517" i="35"/>
  <c r="K517" i="35"/>
  <c r="J518" i="35"/>
  <c r="K518" i="35"/>
  <c r="J519" i="35"/>
  <c r="K519" i="35"/>
  <c r="J520" i="35"/>
  <c r="K520" i="35"/>
  <c r="J521" i="35"/>
  <c r="K521" i="35"/>
  <c r="J522" i="35"/>
  <c r="K522" i="35"/>
  <c r="J523" i="35"/>
  <c r="K523" i="35"/>
  <c r="J524" i="35"/>
  <c r="K524" i="35"/>
  <c r="J525" i="35"/>
  <c r="K525" i="35"/>
  <c r="J526" i="35"/>
  <c r="K526" i="35"/>
  <c r="J527" i="35"/>
  <c r="K527" i="35"/>
  <c r="J528" i="35"/>
  <c r="K528" i="35"/>
  <c r="J529" i="35"/>
  <c r="K529" i="35"/>
  <c r="J530" i="35"/>
  <c r="K530" i="35"/>
  <c r="J531" i="35"/>
  <c r="K531" i="35"/>
  <c r="J532" i="35"/>
  <c r="K532" i="35"/>
  <c r="J533" i="35"/>
  <c r="K533" i="35"/>
  <c r="J534" i="35"/>
  <c r="K534" i="35"/>
  <c r="J535" i="35"/>
  <c r="K535" i="35"/>
  <c r="J536" i="35"/>
  <c r="K536" i="35"/>
  <c r="J537" i="35"/>
  <c r="K537" i="35"/>
  <c r="J538" i="35"/>
  <c r="K538" i="35"/>
  <c r="J539" i="35"/>
  <c r="K539" i="35"/>
  <c r="J540" i="35"/>
  <c r="K540" i="35"/>
  <c r="J541" i="35"/>
  <c r="K541" i="35"/>
  <c r="J542" i="35"/>
  <c r="K542" i="35"/>
  <c r="J543" i="35"/>
  <c r="K543" i="35"/>
  <c r="J544" i="35"/>
  <c r="K544" i="35"/>
  <c r="J545" i="35"/>
  <c r="K545" i="35"/>
  <c r="J546" i="35"/>
  <c r="K546" i="35"/>
  <c r="J547" i="35"/>
  <c r="K547" i="35"/>
  <c r="J548" i="35"/>
  <c r="K548" i="35"/>
  <c r="J549" i="35"/>
  <c r="K549" i="35"/>
  <c r="J550" i="35"/>
  <c r="K550" i="35"/>
  <c r="J551" i="35"/>
  <c r="K551" i="35"/>
  <c r="J552" i="35"/>
  <c r="K552" i="35"/>
  <c r="J553" i="35"/>
  <c r="K553" i="35"/>
  <c r="J554" i="35"/>
  <c r="K554" i="35"/>
  <c r="J555" i="35"/>
  <c r="K555" i="35"/>
  <c r="J556" i="35"/>
  <c r="K556" i="35"/>
  <c r="J557" i="35"/>
  <c r="K557" i="35"/>
  <c r="J558" i="35"/>
  <c r="K558" i="35"/>
  <c r="J559" i="35"/>
  <c r="K559" i="35"/>
  <c r="J560" i="35"/>
  <c r="K560" i="35"/>
  <c r="J561" i="35"/>
  <c r="K561" i="35"/>
  <c r="J562" i="35"/>
  <c r="K562" i="35"/>
  <c r="J563" i="35"/>
  <c r="K563" i="35"/>
  <c r="J564" i="35"/>
  <c r="K564" i="35"/>
  <c r="J565" i="35"/>
  <c r="K565" i="35"/>
  <c r="J566" i="35"/>
  <c r="K566" i="35"/>
  <c r="J567" i="35"/>
  <c r="K567" i="35"/>
  <c r="J568" i="35"/>
  <c r="K568" i="35"/>
  <c r="J569" i="35"/>
  <c r="K569" i="35"/>
  <c r="J570" i="35"/>
  <c r="K570" i="35"/>
  <c r="J571" i="35"/>
  <c r="K571" i="35"/>
  <c r="J572" i="35"/>
  <c r="K572" i="35"/>
  <c r="J573" i="35"/>
  <c r="K573" i="35"/>
  <c r="J574" i="35"/>
  <c r="K574" i="35"/>
  <c r="J575" i="35"/>
  <c r="K575" i="35"/>
  <c r="J576" i="35"/>
  <c r="K576" i="35"/>
  <c r="J577" i="35"/>
  <c r="K577" i="35"/>
  <c r="J578" i="35"/>
  <c r="K578" i="35"/>
  <c r="J579" i="35"/>
  <c r="K579" i="35"/>
  <c r="J580" i="35"/>
  <c r="K580" i="35"/>
  <c r="J581" i="35"/>
  <c r="K581" i="35"/>
  <c r="J582" i="35"/>
  <c r="K582" i="35"/>
  <c r="J583" i="35"/>
  <c r="K583" i="35"/>
  <c r="J584" i="35"/>
  <c r="K584" i="35"/>
  <c r="J585" i="35"/>
  <c r="K585" i="35"/>
  <c r="J586" i="35"/>
  <c r="K586" i="35"/>
  <c r="J587" i="35"/>
  <c r="K587" i="35"/>
  <c r="J588" i="35"/>
  <c r="J589" i="35"/>
  <c r="K589" i="35"/>
  <c r="J590" i="35"/>
  <c r="K590" i="35"/>
  <c r="J591" i="35"/>
  <c r="K591" i="35"/>
  <c r="J592" i="35"/>
  <c r="K592" i="35"/>
  <c r="J593" i="35"/>
  <c r="K593" i="35"/>
  <c r="J594" i="35"/>
  <c r="K594" i="35"/>
  <c r="J595" i="35"/>
  <c r="K595" i="35"/>
  <c r="J596" i="35"/>
  <c r="K596" i="35"/>
  <c r="J597" i="35"/>
  <c r="K597" i="35"/>
  <c r="J598" i="35"/>
  <c r="K598" i="35"/>
  <c r="J599" i="35"/>
  <c r="K599" i="35"/>
  <c r="J600" i="35"/>
  <c r="K600" i="35"/>
  <c r="J601" i="35"/>
  <c r="K601" i="35"/>
  <c r="J602" i="35"/>
  <c r="K602" i="35"/>
  <c r="J603" i="35"/>
  <c r="K603" i="35"/>
  <c r="J604" i="35"/>
  <c r="K604" i="35"/>
  <c r="J605" i="35"/>
  <c r="K605" i="35"/>
  <c r="J606" i="35"/>
  <c r="K606" i="35"/>
  <c r="J607" i="35"/>
  <c r="K607" i="35"/>
  <c r="J608" i="35"/>
  <c r="K608" i="35"/>
  <c r="J609" i="35"/>
  <c r="K609" i="35"/>
  <c r="J610" i="35"/>
  <c r="K610" i="35"/>
  <c r="J611" i="35"/>
  <c r="K611" i="35"/>
  <c r="J612" i="35"/>
  <c r="K612" i="35"/>
  <c r="J613" i="35"/>
  <c r="K613" i="35"/>
  <c r="J614" i="35"/>
  <c r="K614" i="35"/>
  <c r="J615" i="35"/>
  <c r="K615" i="35"/>
  <c r="J616" i="35"/>
  <c r="K616" i="35"/>
  <c r="J617" i="35"/>
  <c r="K617" i="35"/>
  <c r="J618" i="35"/>
  <c r="K618" i="35"/>
  <c r="J619" i="35"/>
  <c r="K619" i="35"/>
  <c r="J620" i="35"/>
  <c r="K620" i="35"/>
  <c r="J621" i="35"/>
  <c r="K621" i="35"/>
  <c r="J622" i="35"/>
  <c r="K622" i="35"/>
  <c r="J623" i="35"/>
  <c r="K623" i="35"/>
  <c r="J624" i="35"/>
  <c r="K624" i="35"/>
  <c r="J625" i="35"/>
  <c r="K625" i="35"/>
  <c r="J626" i="35"/>
  <c r="K626" i="35"/>
  <c r="J627" i="35"/>
  <c r="K627" i="35"/>
  <c r="J628" i="35"/>
  <c r="K628" i="35"/>
  <c r="J629" i="35"/>
  <c r="K629" i="35"/>
  <c r="J630" i="35"/>
  <c r="K630" i="35"/>
  <c r="J631" i="35"/>
  <c r="K631" i="35"/>
  <c r="J632" i="35"/>
  <c r="K632" i="35"/>
  <c r="J633" i="35"/>
  <c r="K633" i="35"/>
  <c r="J634" i="35"/>
  <c r="K634" i="35"/>
  <c r="J635" i="35"/>
  <c r="K635" i="35"/>
  <c r="J636" i="35"/>
  <c r="K636" i="35"/>
  <c r="J637" i="35"/>
  <c r="K637" i="35"/>
  <c r="J638" i="35"/>
  <c r="K638" i="35"/>
  <c r="J639" i="35"/>
  <c r="K639" i="35"/>
  <c r="J640" i="35"/>
  <c r="K640" i="35"/>
  <c r="J641" i="35"/>
  <c r="K641" i="35"/>
  <c r="J642" i="35"/>
  <c r="K642" i="35"/>
  <c r="J643" i="35"/>
  <c r="K643" i="35"/>
  <c r="J644" i="35"/>
  <c r="K644" i="35"/>
  <c r="J645" i="35"/>
  <c r="K645" i="35"/>
  <c r="J646" i="35"/>
  <c r="K646" i="35"/>
  <c r="J647" i="35"/>
  <c r="K647" i="35"/>
  <c r="J648" i="35"/>
  <c r="K648" i="35"/>
  <c r="J649" i="35"/>
  <c r="K649" i="35"/>
  <c r="J4" i="35"/>
  <c r="K4" i="35"/>
  <c r="J5" i="35"/>
  <c r="K5" i="35"/>
  <c r="J6" i="35"/>
  <c r="K6" i="35"/>
  <c r="J7" i="35"/>
  <c r="K7" i="35"/>
  <c r="J8" i="35"/>
  <c r="K8" i="35"/>
  <c r="J9" i="35"/>
  <c r="K9" i="35"/>
  <c r="J10" i="35"/>
  <c r="K10" i="35"/>
  <c r="J11" i="35"/>
  <c r="K11" i="35"/>
  <c r="K3" i="35"/>
  <c r="L3" i="35" s="1"/>
  <c r="J3" i="35"/>
  <c r="H979" i="36" l="1"/>
  <c r="G984" i="36" s="1"/>
  <c r="L305" i="35"/>
  <c r="L295" i="35"/>
  <c r="L291" i="35"/>
  <c r="L285" i="35"/>
  <c r="L277" i="35"/>
  <c r="L271" i="35"/>
  <c r="L265" i="35"/>
  <c r="L261" i="35"/>
  <c r="L255" i="35"/>
  <c r="L249" i="35"/>
  <c r="L243" i="35"/>
  <c r="L237" i="35"/>
  <c r="L231" i="35"/>
  <c r="L225" i="35"/>
  <c r="L219" i="35"/>
  <c r="L213" i="35"/>
  <c r="L209" i="35"/>
  <c r="L11" i="35"/>
  <c r="L9" i="35"/>
  <c r="L7" i="35"/>
  <c r="L301" i="35"/>
  <c r="L297" i="35"/>
  <c r="L289" i="35"/>
  <c r="L283" i="35"/>
  <c r="L279" i="35"/>
  <c r="L273" i="35"/>
  <c r="L267" i="35"/>
  <c r="L259" i="35"/>
  <c r="L251" i="35"/>
  <c r="L247" i="35"/>
  <c r="L241" i="35"/>
  <c r="L235" i="35"/>
  <c r="L229" i="35"/>
  <c r="L223" i="35"/>
  <c r="L217" i="35"/>
  <c r="L207" i="35"/>
  <c r="L307" i="35"/>
  <c r="L303" i="35"/>
  <c r="L299" i="35"/>
  <c r="L293" i="35"/>
  <c r="L287" i="35"/>
  <c r="L281" i="35"/>
  <c r="L275" i="35"/>
  <c r="L269" i="35"/>
  <c r="L263" i="35"/>
  <c r="L257" i="35"/>
  <c r="L245" i="35"/>
  <c r="L239" i="35"/>
  <c r="L233" i="35"/>
  <c r="L227" i="35"/>
  <c r="L221" i="35"/>
  <c r="L215" i="35"/>
  <c r="L211" i="35"/>
  <c r="L4" i="35"/>
  <c r="L253" i="35"/>
  <c r="L5" i="35"/>
  <c r="L59" i="35"/>
  <c r="L102" i="35"/>
  <c r="L146" i="35"/>
  <c r="L187" i="35"/>
  <c r="L274" i="35"/>
  <c r="L338" i="35"/>
  <c r="L372" i="35"/>
  <c r="L404" i="35"/>
  <c r="L446" i="35"/>
  <c r="L478" i="35"/>
  <c r="L500" i="35"/>
  <c r="L62" i="35"/>
  <c r="L126" i="35"/>
  <c r="L170" i="35"/>
  <c r="L234" i="35"/>
  <c r="L298" i="35"/>
  <c r="L362" i="35"/>
  <c r="L384" i="35"/>
  <c r="L426" i="35"/>
  <c r="L458" i="35"/>
  <c r="L490" i="35"/>
  <c r="L520" i="35"/>
  <c r="L536" i="35"/>
  <c r="L552" i="35"/>
  <c r="L568" i="35"/>
  <c r="L584" i="35"/>
  <c r="L34" i="35"/>
  <c r="L82" i="35"/>
  <c r="L123" i="35"/>
  <c r="L166" i="35"/>
  <c r="L210" i="35"/>
  <c r="L230" i="35"/>
  <c r="L294" i="35"/>
  <c r="L350" i="35"/>
  <c r="L382" i="35"/>
  <c r="L414" i="35"/>
  <c r="L436" i="35"/>
  <c r="L468" i="35"/>
  <c r="L510" i="35"/>
  <c r="L35" i="35"/>
  <c r="L83" i="35"/>
  <c r="L106" i="35"/>
  <c r="L147" i="35"/>
  <c r="L190" i="35"/>
  <c r="L254" i="35"/>
  <c r="L318" i="35"/>
  <c r="L352" i="35"/>
  <c r="L394" i="35"/>
  <c r="L416" i="35"/>
  <c r="L448" i="35"/>
  <c r="L480" i="35"/>
  <c r="L512" i="35"/>
  <c r="L528" i="35"/>
  <c r="L544" i="35"/>
  <c r="L560" i="35"/>
  <c r="L576" i="35"/>
  <c r="L564" i="35"/>
  <c r="L548" i="35"/>
  <c r="L524" i="35"/>
  <c r="L506" i="35"/>
  <c r="L494" i="35"/>
  <c r="L474" i="35"/>
  <c r="L462" i="35"/>
  <c r="L432" i="35"/>
  <c r="L420" i="35"/>
  <c r="L400" i="35"/>
  <c r="L378" i="35"/>
  <c r="L366" i="35"/>
  <c r="L356" i="35"/>
  <c r="L330" i="35"/>
  <c r="L326" i="35"/>
  <c r="L306" i="35"/>
  <c r="L286" i="35"/>
  <c r="L266" i="35"/>
  <c r="L262" i="35"/>
  <c r="L242" i="35"/>
  <c r="L222" i="35"/>
  <c r="L202" i="35"/>
  <c r="L198" i="35"/>
  <c r="L178" i="35"/>
  <c r="L158" i="35"/>
  <c r="L138" i="35"/>
  <c r="L134" i="35"/>
  <c r="L114" i="35"/>
  <c r="L94" i="35"/>
  <c r="L74" i="35"/>
  <c r="L70" i="35"/>
  <c r="L50" i="35"/>
  <c r="L18" i="35"/>
  <c r="L587" i="35"/>
  <c r="L585" i="35"/>
  <c r="L583" i="35"/>
  <c r="L581" i="35"/>
  <c r="L579" i="35"/>
  <c r="L577" i="35"/>
  <c r="L575" i="35"/>
  <c r="L573" i="35"/>
  <c r="L571" i="35"/>
  <c r="L569" i="35"/>
  <c r="L567" i="35"/>
  <c r="L565" i="35"/>
  <c r="L563" i="35"/>
  <c r="L561" i="35"/>
  <c r="L559" i="35"/>
  <c r="L557" i="35"/>
  <c r="L555" i="35"/>
  <c r="L553" i="35"/>
  <c r="L551" i="35"/>
  <c r="L549" i="35"/>
  <c r="L547" i="35"/>
  <c r="L545" i="35"/>
  <c r="L543" i="35"/>
  <c r="L541" i="35"/>
  <c r="L539" i="35"/>
  <c r="L537" i="35"/>
  <c r="L535" i="35"/>
  <c r="L533" i="35"/>
  <c r="L531" i="35"/>
  <c r="L529" i="35"/>
  <c r="L527" i="35"/>
  <c r="L525" i="35"/>
  <c r="L523" i="35"/>
  <c r="L521" i="35"/>
  <c r="L519" i="35"/>
  <c r="L517" i="35"/>
  <c r="L515" i="35"/>
  <c r="L513" i="35"/>
  <c r="L511" i="35"/>
  <c r="L509" i="35"/>
  <c r="L507" i="35"/>
  <c r="L505" i="35"/>
  <c r="L503" i="35"/>
  <c r="L501" i="35"/>
  <c r="L499" i="35"/>
  <c r="L497" i="35"/>
  <c r="L495" i="35"/>
  <c r="L493" i="35"/>
  <c r="L491" i="35"/>
  <c r="L489" i="35"/>
  <c r="L487" i="35"/>
  <c r="L485" i="35"/>
  <c r="L483" i="35"/>
  <c r="L481" i="35"/>
  <c r="L479" i="35"/>
  <c r="L477" i="35"/>
  <c r="L475" i="35"/>
  <c r="L473" i="35"/>
  <c r="L471" i="35"/>
  <c r="L469" i="35"/>
  <c r="L467" i="35"/>
  <c r="L465" i="35"/>
  <c r="L463" i="35"/>
  <c r="L461" i="35"/>
  <c r="L459" i="35"/>
  <c r="L457" i="35"/>
  <c r="L455" i="35"/>
  <c r="L453" i="35"/>
  <c r="L451" i="35"/>
  <c r="L449" i="35"/>
  <c r="L447" i="35"/>
  <c r="L445" i="35"/>
  <c r="L443" i="35"/>
  <c r="L441" i="35"/>
  <c r="L439" i="35"/>
  <c r="L437" i="35"/>
  <c r="L435" i="35"/>
  <c r="L433" i="35"/>
  <c r="L431" i="35"/>
  <c r="L429" i="35"/>
  <c r="L427" i="35"/>
  <c r="L425" i="35"/>
  <c r="L423" i="35"/>
  <c r="L421" i="35"/>
  <c r="L419" i="35"/>
  <c r="L417" i="35"/>
  <c r="L415" i="35"/>
  <c r="L413" i="35"/>
  <c r="L411" i="35"/>
  <c r="L409" i="35"/>
  <c r="L407" i="35"/>
  <c r="L405" i="35"/>
  <c r="L403" i="35"/>
  <c r="L401" i="35"/>
  <c r="L399" i="35"/>
  <c r="L397" i="35"/>
  <c r="L395" i="35"/>
  <c r="L393" i="35"/>
  <c r="L391" i="35"/>
  <c r="L389" i="35"/>
  <c r="L387" i="35"/>
  <c r="L385" i="35"/>
  <c r="L383" i="35"/>
  <c r="L381" i="35"/>
  <c r="L379" i="35"/>
  <c r="L377" i="35"/>
  <c r="L375" i="35"/>
  <c r="L373" i="35"/>
  <c r="L371" i="35"/>
  <c r="L369" i="35"/>
  <c r="L367" i="35"/>
  <c r="L365" i="35"/>
  <c r="L363" i="35"/>
  <c r="L361" i="35"/>
  <c r="L359" i="35"/>
  <c r="L357" i="35"/>
  <c r="L355" i="35"/>
  <c r="L353" i="35"/>
  <c r="L351" i="35"/>
  <c r="L349" i="35"/>
  <c r="L347" i="35"/>
  <c r="L345" i="35"/>
  <c r="L343" i="35"/>
  <c r="L341" i="35"/>
  <c r="L339" i="35"/>
  <c r="L337" i="35"/>
  <c r="L335" i="35"/>
  <c r="L333" i="35"/>
  <c r="L331" i="35"/>
  <c r="L329" i="35"/>
  <c r="L327" i="35"/>
  <c r="L325" i="35"/>
  <c r="L323" i="35"/>
  <c r="L321" i="35"/>
  <c r="L319" i="35"/>
  <c r="L317" i="35"/>
  <c r="L315" i="35"/>
  <c r="L313" i="35"/>
  <c r="L311" i="35"/>
  <c r="L309" i="35"/>
  <c r="L649" i="35"/>
  <c r="L580" i="35"/>
  <c r="L572" i="35"/>
  <c r="L556" i="35"/>
  <c r="L540" i="35"/>
  <c r="L532" i="35"/>
  <c r="L516" i="35"/>
  <c r="L496" i="35"/>
  <c r="L484" i="35"/>
  <c r="L464" i="35"/>
  <c r="L452" i="35"/>
  <c r="L442" i="35"/>
  <c r="L430" i="35"/>
  <c r="L410" i="35"/>
  <c r="L398" i="35"/>
  <c r="L388" i="35"/>
  <c r="L368" i="35"/>
  <c r="L346" i="35"/>
  <c r="L203" i="35"/>
  <c r="L171" i="35"/>
  <c r="L131" i="35"/>
  <c r="L107" i="35"/>
  <c r="L67" i="35"/>
  <c r="L27" i="35"/>
  <c r="L10" i="35"/>
  <c r="L6" i="35"/>
  <c r="L586" i="35"/>
  <c r="L546" i="35"/>
  <c r="L508" i="35"/>
  <c r="L502" i="35"/>
  <c r="L498" i="35"/>
  <c r="L488" i="35"/>
  <c r="L476" i="35"/>
  <c r="L472" i="35"/>
  <c r="L466" i="35"/>
  <c r="L454" i="35"/>
  <c r="L450" i="35"/>
  <c r="L444" i="35"/>
  <c r="L440" i="35"/>
  <c r="L428" i="35"/>
  <c r="L424" i="35"/>
  <c r="L418" i="35"/>
  <c r="L408" i="35"/>
  <c r="L402" i="35"/>
  <c r="L390" i="35"/>
  <c r="L386" i="35"/>
  <c r="L380" i="35"/>
  <c r="L376" i="35"/>
  <c r="L370" i="35"/>
  <c r="L358" i="35"/>
  <c r="L354" i="35"/>
  <c r="L344" i="35"/>
  <c r="L340" i="35"/>
  <c r="L336" i="35"/>
  <c r="L332" i="35"/>
  <c r="L324" i="35"/>
  <c r="L320" i="35"/>
  <c r="L316" i="35"/>
  <c r="L308" i="35"/>
  <c r="L284" i="35"/>
  <c r="L282" i="35"/>
  <c r="L280" i="35"/>
  <c r="L278" i="35"/>
  <c r="L276" i="35"/>
  <c r="L272" i="35"/>
  <c r="L270" i="35"/>
  <c r="L268" i="35"/>
  <c r="L264" i="35"/>
  <c r="L260" i="35"/>
  <c r="L258" i="35"/>
  <c r="L256" i="35"/>
  <c r="L252" i="35"/>
  <c r="L250" i="35"/>
  <c r="L248" i="35"/>
  <c r="L246" i="35"/>
  <c r="L244" i="35"/>
  <c r="L240" i="35"/>
  <c r="L238" i="35"/>
  <c r="L236" i="35"/>
  <c r="L232" i="35"/>
  <c r="L228" i="35"/>
  <c r="L226" i="35"/>
  <c r="L224" i="35"/>
  <c r="L220" i="35"/>
  <c r="L218" i="35"/>
  <c r="L216" i="35"/>
  <c r="L214" i="35"/>
  <c r="L212" i="35"/>
  <c r="L208" i="35"/>
  <c r="L206" i="35"/>
  <c r="L204" i="35"/>
  <c r="L200" i="35"/>
  <c r="L196" i="35"/>
  <c r="L194" i="35"/>
  <c r="L192" i="35"/>
  <c r="L188" i="35"/>
  <c r="L186" i="35"/>
  <c r="L184" i="35"/>
  <c r="L182" i="35"/>
  <c r="L180" i="35"/>
  <c r="L176" i="35"/>
  <c r="L174" i="35"/>
  <c r="L172" i="35"/>
  <c r="L168" i="35"/>
  <c r="L164" i="35"/>
  <c r="L162" i="35"/>
  <c r="L160" i="35"/>
  <c r="L156" i="35"/>
  <c r="L154" i="35"/>
  <c r="L152" i="35"/>
  <c r="L150" i="35"/>
  <c r="L148" i="35"/>
  <c r="L144" i="35"/>
  <c r="L142" i="35"/>
  <c r="L140" i="35"/>
  <c r="L136" i="35"/>
  <c r="L132" i="35"/>
  <c r="L130" i="35"/>
  <c r="L128" i="35"/>
  <c r="L124" i="35"/>
  <c r="L122" i="35"/>
  <c r="L120" i="35"/>
  <c r="L118" i="35"/>
  <c r="L116" i="35"/>
  <c r="L112" i="35"/>
  <c r="L110" i="35"/>
  <c r="L108" i="35"/>
  <c r="L104" i="35"/>
  <c r="L100" i="35"/>
  <c r="L98" i="35"/>
  <c r="L96" i="35"/>
  <c r="L92" i="35"/>
  <c r="L90" i="35"/>
  <c r="L88" i="35"/>
  <c r="L86" i="35"/>
  <c r="L84" i="35"/>
  <c r="L80" i="35"/>
  <c r="L78" i="35"/>
  <c r="L76" i="35"/>
  <c r="L72" i="35"/>
  <c r="L68" i="35"/>
  <c r="L66" i="35"/>
  <c r="L64" i="35"/>
  <c r="L60" i="35"/>
  <c r="L58" i="35"/>
  <c r="L56" i="35"/>
  <c r="L54" i="35"/>
  <c r="L52" i="35"/>
  <c r="L48" i="35"/>
  <c r="L46" i="35"/>
  <c r="L44" i="35"/>
  <c r="L42" i="35"/>
  <c r="L40" i="35"/>
  <c r="L38" i="35"/>
  <c r="L36" i="35"/>
  <c r="L32" i="35"/>
  <c r="L30" i="35"/>
  <c r="L28" i="35"/>
  <c r="L26" i="35"/>
  <c r="L24" i="35"/>
  <c r="L22" i="35"/>
  <c r="L20" i="35"/>
  <c r="L16" i="35"/>
  <c r="L14" i="35"/>
  <c r="L12" i="35"/>
  <c r="L179" i="35"/>
  <c r="L115" i="35"/>
  <c r="L51" i="35"/>
  <c r="L19" i="35"/>
  <c r="L195" i="35"/>
  <c r="L163" i="35"/>
  <c r="L139" i="35"/>
  <c r="L99" i="35"/>
  <c r="L75" i="35"/>
  <c r="L43" i="35"/>
  <c r="L8" i="35"/>
  <c r="L602" i="35"/>
  <c r="L582" i="35"/>
  <c r="L578" i="35"/>
  <c r="L574" i="35"/>
  <c r="L570" i="35"/>
  <c r="L566" i="35"/>
  <c r="L562" i="35"/>
  <c r="L558" i="35"/>
  <c r="L554" i="35"/>
  <c r="L550" i="35"/>
  <c r="L542" i="35"/>
  <c r="L538" i="35"/>
  <c r="L534" i="35"/>
  <c r="L530" i="35"/>
  <c r="L526" i="35"/>
  <c r="L522" i="35"/>
  <c r="L518" i="35"/>
  <c r="L514" i="35"/>
  <c r="L504" i="35"/>
  <c r="L492" i="35"/>
  <c r="L486" i="35"/>
  <c r="L482" i="35"/>
  <c r="L470" i="35"/>
  <c r="L460" i="35"/>
  <c r="L456" i="35"/>
  <c r="L438" i="35"/>
  <c r="L434" i="35"/>
  <c r="L422" i="35"/>
  <c r="L412" i="35"/>
  <c r="L406" i="35"/>
  <c r="L396" i="35"/>
  <c r="L392" i="35"/>
  <c r="L374" i="35"/>
  <c r="L364" i="35"/>
  <c r="L360" i="35"/>
  <c r="L348" i="35"/>
  <c r="L342" i="35"/>
  <c r="L334" i="35"/>
  <c r="L328" i="35"/>
  <c r="L322" i="35"/>
  <c r="L314" i="35"/>
  <c r="L312" i="35"/>
  <c r="L310" i="35"/>
  <c r="L304" i="35"/>
  <c r="L302" i="35"/>
  <c r="L300" i="35"/>
  <c r="L296" i="35"/>
  <c r="L292" i="35"/>
  <c r="L290" i="35"/>
  <c r="L288" i="35"/>
  <c r="L155" i="35"/>
  <c r="L91" i="35"/>
  <c r="L205" i="35"/>
  <c r="L201" i="35"/>
  <c r="L199" i="35"/>
  <c r="L197" i="35"/>
  <c r="L193" i="35"/>
  <c r="L191" i="35"/>
  <c r="L189" i="35"/>
  <c r="L185" i="35"/>
  <c r="L183" i="35"/>
  <c r="L181" i="35"/>
  <c r="L177" i="35"/>
  <c r="L175" i="35"/>
  <c r="L173" i="35"/>
  <c r="L169" i="35"/>
  <c r="L167" i="35"/>
  <c r="L165" i="35"/>
  <c r="L161" i="35"/>
  <c r="L159" i="35"/>
  <c r="L157" i="35"/>
  <c r="L153" i="35"/>
  <c r="L151" i="35"/>
  <c r="L149" i="35"/>
  <c r="L145" i="35"/>
  <c r="L143" i="35"/>
  <c r="L141" i="35"/>
  <c r="L137" i="35"/>
  <c r="L135" i="35"/>
  <c r="L133" i="35"/>
  <c r="L129" i="35"/>
  <c r="L127" i="35"/>
  <c r="L125" i="35"/>
  <c r="L121" i="35"/>
  <c r="L119" i="35"/>
  <c r="L117" i="35"/>
  <c r="L113" i="35"/>
  <c r="L111" i="35"/>
  <c r="L109" i="35"/>
  <c r="L105" i="35"/>
  <c r="L103" i="35"/>
  <c r="L101" i="35"/>
  <c r="L97" i="35"/>
  <c r="L95" i="35"/>
  <c r="L93" i="35"/>
  <c r="L89" i="35"/>
  <c r="L87" i="35"/>
  <c r="L85" i="35"/>
  <c r="L81" i="35"/>
  <c r="L79" i="35"/>
  <c r="L77" i="35"/>
  <c r="L73" i="35"/>
  <c r="L71" i="35"/>
  <c r="L69" i="35"/>
  <c r="L65" i="35"/>
  <c r="L63" i="35"/>
  <c r="L61" i="35"/>
  <c r="L57" i="35"/>
  <c r="L55" i="35"/>
  <c r="L53" i="35"/>
  <c r="L49" i="35"/>
  <c r="L47" i="35"/>
  <c r="L45" i="35"/>
  <c r="L41" i="35"/>
  <c r="L39" i="35"/>
  <c r="L37" i="35"/>
  <c r="L33" i="35"/>
  <c r="L31" i="35"/>
  <c r="L29" i="35"/>
  <c r="L25" i="35"/>
  <c r="L23" i="35"/>
  <c r="L21" i="35"/>
  <c r="L17" i="35"/>
  <c r="L15" i="35"/>
  <c r="L13" i="35"/>
  <c r="H646" i="35"/>
  <c r="H645" i="35"/>
  <c r="H644" i="35"/>
  <c r="H643" i="35"/>
  <c r="H642" i="35"/>
  <c r="H641" i="35"/>
  <c r="H640" i="35"/>
  <c r="H639" i="35"/>
  <c r="H638" i="35"/>
  <c r="H637" i="35"/>
  <c r="H636" i="35"/>
  <c r="H635" i="35"/>
  <c r="H634" i="35"/>
  <c r="H633" i="35"/>
  <c r="H631" i="35"/>
  <c r="H630" i="35"/>
  <c r="H629" i="35"/>
  <c r="H628" i="35"/>
  <c r="H627" i="35"/>
  <c r="H626" i="35"/>
  <c r="H623" i="35"/>
  <c r="H622" i="35"/>
  <c r="H621" i="35"/>
  <c r="H620" i="35"/>
  <c r="H616" i="35"/>
  <c r="H615" i="35"/>
  <c r="H614" i="35"/>
  <c r="H613" i="35"/>
  <c r="H612" i="35"/>
  <c r="H611" i="35"/>
  <c r="H610" i="35"/>
  <c r="H609" i="35"/>
  <c r="H608" i="35"/>
  <c r="H607" i="35"/>
  <c r="H606" i="35"/>
  <c r="H605" i="35"/>
  <c r="H604" i="35"/>
  <c r="H603" i="35"/>
  <c r="H602" i="35"/>
  <c r="H601" i="35"/>
  <c r="H600" i="35"/>
  <c r="H599" i="35"/>
  <c r="H598" i="35"/>
  <c r="H597" i="35"/>
  <c r="H596" i="35"/>
  <c r="H594" i="35"/>
  <c r="H593" i="35"/>
  <c r="H592" i="35"/>
  <c r="H590" i="35"/>
  <c r="A588" i="35"/>
  <c r="K588" i="35" s="1"/>
  <c r="L588" i="35" s="1"/>
  <c r="H587" i="35"/>
  <c r="H585" i="35"/>
  <c r="H584" i="35"/>
  <c r="H583" i="35"/>
  <c r="H582" i="35"/>
  <c r="H581" i="35"/>
  <c r="H580" i="35"/>
  <c r="H578" i="35"/>
  <c r="H576" i="35"/>
  <c r="H574" i="35"/>
  <c r="H572" i="35"/>
  <c r="H571" i="35"/>
  <c r="H570" i="35"/>
  <c r="H569" i="35"/>
  <c r="H568" i="35"/>
  <c r="H567" i="35"/>
  <c r="H565" i="35"/>
  <c r="H564" i="35"/>
  <c r="H563" i="35"/>
  <c r="H562" i="35"/>
  <c r="H561" i="35"/>
  <c r="H560" i="35"/>
  <c r="H558" i="35"/>
  <c r="H557" i="35"/>
  <c r="H556" i="35"/>
  <c r="H555" i="35"/>
  <c r="H554" i="35"/>
  <c r="H553" i="35"/>
  <c r="H552" i="35"/>
  <c r="H551" i="35"/>
  <c r="H550" i="35"/>
  <c r="H549" i="35"/>
  <c r="H547" i="35"/>
  <c r="H546" i="35"/>
  <c r="H545" i="35"/>
  <c r="H544" i="35"/>
  <c r="H543" i="35"/>
  <c r="H542" i="35"/>
  <c r="H539" i="35"/>
  <c r="H538" i="35"/>
  <c r="H537" i="35"/>
  <c r="H535" i="35"/>
  <c r="H534" i="35"/>
  <c r="H533" i="35"/>
  <c r="H531" i="35"/>
  <c r="H530" i="35"/>
  <c r="H529" i="35"/>
  <c r="H527" i="35"/>
  <c r="H526" i="35"/>
  <c r="H525" i="35"/>
  <c r="H523" i="35"/>
  <c r="H522" i="35"/>
  <c r="H521" i="35"/>
  <c r="H520" i="35"/>
  <c r="H519" i="35"/>
  <c r="H518" i="35"/>
  <c r="H517" i="35"/>
  <c r="H516" i="35"/>
  <c r="H515" i="35"/>
  <c r="H514" i="35"/>
  <c r="H513" i="35"/>
  <c r="H512" i="35"/>
  <c r="H510" i="35"/>
  <c r="H509" i="35"/>
  <c r="H508" i="35"/>
  <c r="H507" i="35"/>
  <c r="H506" i="35"/>
  <c r="H505" i="35"/>
  <c r="H504" i="35"/>
  <c r="H503" i="35"/>
  <c r="H501" i="35"/>
  <c r="H499" i="35"/>
  <c r="H497" i="35"/>
  <c r="H495" i="35"/>
  <c r="H493" i="35"/>
  <c r="H491" i="35"/>
  <c r="H489" i="35"/>
  <c r="H487" i="35"/>
  <c r="H484" i="35"/>
  <c r="H482" i="35"/>
  <c r="H480" i="35"/>
  <c r="H478" i="35"/>
  <c r="H476" i="35"/>
  <c r="H474" i="35"/>
  <c r="H472" i="35"/>
  <c r="H470" i="35"/>
  <c r="H467" i="35"/>
  <c r="H466" i="35"/>
  <c r="H462" i="35"/>
  <c r="H461" i="35"/>
  <c r="H460" i="35"/>
  <c r="H456" i="35"/>
  <c r="H454" i="35"/>
  <c r="H453" i="35"/>
  <c r="H451" i="35"/>
  <c r="H449" i="35"/>
  <c r="H448" i="35"/>
  <c r="H447" i="35"/>
  <c r="H446" i="35"/>
  <c r="H442" i="35"/>
  <c r="H441" i="35"/>
  <c r="H440" i="35"/>
  <c r="H439" i="35"/>
  <c r="H437" i="35"/>
  <c r="H434" i="35"/>
  <c r="H433" i="35"/>
  <c r="H432" i="35"/>
  <c r="H431" i="35"/>
  <c r="H430" i="35"/>
  <c r="H428" i="35"/>
  <c r="H427" i="35"/>
  <c r="H424" i="35"/>
  <c r="H423" i="35"/>
  <c r="H422" i="35"/>
  <c r="H421" i="35"/>
  <c r="H420" i="35"/>
  <c r="H419" i="35"/>
  <c r="H418" i="35"/>
  <c r="H417" i="35"/>
  <c r="H416" i="35"/>
  <c r="H415" i="35"/>
  <c r="H414" i="35"/>
  <c r="H413" i="35"/>
  <c r="H412" i="35"/>
  <c r="H411" i="35"/>
  <c r="H410" i="35"/>
  <c r="H409" i="35"/>
  <c r="H408" i="35"/>
  <c r="H407" i="35"/>
  <c r="H406" i="35"/>
  <c r="H405" i="35"/>
  <c r="H404" i="35"/>
  <c r="H403" i="35"/>
  <c r="H402" i="35"/>
  <c r="H401" i="35"/>
  <c r="H400" i="35"/>
  <c r="H399" i="35"/>
  <c r="H398" i="35"/>
  <c r="H397" i="35"/>
  <c r="H396" i="35"/>
  <c r="H395" i="35"/>
  <c r="H394" i="35"/>
  <c r="H393" i="35"/>
  <c r="H392" i="35"/>
  <c r="H391" i="35"/>
  <c r="H390" i="35"/>
  <c r="H389" i="35"/>
  <c r="H388" i="35"/>
  <c r="H387" i="35"/>
  <c r="H386" i="35"/>
  <c r="H385" i="35"/>
  <c r="H383" i="35"/>
  <c r="H382" i="35"/>
  <c r="H381" i="35"/>
  <c r="H380" i="35"/>
  <c r="H379" i="35"/>
  <c r="H378" i="35"/>
  <c r="H377" i="35"/>
  <c r="H376" i="35"/>
  <c r="H375" i="35"/>
  <c r="H374" i="35"/>
  <c r="H373" i="35"/>
  <c r="H372" i="35"/>
  <c r="H371" i="35"/>
  <c r="H370" i="35"/>
  <c r="H369" i="35"/>
  <c r="H368" i="35"/>
  <c r="H367" i="35"/>
  <c r="H366" i="35"/>
  <c r="H365" i="35"/>
  <c r="H364" i="35"/>
  <c r="H363" i="35"/>
  <c r="H362" i="35"/>
  <c r="H361" i="35"/>
  <c r="H360" i="35"/>
  <c r="H358" i="35"/>
  <c r="H356" i="35"/>
  <c r="H355" i="35"/>
  <c r="H354" i="35"/>
  <c r="H353" i="35"/>
  <c r="H341" i="35"/>
  <c r="H340" i="35"/>
  <c r="H339" i="35"/>
  <c r="H338" i="35"/>
  <c r="H337" i="35"/>
  <c r="H336" i="35"/>
  <c r="H335" i="35"/>
  <c r="H334" i="35"/>
  <c r="H333" i="35"/>
  <c r="H332" i="35"/>
  <c r="H331" i="35"/>
  <c r="H330" i="35"/>
  <c r="H328" i="35"/>
  <c r="H327" i="35"/>
  <c r="H326" i="35"/>
  <c r="H325" i="35"/>
  <c r="H324" i="35"/>
  <c r="H322" i="35"/>
  <c r="H321" i="35"/>
  <c r="H318" i="35"/>
  <c r="H317" i="35"/>
  <c r="H316" i="35"/>
  <c r="H315" i="35"/>
  <c r="H314" i="35"/>
  <c r="H313" i="35"/>
  <c r="H312" i="35"/>
  <c r="H311" i="35"/>
  <c r="H310" i="35"/>
  <c r="H309" i="35"/>
  <c r="H308" i="35"/>
  <c r="H307" i="35"/>
  <c r="H306" i="35"/>
  <c r="H305" i="35"/>
  <c r="H304" i="35"/>
  <c r="H303" i="35"/>
  <c r="H299" i="35"/>
  <c r="H298" i="35"/>
  <c r="H297" i="35"/>
  <c r="H293" i="35"/>
  <c r="H292" i="35"/>
  <c r="H291" i="35"/>
  <c r="H287" i="35"/>
  <c r="H286" i="35"/>
  <c r="H285" i="35"/>
  <c r="H284" i="35"/>
  <c r="H283" i="35"/>
  <c r="H282" i="35"/>
  <c r="H281" i="35"/>
  <c r="H280" i="35"/>
  <c r="H279" i="35"/>
  <c r="H278" i="35"/>
  <c r="H274" i="35"/>
  <c r="H273" i="35"/>
  <c r="H272" i="35"/>
  <c r="H268" i="35"/>
  <c r="H267" i="35"/>
  <c r="H266" i="35"/>
  <c r="H261" i="35"/>
  <c r="H260" i="35"/>
  <c r="H259" i="35"/>
  <c r="H258" i="35"/>
  <c r="H255" i="35"/>
  <c r="H254" i="35"/>
  <c r="H253" i="35"/>
  <c r="H252" i="35"/>
  <c r="H251" i="35"/>
  <c r="H250" i="35"/>
  <c r="H249" i="35"/>
  <c r="H248" i="35"/>
  <c r="H247" i="35"/>
  <c r="H246" i="35"/>
  <c r="H245" i="35"/>
  <c r="H244" i="35"/>
  <c r="H243" i="35"/>
  <c r="H242" i="35"/>
  <c r="H241" i="35"/>
  <c r="H240" i="35"/>
  <c r="H239" i="35"/>
  <c r="H238" i="35"/>
  <c r="H237" i="35"/>
  <c r="H236" i="35"/>
  <c r="H235" i="35"/>
  <c r="H234" i="35"/>
  <c r="H233" i="35"/>
  <c r="H232" i="35"/>
  <c r="H231" i="35"/>
  <c r="H230" i="35"/>
  <c r="H229" i="35"/>
  <c r="H228" i="35"/>
  <c r="H227" i="35"/>
  <c r="H226" i="35"/>
  <c r="H225" i="35"/>
  <c r="H224" i="35"/>
  <c r="H223" i="35"/>
  <c r="H221" i="35"/>
  <c r="H220" i="35"/>
  <c r="H219" i="35"/>
  <c r="H218" i="35"/>
  <c r="H217" i="35"/>
  <c r="H216" i="35"/>
  <c r="H215" i="35"/>
  <c r="H214" i="35"/>
  <c r="H213" i="35"/>
  <c r="H212" i="35"/>
  <c r="H211" i="35"/>
  <c r="H210" i="35"/>
  <c r="H208" i="35"/>
  <c r="H207" i="35"/>
  <c r="H206" i="35"/>
  <c r="H205" i="35"/>
  <c r="H204" i="35"/>
  <c r="H203" i="35"/>
  <c r="H202" i="35"/>
  <c r="H201" i="35"/>
  <c r="H199" i="35"/>
  <c r="H198" i="35"/>
  <c r="H197" i="35"/>
  <c r="H195" i="35"/>
  <c r="H194" i="35"/>
  <c r="H193" i="35"/>
  <c r="H191" i="35"/>
  <c r="H190" i="35"/>
  <c r="H189" i="35"/>
  <c r="H188" i="35"/>
  <c r="H187" i="35"/>
  <c r="H186" i="35"/>
  <c r="H185" i="35"/>
  <c r="H184" i="35"/>
  <c r="H183" i="35"/>
  <c r="H182" i="35"/>
  <c r="H181" i="35"/>
  <c r="H180" i="35"/>
  <c r="H178" i="35"/>
  <c r="H177" i="35"/>
  <c r="H176" i="35"/>
  <c r="H175" i="35"/>
  <c r="H174" i="35"/>
  <c r="H173" i="35"/>
  <c r="H172" i="35"/>
  <c r="H170" i="35"/>
  <c r="H169" i="35"/>
  <c r="H168" i="35"/>
  <c r="H166" i="35"/>
  <c r="H165" i="35"/>
  <c r="H163" i="35"/>
  <c r="H162" i="35"/>
  <c r="H161" i="35"/>
  <c r="H160" i="35"/>
  <c r="H159" i="35"/>
  <c r="H158" i="35"/>
  <c r="H157" i="35"/>
  <c r="H156" i="35"/>
  <c r="H155" i="35"/>
  <c r="H154" i="35"/>
  <c r="H153" i="35"/>
  <c r="H152" i="35"/>
  <c r="H151" i="35"/>
  <c r="H150" i="35"/>
  <c r="H149" i="35"/>
  <c r="H148" i="35"/>
  <c r="H147" i="35"/>
  <c r="H146" i="35"/>
  <c r="H144" i="35"/>
  <c r="H142" i="35"/>
  <c r="H141" i="35"/>
  <c r="H139" i="35"/>
  <c r="H138" i="35"/>
  <c r="H136" i="35"/>
  <c r="H135" i="35"/>
  <c r="H133" i="35"/>
  <c r="H131" i="35"/>
  <c r="H130" i="35"/>
  <c r="H129" i="35"/>
  <c r="H128" i="35"/>
  <c r="H127" i="35"/>
  <c r="H126" i="35"/>
  <c r="H125" i="35"/>
  <c r="H124" i="35"/>
  <c r="H123" i="35"/>
  <c r="H122" i="35"/>
  <c r="H121" i="35"/>
  <c r="H120" i="35"/>
  <c r="H119" i="35"/>
  <c r="H118" i="35"/>
  <c r="H117" i="35"/>
  <c r="H116" i="35"/>
  <c r="H114" i="35"/>
  <c r="H112" i="35"/>
  <c r="H111" i="35"/>
  <c r="H109" i="35"/>
  <c r="H108" i="35"/>
  <c r="H106" i="35"/>
  <c r="H105" i="35"/>
  <c r="H103" i="35"/>
  <c r="H101" i="35"/>
  <c r="H100" i="35"/>
  <c r="H99" i="35"/>
  <c r="H98" i="35"/>
  <c r="H97" i="35"/>
  <c r="H96" i="35"/>
  <c r="H95" i="35"/>
  <c r="H94" i="35"/>
  <c r="H93" i="35"/>
  <c r="H92" i="35"/>
  <c r="H91" i="35"/>
  <c r="H90" i="35"/>
  <c r="H89" i="35"/>
  <c r="H88" i="35"/>
  <c r="H87" i="35"/>
  <c r="H86" i="35"/>
  <c r="H84" i="35"/>
  <c r="H82" i="35"/>
  <c r="H81" i="35"/>
  <c r="H79" i="35"/>
  <c r="H78" i="35"/>
  <c r="H76" i="35"/>
  <c r="H75" i="35"/>
  <c r="H73" i="35"/>
  <c r="H71" i="35"/>
  <c r="H70" i="35"/>
  <c r="H66" i="35"/>
  <c r="H65" i="35"/>
  <c r="H64" i="35"/>
  <c r="H63" i="35"/>
  <c r="H61" i="35"/>
  <c r="H60" i="35"/>
  <c r="H59" i="35"/>
  <c r="H58" i="35"/>
  <c r="H57" i="35"/>
  <c r="H40" i="35"/>
  <c r="H39" i="35"/>
  <c r="H38" i="35"/>
  <c r="H37" i="35"/>
  <c r="H36" i="35"/>
  <c r="H35" i="35"/>
  <c r="H34" i="35"/>
  <c r="H33" i="35"/>
  <c r="H32" i="35"/>
  <c r="H31" i="35"/>
  <c r="H30" i="35"/>
  <c r="H29" i="35"/>
  <c r="H28" i="35"/>
  <c r="H26" i="35"/>
  <c r="H25" i="35"/>
  <c r="H24" i="35"/>
  <c r="H23" i="35"/>
  <c r="H22" i="35"/>
  <c r="H21" i="35"/>
  <c r="H20" i="35"/>
  <c r="H19" i="35"/>
  <c r="H18" i="35"/>
  <c r="H17" i="35"/>
  <c r="H16" i="35"/>
  <c r="H15" i="35"/>
  <c r="H14" i="35"/>
  <c r="H13" i="35"/>
  <c r="H12" i="35"/>
  <c r="H11" i="35"/>
  <c r="H9" i="35"/>
  <c r="H8" i="35"/>
  <c r="H7" i="35"/>
  <c r="H6" i="35"/>
  <c r="H5" i="35"/>
  <c r="H4" i="35"/>
  <c r="L627" i="35" l="1"/>
  <c r="L606" i="35"/>
  <c r="L599" i="35"/>
  <c r="L641" i="35"/>
  <c r="L640" i="35"/>
  <c r="H588" i="35"/>
  <c r="L618" i="35"/>
  <c r="L612" i="35"/>
  <c r="L617" i="35"/>
  <c r="L597" i="35"/>
  <c r="L608" i="35"/>
  <c r="L590" i="35"/>
  <c r="L638" i="35"/>
  <c r="L644" i="35"/>
  <c r="L633" i="35"/>
  <c r="L613" i="35"/>
  <c r="L642" i="35"/>
  <c r="L630" i="35"/>
  <c r="L620" i="35"/>
  <c r="L603" i="35"/>
  <c r="L621" i="35"/>
  <c r="L637" i="35"/>
  <c r="L601" i="35"/>
  <c r="L615" i="35"/>
  <c r="L631" i="35"/>
  <c r="L647" i="35"/>
  <c r="L592" i="35"/>
  <c r="L632" i="35"/>
  <c r="H617" i="35"/>
  <c r="H647" i="35"/>
  <c r="L622" i="35"/>
  <c r="L594" i="35"/>
  <c r="L610" i="35"/>
  <c r="L626" i="35"/>
  <c r="L646" i="35"/>
  <c r="L596" i="35"/>
  <c r="L628" i="35"/>
  <c r="L589" i="35"/>
  <c r="L607" i="35"/>
  <c r="L625" i="35"/>
  <c r="L643" i="35"/>
  <c r="L591" i="35"/>
  <c r="L605" i="35"/>
  <c r="L619" i="35"/>
  <c r="L635" i="35"/>
  <c r="L648" i="35"/>
  <c r="L616" i="35"/>
  <c r="H624" i="35"/>
  <c r="H67" i="35"/>
  <c r="H342" i="35"/>
  <c r="H435" i="35"/>
  <c r="H443" i="35"/>
  <c r="L598" i="35"/>
  <c r="L614" i="35"/>
  <c r="L634" i="35"/>
  <c r="L604" i="35"/>
  <c r="L636" i="35"/>
  <c r="L595" i="35"/>
  <c r="L611" i="35"/>
  <c r="L629" i="35"/>
  <c r="L645" i="35"/>
  <c r="L593" i="35"/>
  <c r="L609" i="35"/>
  <c r="L623" i="35"/>
  <c r="L639" i="35"/>
  <c r="L624" i="35"/>
  <c r="L600" i="35"/>
  <c r="M116" i="35"/>
  <c r="M590" i="35"/>
  <c r="O187" i="35"/>
  <c r="M556" i="35"/>
  <c r="N557" i="35"/>
  <c r="M355" i="35"/>
  <c r="O13" i="35"/>
  <c r="O53" i="35"/>
  <c r="N110" i="35"/>
  <c r="O114" i="35"/>
  <c r="O16" i="35"/>
  <c r="M167" i="35"/>
  <c r="M383" i="35"/>
  <c r="N624" i="35"/>
  <c r="M353" i="35"/>
  <c r="M471" i="35"/>
  <c r="N151" i="35"/>
  <c r="O285" i="35"/>
  <c r="O87" i="35"/>
  <c r="M134" i="35"/>
  <c r="N76" i="35"/>
  <c r="N142" i="35"/>
  <c r="N486" i="35"/>
  <c r="M362" i="35"/>
  <c r="M227" i="35"/>
  <c r="O362" i="35"/>
  <c r="M238" i="35"/>
  <c r="M490" i="35"/>
  <c r="O612" i="35"/>
  <c r="N153" i="35"/>
  <c r="O78" i="35"/>
  <c r="M647" i="35"/>
  <c r="M372" i="35"/>
  <c r="O90" i="35"/>
  <c r="N551" i="35"/>
  <c r="M16" i="35"/>
  <c r="M639" i="35"/>
  <c r="N208" i="35"/>
  <c r="O469" i="35"/>
  <c r="O316" i="35"/>
  <c r="M153" i="35"/>
  <c r="M587" i="35"/>
  <c r="O544" i="35"/>
  <c r="O180" i="35"/>
  <c r="M323" i="35"/>
  <c r="N581" i="35"/>
  <c r="N194" i="35"/>
  <c r="N295" i="35"/>
  <c r="M64" i="35"/>
  <c r="O51" i="35"/>
  <c r="O111" i="35"/>
  <c r="O361" i="35"/>
  <c r="N82" i="35"/>
  <c r="N291" i="35"/>
  <c r="M269" i="35"/>
  <c r="O96" i="35"/>
  <c r="O366" i="35"/>
  <c r="M341" i="35"/>
  <c r="M82" i="35"/>
  <c r="M457" i="35"/>
  <c r="N258" i="35"/>
  <c r="N611" i="35"/>
  <c r="O567" i="35"/>
  <c r="M84" i="35"/>
  <c r="O281" i="35"/>
  <c r="O623" i="35"/>
  <c r="M358" i="35"/>
  <c r="M65" i="35"/>
  <c r="O39" i="35"/>
  <c r="M519" i="35"/>
  <c r="N216" i="35"/>
  <c r="N563" i="35"/>
  <c r="N180" i="35"/>
  <c r="O234" i="35"/>
  <c r="M406" i="35"/>
  <c r="N210" i="35"/>
  <c r="M453" i="35"/>
  <c r="N587" i="35"/>
  <c r="N561" i="35"/>
  <c r="N614" i="35"/>
  <c r="M8" i="35"/>
  <c r="O370" i="35"/>
  <c r="N154" i="35"/>
  <c r="M239" i="35"/>
  <c r="M21" i="35"/>
  <c r="M68" i="35"/>
  <c r="M608" i="35"/>
  <c r="O457" i="35"/>
  <c r="N414" i="35"/>
  <c r="O33" i="35"/>
  <c r="O63" i="35"/>
  <c r="O109" i="35"/>
  <c r="O144" i="35"/>
  <c r="N229" i="35"/>
  <c r="M133" i="35"/>
  <c r="M237" i="35"/>
  <c r="M200" i="35"/>
  <c r="N198" i="35"/>
  <c r="M210" i="35"/>
  <c r="M163" i="35"/>
  <c r="O374" i="35"/>
  <c r="N539" i="35"/>
  <c r="O335" i="35"/>
  <c r="M491" i="35"/>
  <c r="M616" i="35"/>
  <c r="O573" i="35"/>
  <c r="M498" i="35"/>
  <c r="O628" i="35"/>
  <c r="M580" i="35"/>
  <c r="N211" i="35"/>
  <c r="N130" i="35"/>
  <c r="N307" i="35"/>
  <c r="M312" i="35"/>
  <c r="N594" i="35"/>
  <c r="N348" i="35"/>
  <c r="N445" i="35"/>
  <c r="N296" i="35"/>
  <c r="N300" i="35"/>
  <c r="N107" i="35"/>
  <c r="O108" i="35"/>
  <c r="O496" i="35"/>
  <c r="O548" i="35"/>
  <c r="N391" i="35"/>
  <c r="O209" i="35"/>
  <c r="N48" i="35"/>
  <c r="N98" i="35"/>
  <c r="N105" i="35"/>
  <c r="M527" i="35"/>
  <c r="N323" i="35"/>
  <c r="N448" i="35"/>
  <c r="N523" i="35"/>
  <c r="O519" i="35"/>
  <c r="O331" i="35"/>
  <c r="O433" i="35"/>
  <c r="M3" i="35"/>
  <c r="O402" i="35"/>
  <c r="M17" i="35"/>
  <c r="O276" i="35"/>
  <c r="O574" i="35"/>
  <c r="O237" i="35"/>
  <c r="M625" i="35"/>
  <c r="N268" i="35"/>
  <c r="O76" i="35"/>
  <c r="O125" i="35"/>
  <c r="M303" i="35"/>
  <c r="O84" i="35"/>
  <c r="O280" i="35"/>
  <c r="M483" i="35"/>
  <c r="N234" i="35"/>
  <c r="O251" i="35"/>
  <c r="M35" i="35"/>
  <c r="N10" i="35"/>
  <c r="O169" i="35"/>
  <c r="N259" i="35"/>
  <c r="N532" i="35"/>
  <c r="N64" i="35"/>
  <c r="M45" i="35"/>
  <c r="N591" i="35"/>
  <c r="N427" i="35"/>
  <c r="O608" i="35"/>
  <c r="O329" i="35"/>
  <c r="M20" i="35"/>
  <c r="N574" i="35"/>
  <c r="N419" i="35"/>
  <c r="M319" i="35"/>
  <c r="M302" i="35"/>
  <c r="O163" i="35"/>
  <c r="O213" i="35"/>
  <c r="O635" i="35"/>
  <c r="N28" i="35"/>
  <c r="N121" i="35"/>
  <c r="N219" i="35"/>
  <c r="O242" i="35"/>
  <c r="O185" i="35"/>
  <c r="M575" i="35"/>
  <c r="O6" i="35"/>
  <c r="O104" i="35"/>
  <c r="O110" i="35"/>
  <c r="M166" i="35"/>
  <c r="M559" i="35"/>
  <c r="M588" i="35"/>
  <c r="M44" i="35"/>
  <c r="M103" i="35"/>
  <c r="N341" i="35"/>
  <c r="M373" i="35"/>
  <c r="N453" i="35"/>
  <c r="N122" i="35"/>
  <c r="N257" i="35"/>
  <c r="N112" i="35"/>
  <c r="N128" i="35"/>
  <c r="M202" i="35"/>
  <c r="O300" i="35"/>
  <c r="M368" i="35"/>
  <c r="M524" i="35"/>
  <c r="O363" i="35"/>
  <c r="M630" i="35"/>
  <c r="O604" i="35"/>
  <c r="M270" i="35"/>
  <c r="O391" i="35"/>
  <c r="O153" i="35"/>
  <c r="M614" i="35"/>
  <c r="O620" i="35"/>
  <c r="M480" i="35"/>
  <c r="N649" i="35"/>
  <c r="M615" i="35"/>
  <c r="M469" i="35"/>
  <c r="O424" i="35"/>
  <c r="N17" i="35"/>
  <c r="N627" i="35"/>
  <c r="M634" i="35"/>
  <c r="M435" i="35"/>
  <c r="N615" i="35"/>
  <c r="N161" i="35"/>
  <c r="O596" i="35"/>
  <c r="M518" i="35"/>
  <c r="N316" i="35"/>
  <c r="M351" i="35"/>
  <c r="M292" i="35"/>
  <c r="N264" i="35"/>
  <c r="M361" i="35"/>
  <c r="O529" i="35"/>
  <c r="M218" i="35"/>
  <c r="O641" i="35"/>
  <c r="N382" i="35"/>
  <c r="N120" i="35"/>
  <c r="N384" i="35"/>
  <c r="M36" i="35"/>
  <c r="O139" i="35"/>
  <c r="O44" i="35"/>
  <c r="M414" i="35"/>
  <c r="N102" i="35"/>
  <c r="O590" i="35"/>
  <c r="O506" i="35"/>
  <c r="O92" i="35"/>
  <c r="M235" i="35"/>
  <c r="N299" i="35"/>
  <c r="N292" i="35"/>
  <c r="M365" i="35"/>
  <c r="M63" i="35"/>
  <c r="O64" i="35"/>
  <c r="O614" i="35"/>
  <c r="M338" i="35"/>
  <c r="O65" i="35"/>
  <c r="M252" i="35"/>
  <c r="M160" i="35"/>
  <c r="O162" i="35"/>
  <c r="M5" i="35"/>
  <c r="N277" i="35"/>
  <c r="N183" i="35"/>
  <c r="N481" i="35"/>
  <c r="N407" i="35"/>
  <c r="O265" i="35"/>
  <c r="N39" i="35"/>
  <c r="O48" i="35"/>
  <c r="N94" i="35"/>
  <c r="N336" i="35"/>
  <c r="N318" i="35"/>
  <c r="O132" i="35"/>
  <c r="O454" i="35"/>
  <c r="O8" i="35"/>
  <c r="M92" i="35"/>
  <c r="O244" i="35"/>
  <c r="N254" i="35"/>
  <c r="O59" i="35"/>
  <c r="M492" i="35"/>
  <c r="O203" i="35"/>
  <c r="O353" i="35"/>
  <c r="M378" i="35"/>
  <c r="N483" i="35"/>
  <c r="M169" i="35"/>
  <c r="N337" i="35"/>
  <c r="O392" i="35"/>
  <c r="N366" i="35"/>
  <c r="M211" i="35"/>
  <c r="M528" i="35"/>
  <c r="N301" i="35"/>
  <c r="M62" i="35"/>
  <c r="O613" i="35"/>
  <c r="M253" i="35"/>
  <c r="M642" i="35"/>
  <c r="M632" i="35"/>
  <c r="M179" i="35"/>
  <c r="N573" i="35"/>
  <c r="N457" i="35"/>
  <c r="M313" i="35"/>
  <c r="N290" i="35"/>
  <c r="O563" i="35"/>
  <c r="N482" i="35"/>
  <c r="N394" i="35"/>
  <c r="M386" i="35"/>
  <c r="O35" i="35"/>
  <c r="N568" i="35"/>
  <c r="O326" i="35"/>
  <c r="M220" i="35"/>
  <c r="N50" i="35"/>
  <c r="O372" i="35"/>
  <c r="M522" i="35"/>
  <c r="O223" i="35"/>
  <c r="O15" i="35"/>
  <c r="O58" i="35"/>
  <c r="N317" i="35"/>
  <c r="M276" i="35"/>
  <c r="O74" i="35"/>
  <c r="M280" i="35"/>
  <c r="O122" i="35"/>
  <c r="M138" i="35"/>
  <c r="M301" i="35"/>
  <c r="M463" i="35"/>
  <c r="M75" i="35"/>
  <c r="O444" i="35"/>
  <c r="M545" i="35"/>
  <c r="O517" i="35"/>
  <c r="N125" i="35"/>
  <c r="M231" i="35"/>
  <c r="O342" i="35"/>
  <c r="M325" i="35"/>
  <c r="O119" i="35"/>
  <c r="M271" i="35"/>
  <c r="N314" i="35"/>
  <c r="N203" i="35"/>
  <c r="O411" i="35"/>
  <c r="M419" i="35"/>
  <c r="O168" i="35"/>
  <c r="O422" i="35"/>
  <c r="N344" i="35"/>
  <c r="N464" i="35"/>
  <c r="M579" i="35"/>
  <c r="M439" i="35"/>
  <c r="N239" i="35"/>
  <c r="O88" i="35"/>
  <c r="M110" i="35"/>
  <c r="N435" i="35"/>
  <c r="N55" i="35"/>
  <c r="O334" i="35"/>
  <c r="N629" i="35"/>
  <c r="N141" i="35"/>
  <c r="O171" i="35"/>
  <c r="N287" i="35"/>
  <c r="O412" i="35"/>
  <c r="N547" i="35"/>
  <c r="M278" i="35"/>
  <c r="M550" i="35"/>
  <c r="O307" i="35"/>
  <c r="M408" i="35"/>
  <c r="O123" i="35"/>
  <c r="O428" i="35"/>
  <c r="O534" i="35"/>
  <c r="N544" i="35"/>
  <c r="M23" i="35"/>
  <c r="O173" i="35"/>
  <c r="O255" i="35"/>
  <c r="M395" i="35"/>
  <c r="N567" i="35"/>
  <c r="N644" i="35"/>
  <c r="M571" i="35"/>
  <c r="O564" i="35"/>
  <c r="N489" i="35"/>
  <c r="M199" i="35"/>
  <c r="N363" i="35"/>
  <c r="O586" i="35"/>
  <c r="M400" i="35"/>
  <c r="O294" i="35"/>
  <c r="N389" i="35"/>
  <c r="M18" i="35"/>
  <c r="M489" i="35"/>
  <c r="O236" i="35"/>
  <c r="O591" i="35"/>
  <c r="M146" i="35"/>
  <c r="M259" i="35"/>
  <c r="M13" i="35"/>
  <c r="O49" i="35"/>
  <c r="M71" i="35"/>
  <c r="O179" i="35"/>
  <c r="M241" i="35"/>
  <c r="N276" i="35"/>
  <c r="O451" i="35"/>
  <c r="M296" i="35"/>
  <c r="N510" i="35"/>
  <c r="N278" i="35"/>
  <c r="M55" i="35"/>
  <c r="M189" i="35"/>
  <c r="N470" i="35"/>
  <c r="M635" i="35"/>
  <c r="N433" i="35"/>
  <c r="O245" i="35"/>
  <c r="O135" i="35"/>
  <c r="N75" i="35"/>
  <c r="N294" i="35"/>
  <c r="M485" i="35"/>
  <c r="O595" i="35"/>
  <c r="N260" i="35"/>
  <c r="N416" i="35"/>
  <c r="M340" i="35"/>
  <c r="O98" i="35"/>
  <c r="O211" i="35"/>
  <c r="O521" i="35"/>
  <c r="M126" i="35"/>
  <c r="O505" i="35"/>
  <c r="M113" i="35"/>
  <c r="M499" i="35"/>
  <c r="O344" i="35"/>
  <c r="M461" i="35"/>
  <c r="O160" i="35"/>
  <c r="N331" i="35"/>
  <c r="N439" i="35"/>
  <c r="N494" i="35"/>
  <c r="N506" i="35"/>
  <c r="M605" i="35"/>
  <c r="M56" i="35"/>
  <c r="N214" i="35"/>
  <c r="O159" i="35"/>
  <c r="M247" i="35"/>
  <c r="O533" i="35"/>
  <c r="N232" i="35"/>
  <c r="N101" i="35"/>
  <c r="O175" i="35"/>
  <c r="M298" i="35"/>
  <c r="O607" i="35"/>
  <c r="M552" i="35"/>
  <c r="O263" i="35"/>
  <c r="M376" i="35"/>
  <c r="O97" i="35"/>
  <c r="O91" i="35"/>
  <c r="N162" i="35"/>
  <c r="O54" i="35"/>
  <c r="N134" i="35"/>
  <c r="O157" i="35"/>
  <c r="O547" i="35"/>
  <c r="N520" i="35"/>
  <c r="N15" i="35"/>
  <c r="N209" i="35"/>
  <c r="M88" i="35"/>
  <c r="O502" i="35"/>
  <c r="M586" i="35"/>
  <c r="O523" i="35"/>
  <c r="N508" i="35"/>
  <c r="O284" i="35"/>
  <c r="M95" i="35"/>
  <c r="N413" i="35"/>
  <c r="N595" i="35"/>
  <c r="N90" i="35"/>
  <c r="M328" i="35"/>
  <c r="M422" i="35"/>
  <c r="N621" i="35"/>
  <c r="N118" i="35"/>
  <c r="M279" i="35"/>
  <c r="M137" i="35"/>
  <c r="N236" i="35"/>
  <c r="M285" i="35"/>
  <c r="M78" i="35"/>
  <c r="O520" i="35"/>
  <c r="O373" i="35"/>
  <c r="M4" i="35"/>
  <c r="O170" i="35"/>
  <c r="M431" i="35"/>
  <c r="N72" i="35"/>
  <c r="N45" i="35"/>
  <c r="O267" i="35"/>
  <c r="O130" i="35"/>
  <c r="N235" i="35"/>
  <c r="N635" i="35"/>
  <c r="N548" i="35"/>
  <c r="O379" i="35"/>
  <c r="M181" i="35"/>
  <c r="M93" i="35"/>
  <c r="O83" i="35"/>
  <c r="O485" i="35"/>
  <c r="O558" i="35"/>
  <c r="N57" i="35"/>
  <c r="O273" i="35"/>
  <c r="O120" i="35"/>
  <c r="M172" i="35"/>
  <c r="N103" i="35"/>
  <c r="O303" i="35"/>
  <c r="N601" i="35"/>
  <c r="O274" i="35"/>
  <c r="O440" i="35"/>
  <c r="N302" i="35"/>
  <c r="O60" i="35"/>
  <c r="M195" i="35"/>
  <c r="N436" i="35"/>
  <c r="M336" i="35"/>
  <c r="N503" i="35"/>
  <c r="O503" i="35"/>
  <c r="N555" i="35"/>
  <c r="O431" i="35"/>
  <c r="O349" i="35"/>
  <c r="N47" i="35"/>
  <c r="O62" i="35"/>
  <c r="M337" i="35"/>
  <c r="M140" i="35"/>
  <c r="O378" i="35"/>
  <c r="O298" i="35"/>
  <c r="M334" i="35"/>
  <c r="O42" i="35"/>
  <c r="O24" i="35"/>
  <c r="M569" i="35"/>
  <c r="O137" i="35"/>
  <c r="M384" i="35"/>
  <c r="O31" i="35"/>
  <c r="N479" i="35"/>
  <c r="M331" i="35"/>
  <c r="N22" i="35"/>
  <c r="N41" i="35"/>
  <c r="O189" i="35"/>
  <c r="O202" i="35"/>
  <c r="N534" i="35"/>
  <c r="O479" i="35"/>
  <c r="O105" i="35"/>
  <c r="M51" i="35"/>
  <c r="N245" i="35"/>
  <c r="N537" i="35"/>
  <c r="N204" i="35"/>
  <c r="M624" i="35"/>
  <c r="M277" i="35"/>
  <c r="M640" i="35"/>
  <c r="M150" i="35"/>
  <c r="O576" i="35"/>
  <c r="M380" i="35"/>
  <c r="N605" i="35"/>
  <c r="O224" i="35"/>
  <c r="M602" i="35"/>
  <c r="M289" i="35"/>
  <c r="O531" i="35"/>
  <c r="O38" i="35"/>
  <c r="O200" i="35"/>
  <c r="O516" i="35"/>
  <c r="O290" i="35"/>
  <c r="O473" i="35"/>
  <c r="M601" i="35"/>
  <c r="O645" i="35"/>
  <c r="N255" i="35"/>
  <c r="M222" i="35"/>
  <c r="N502" i="35"/>
  <c r="M591" i="35"/>
  <c r="N375" i="35"/>
  <c r="M297" i="35"/>
  <c r="N313" i="35"/>
  <c r="O468" i="35"/>
  <c r="M551" i="35"/>
  <c r="O452" i="35"/>
  <c r="N542" i="35"/>
  <c r="O436" i="35"/>
  <c r="N89" i="35"/>
  <c r="N267" i="35"/>
  <c r="M346" i="35"/>
  <c r="N309" i="35"/>
  <c r="M597" i="35"/>
  <c r="N492" i="35"/>
  <c r="M530" i="35"/>
  <c r="M479" i="35"/>
  <c r="M107" i="35"/>
  <c r="O575" i="35"/>
  <c r="N288" i="35"/>
  <c r="M250" i="35"/>
  <c r="M157" i="35"/>
  <c r="O528" i="35"/>
  <c r="O86" i="35"/>
  <c r="N497" i="35"/>
  <c r="O380" i="35"/>
  <c r="O116" i="35"/>
  <c r="N202" i="35"/>
  <c r="N383" i="35"/>
  <c r="O271" i="35"/>
  <c r="M232" i="35"/>
  <c r="O283" i="35"/>
  <c r="M611" i="35"/>
  <c r="N345" i="35"/>
  <c r="N241" i="35"/>
  <c r="N54" i="35"/>
  <c r="N360" i="35"/>
  <c r="O117" i="35"/>
  <c r="N53" i="35"/>
  <c r="O103" i="35"/>
  <c r="N385" i="35"/>
  <c r="N166" i="35"/>
  <c r="M180" i="35"/>
  <c r="M555" i="35"/>
  <c r="N148" i="35"/>
  <c r="O7" i="35"/>
  <c r="N319" i="35"/>
  <c r="M100" i="35"/>
  <c r="N511" i="35"/>
  <c r="O71" i="35"/>
  <c r="O279" i="35"/>
  <c r="M267" i="35"/>
  <c r="O309" i="35"/>
  <c r="M366" i="35"/>
  <c r="O615" i="35"/>
  <c r="M429" i="35"/>
  <c r="N493" i="35"/>
  <c r="M122" i="35"/>
  <c r="N119" i="35"/>
  <c r="M432" i="35"/>
  <c r="O540" i="35"/>
  <c r="O384" i="35"/>
  <c r="O9" i="35"/>
  <c r="N5" i="35"/>
  <c r="O605" i="35"/>
  <c r="M118" i="35"/>
  <c r="N230" i="35"/>
  <c r="N171" i="35"/>
  <c r="N484" i="35"/>
  <c r="N552" i="35"/>
  <c r="O164" i="35"/>
  <c r="N509" i="35"/>
  <c r="M433" i="35"/>
  <c r="O550" i="35"/>
  <c r="N350" i="35"/>
  <c r="N127" i="35"/>
  <c r="O449" i="35"/>
  <c r="O269" i="35"/>
  <c r="N390" i="35"/>
  <c r="M43" i="35"/>
  <c r="O288" i="35"/>
  <c r="M73" i="35"/>
  <c r="O417" i="35"/>
  <c r="M500" i="35"/>
  <c r="M69" i="35"/>
  <c r="O95" i="35"/>
  <c r="M476" i="35"/>
  <c r="M266" i="35"/>
  <c r="M549" i="35"/>
  <c r="M170" i="35"/>
  <c r="N114" i="35"/>
  <c r="N359" i="35"/>
  <c r="O423" i="35"/>
  <c r="N286" i="35"/>
  <c r="O649" i="35"/>
  <c r="N262" i="35"/>
  <c r="M187" i="35"/>
  <c r="N226" i="35"/>
  <c r="O600" i="35"/>
  <c r="M628" i="35"/>
  <c r="N429" i="35"/>
  <c r="O592" i="35"/>
  <c r="M77" i="35"/>
  <c r="N188" i="35"/>
  <c r="N541" i="35"/>
  <c r="M177" i="35"/>
  <c r="N432" i="35"/>
  <c r="O343" i="35"/>
  <c r="M627" i="35"/>
  <c r="M394" i="35"/>
  <c r="M523" i="35"/>
  <c r="O12" i="35"/>
  <c r="N92" i="35"/>
  <c r="O332" i="35"/>
  <c r="N281" i="35"/>
  <c r="O606" i="35"/>
  <c r="M438" i="35"/>
  <c r="M32" i="35"/>
  <c r="N592" i="35"/>
  <c r="M505" i="35"/>
  <c r="O583" i="35"/>
  <c r="O579" i="35"/>
  <c r="N200" i="35"/>
  <c r="N35" i="35"/>
  <c r="M104" i="35"/>
  <c r="M196" i="35"/>
  <c r="N325" i="35"/>
  <c r="M567" i="35"/>
  <c r="O619" i="35"/>
  <c r="O589" i="35"/>
  <c r="M171" i="35"/>
  <c r="O37" i="35"/>
  <c r="M437" i="35"/>
  <c r="O218" i="35"/>
  <c r="N330" i="35"/>
  <c r="M225" i="35"/>
  <c r="O562" i="35"/>
  <c r="M317" i="35"/>
  <c r="O56" i="35"/>
  <c r="O81" i="35"/>
  <c r="O57" i="35"/>
  <c r="O398" i="35"/>
  <c r="N303" i="35"/>
  <c r="N459" i="35"/>
  <c r="M94" i="35"/>
  <c r="N253" i="35"/>
  <c r="N412" i="35"/>
  <c r="N527" i="35"/>
  <c r="N632" i="35"/>
  <c r="N43" i="35"/>
  <c r="M554" i="35"/>
  <c r="M117" i="35"/>
  <c r="O413" i="35"/>
  <c r="M291" i="35"/>
  <c r="N431" i="35"/>
  <c r="N472" i="35"/>
  <c r="N252" i="35"/>
  <c r="O214" i="35"/>
  <c r="N158" i="35"/>
  <c r="M515" i="35"/>
  <c r="M622" i="35"/>
  <c r="O552" i="35"/>
  <c r="O305" i="35"/>
  <c r="N306" i="35"/>
  <c r="O228" i="35"/>
  <c r="O216" i="35"/>
  <c r="N393" i="35"/>
  <c r="M89" i="35"/>
  <c r="N304" i="35"/>
  <c r="M497" i="35"/>
  <c r="N425" i="35"/>
  <c r="O256" i="35"/>
  <c r="O555" i="35"/>
  <c r="O292" i="35"/>
  <c r="N362" i="35"/>
  <c r="M643" i="35"/>
  <c r="M369" i="35"/>
  <c r="O29" i="35"/>
  <c r="N490" i="35"/>
  <c r="M531" i="35"/>
  <c r="M540" i="35"/>
  <c r="O582" i="35"/>
  <c r="O643" i="35"/>
  <c r="O275" i="35"/>
  <c r="O507" i="35"/>
  <c r="M203" i="35"/>
  <c r="O618" i="35"/>
  <c r="O207" i="35"/>
  <c r="M108" i="35"/>
  <c r="N73" i="35"/>
  <c r="O188" i="35"/>
  <c r="N79" i="35"/>
  <c r="N20" i="35"/>
  <c r="O416" i="35"/>
  <c r="O142" i="35"/>
  <c r="O196" i="35"/>
  <c r="O630" i="35"/>
  <c r="O640" i="35"/>
  <c r="M477" i="35"/>
  <c r="O230" i="35"/>
  <c r="N66" i="35"/>
  <c r="N33" i="35"/>
  <c r="N217" i="35"/>
  <c r="O253" i="35"/>
  <c r="M83" i="35"/>
  <c r="O367" i="35"/>
  <c r="O396" i="35"/>
  <c r="M560" i="35"/>
  <c r="M446" i="35"/>
  <c r="O593" i="35"/>
  <c r="N580" i="35"/>
  <c r="O75" i="35"/>
  <c r="M208" i="35"/>
  <c r="O432" i="35"/>
  <c r="N6" i="35"/>
  <c r="N415" i="35"/>
  <c r="M265" i="35"/>
  <c r="M322" i="35"/>
  <c r="M46" i="35"/>
  <c r="M9" i="35"/>
  <c r="N485" i="35"/>
  <c r="N96" i="35"/>
  <c r="M308" i="35"/>
  <c r="N298" i="35"/>
  <c r="N34" i="35"/>
  <c r="N86" i="35"/>
  <c r="N44" i="35"/>
  <c r="N60" i="35"/>
  <c r="M248" i="35"/>
  <c r="M454" i="35"/>
  <c r="M87" i="35"/>
  <c r="M244" i="35"/>
  <c r="N212" i="35"/>
  <c r="M31" i="35"/>
  <c r="O578" i="35"/>
  <c r="N463" i="35"/>
  <c r="M371" i="35"/>
  <c r="N575" i="35"/>
  <c r="O293" i="35"/>
  <c r="M350" i="35"/>
  <c r="N438" i="35"/>
  <c r="N643" i="35"/>
  <c r="O198" i="35"/>
  <c r="O512" i="35"/>
  <c r="M544" i="35"/>
  <c r="O466" i="35"/>
  <c r="M256" i="35"/>
  <c r="O364" i="35"/>
  <c r="N327" i="35"/>
  <c r="M22" i="35"/>
  <c r="M607" i="35"/>
  <c r="M510" i="35"/>
  <c r="O297" i="35"/>
  <c r="N163" i="35"/>
  <c r="O553" i="35"/>
  <c r="O113" i="35"/>
  <c r="N100" i="35"/>
  <c r="N347" i="35"/>
  <c r="N531" i="35"/>
  <c r="O229" i="35"/>
  <c r="O399" i="35"/>
  <c r="N196" i="35"/>
  <c r="M236" i="35"/>
  <c r="N550" i="35"/>
  <c r="M185" i="35"/>
  <c r="O272" i="35"/>
  <c r="N364" i="35"/>
  <c r="M421" i="35"/>
  <c r="N560" i="35"/>
  <c r="N74" i="35"/>
  <c r="M12" i="35"/>
  <c r="N513" i="35"/>
  <c r="N554" i="35"/>
  <c r="M464" i="35"/>
  <c r="O204" i="35"/>
  <c r="O101" i="35"/>
  <c r="O318" i="35"/>
  <c r="O397" i="35"/>
  <c r="N609" i="35"/>
  <c r="O599" i="35"/>
  <c r="M193" i="35"/>
  <c r="M99" i="35"/>
  <c r="M174" i="35"/>
  <c r="O287" i="35"/>
  <c r="M135" i="35"/>
  <c r="N24" i="35"/>
  <c r="M442" i="35"/>
  <c r="N242" i="35"/>
  <c r="M114" i="35"/>
  <c r="N498" i="35"/>
  <c r="O515" i="35"/>
  <c r="N392" i="35"/>
  <c r="M420" i="35"/>
  <c r="N97" i="35"/>
  <c r="N164" i="35"/>
  <c r="O145" i="35"/>
  <c r="N437" i="35"/>
  <c r="N16" i="35"/>
  <c r="M648" i="35"/>
  <c r="O464" i="35"/>
  <c r="N282" i="35"/>
  <c r="M547" i="35"/>
  <c r="N607" i="35"/>
  <c r="O348" i="35"/>
  <c r="O393" i="35"/>
  <c r="M234" i="35"/>
  <c r="M48" i="35"/>
  <c r="M80" i="35"/>
  <c r="M233" i="35"/>
  <c r="N297" i="35"/>
  <c r="M33" i="35"/>
  <c r="M38" i="35"/>
  <c r="O435" i="35"/>
  <c r="M41" i="35"/>
  <c r="O626" i="35"/>
  <c r="O150" i="35"/>
  <c r="N406" i="35"/>
  <c r="O448" i="35"/>
  <c r="O339" i="35"/>
  <c r="M161" i="35"/>
  <c r="O445" i="35"/>
  <c r="O360" i="35"/>
  <c r="N342" i="35"/>
  <c r="O100" i="35"/>
  <c r="M392" i="35"/>
  <c r="N452" i="35"/>
  <c r="N225" i="35"/>
  <c r="N165" i="35"/>
  <c r="O221" i="35"/>
  <c r="O291" i="35"/>
  <c r="O365" i="35"/>
  <c r="M207" i="35"/>
  <c r="O147" i="35"/>
  <c r="O634" i="35"/>
  <c r="M145" i="35"/>
  <c r="N522" i="35"/>
  <c r="N576" i="35"/>
  <c r="N157" i="35"/>
  <c r="N423" i="35"/>
  <c r="N399" i="35"/>
  <c r="O127" i="35"/>
  <c r="M443" i="35"/>
  <c r="N402" i="35"/>
  <c r="M534" i="35"/>
  <c r="M377" i="35"/>
  <c r="O543" i="35"/>
  <c r="M54" i="35"/>
  <c r="O406" i="35"/>
  <c r="O481" i="35"/>
  <c r="M452" i="35"/>
  <c r="M272" i="35"/>
  <c r="M486" i="35"/>
  <c r="M61" i="35"/>
  <c r="O241" i="35"/>
  <c r="O426" i="35"/>
  <c r="N351" i="35"/>
  <c r="M294" i="35"/>
  <c r="M121" i="35"/>
  <c r="O474" i="35"/>
  <c r="N326" i="35"/>
  <c r="M494" i="35"/>
  <c r="O174" i="35"/>
  <c r="M74" i="35"/>
  <c r="M411" i="35"/>
  <c r="M47" i="35"/>
  <c r="O225" i="35"/>
  <c r="M404" i="35"/>
  <c r="N593" i="35"/>
  <c r="O522" i="35"/>
  <c r="O20" i="35"/>
  <c r="M352" i="35"/>
  <c r="M127" i="35"/>
  <c r="O460" i="35"/>
  <c r="N284" i="35"/>
  <c r="N99" i="35"/>
  <c r="M379" i="35"/>
  <c r="M260" i="35"/>
  <c r="M345" i="35"/>
  <c r="M101" i="35"/>
  <c r="M360" i="35"/>
  <c r="O410" i="35"/>
  <c r="N434" i="35"/>
  <c r="M67" i="35"/>
  <c r="O34" i="35"/>
  <c r="M514" i="35"/>
  <c r="M430" i="35"/>
  <c r="O226" i="35"/>
  <c r="O183" i="35"/>
  <c r="O387" i="35"/>
  <c r="O566" i="35"/>
  <c r="N540" i="35"/>
  <c r="N275" i="35"/>
  <c r="M132" i="35"/>
  <c r="N471" i="35"/>
  <c r="M561" i="35"/>
  <c r="N78" i="35"/>
  <c r="N221" i="35"/>
  <c r="N167" i="35"/>
  <c r="O617" i="35"/>
  <c r="N228" i="35"/>
  <c r="O437" i="35"/>
  <c r="N38" i="35"/>
  <c r="M58" i="35"/>
  <c r="N80" i="35"/>
  <c r="O133" i="35"/>
  <c r="M286" i="35"/>
  <c r="M506" i="35"/>
  <c r="O161" i="35"/>
  <c r="N293" i="35"/>
  <c r="N11" i="35"/>
  <c r="M599" i="35"/>
  <c r="M349" i="35"/>
  <c r="N536" i="35"/>
  <c r="N126" i="35"/>
  <c r="O61" i="35"/>
  <c r="O195" i="35"/>
  <c r="O546" i="35"/>
  <c r="N51" i="35"/>
  <c r="O36" i="35"/>
  <c r="N152" i="35"/>
  <c r="O50" i="35"/>
  <c r="N132" i="35"/>
  <c r="M217" i="35"/>
  <c r="O341" i="35"/>
  <c r="O23" i="35"/>
  <c r="M538" i="35"/>
  <c r="M436" i="35"/>
  <c r="N558" i="35"/>
  <c r="O205" i="35"/>
  <c r="M398" i="35"/>
  <c r="N598" i="35"/>
  <c r="N634" i="35"/>
  <c r="M475" i="35"/>
  <c r="M511" i="35"/>
  <c r="M612" i="35"/>
  <c r="N596" i="35"/>
  <c r="O311" i="35"/>
  <c r="O178" i="35"/>
  <c r="O455" i="35"/>
  <c r="O286" i="35"/>
  <c r="O524" i="35"/>
  <c r="O458" i="35"/>
  <c r="M295" i="35"/>
  <c r="M637" i="35"/>
  <c r="M390" i="35"/>
  <c r="N187" i="35"/>
  <c r="N424" i="35"/>
  <c r="M423" i="35"/>
  <c r="M456" i="35"/>
  <c r="N368" i="35"/>
  <c r="N77" i="35"/>
  <c r="O67" i="35"/>
  <c r="N410" i="35"/>
  <c r="M7" i="35"/>
  <c r="N246" i="35"/>
  <c r="M357" i="35"/>
  <c r="M484" i="35"/>
  <c r="M310" i="35"/>
  <c r="N639" i="35"/>
  <c r="O165" i="35"/>
  <c r="N146" i="35"/>
  <c r="M584" i="35"/>
  <c r="N116" i="35"/>
  <c r="O66" i="35"/>
  <c r="O246" i="35"/>
  <c r="N641" i="35"/>
  <c r="O501" i="35"/>
  <c r="O243" i="35"/>
  <c r="O585" i="35"/>
  <c r="O158" i="35"/>
  <c r="N516" i="35"/>
  <c r="O527" i="35"/>
  <c r="M449" i="35"/>
  <c r="N149" i="35"/>
  <c r="O356" i="35"/>
  <c r="N512" i="35"/>
  <c r="M532" i="35"/>
  <c r="M617" i="35"/>
  <c r="M563" i="35"/>
  <c r="O80" i="35"/>
  <c r="M329" i="35"/>
  <c r="M426" i="35"/>
  <c r="M264" i="35"/>
  <c r="N349" i="35"/>
  <c r="M19" i="35"/>
  <c r="O633" i="35"/>
  <c r="M344" i="35"/>
  <c r="N622" i="35"/>
  <c r="N583" i="35"/>
  <c r="N617" i="35"/>
  <c r="M425" i="35"/>
  <c r="N572" i="35"/>
  <c r="M70" i="35"/>
  <c r="O470" i="35"/>
  <c r="M197" i="35"/>
  <c r="M595" i="35"/>
  <c r="N136" i="35"/>
  <c r="N528" i="35"/>
  <c r="O388" i="35"/>
  <c r="N156" i="35"/>
  <c r="N265" i="35"/>
  <c r="N533" i="35"/>
  <c r="N111" i="35"/>
  <c r="N205" i="35"/>
  <c r="N261" i="35"/>
  <c r="N201" i="35"/>
  <c r="O140" i="35"/>
  <c r="N388" i="35"/>
  <c r="M619" i="35"/>
  <c r="O212" i="35"/>
  <c r="N179" i="35"/>
  <c r="N12" i="35"/>
  <c r="O584" i="35"/>
  <c r="N324" i="35"/>
  <c r="N346" i="35"/>
  <c r="N285" i="35"/>
  <c r="M148" i="35"/>
  <c r="N358" i="35"/>
  <c r="N559" i="35"/>
  <c r="O167" i="35"/>
  <c r="M606" i="35"/>
  <c r="N518" i="35"/>
  <c r="M90" i="35"/>
  <c r="N181" i="35"/>
  <c r="N501" i="35"/>
  <c r="O443" i="35"/>
  <c r="O351" i="35"/>
  <c r="O146" i="35"/>
  <c r="N222" i="35"/>
  <c r="N36" i="35"/>
  <c r="O219" i="35"/>
  <c r="O561" i="35"/>
  <c r="O121" i="35"/>
  <c r="M10" i="35"/>
  <c r="N462" i="35"/>
  <c r="O491" i="35"/>
  <c r="M154" i="35"/>
  <c r="O594" i="35"/>
  <c r="M542" i="35"/>
  <c r="O539" i="35"/>
  <c r="M467" i="35"/>
  <c r="O247" i="35"/>
  <c r="N231" i="35"/>
  <c r="M151" i="35"/>
  <c r="O647" i="35"/>
  <c r="N83" i="35"/>
  <c r="N14" i="35"/>
  <c r="N403" i="35"/>
  <c r="O186" i="35"/>
  <c r="M565" i="35"/>
  <c r="N272" i="35"/>
  <c r="M198" i="35"/>
  <c r="N65" i="35"/>
  <c r="O32" i="35"/>
  <c r="M128" i="35"/>
  <c r="O299" i="35"/>
  <c r="M105" i="35"/>
  <c r="N499" i="35"/>
  <c r="M165" i="35"/>
  <c r="M459" i="35"/>
  <c r="M564" i="35"/>
  <c r="N240" i="35"/>
  <c r="M59" i="35"/>
  <c r="O447" i="35"/>
  <c r="O598" i="35"/>
  <c r="N613" i="35"/>
  <c r="N3" i="35"/>
  <c r="N251" i="35"/>
  <c r="N124" i="35"/>
  <c r="M309" i="35"/>
  <c r="M183" i="35"/>
  <c r="O624" i="35"/>
  <c r="O488" i="35"/>
  <c r="M34" i="35"/>
  <c r="M533" i="35"/>
  <c r="O199" i="35"/>
  <c r="O151" i="35"/>
  <c r="M577" i="35"/>
  <c r="O232" i="35"/>
  <c r="M397" i="35"/>
  <c r="O359" i="35"/>
  <c r="N155" i="35"/>
  <c r="N81" i="35"/>
  <c r="N61" i="35"/>
  <c r="O128" i="35"/>
  <c r="M472" i="35"/>
  <c r="O429" i="35"/>
  <c r="N369" i="35"/>
  <c r="N30" i="35"/>
  <c r="M24" i="35"/>
  <c r="N409" i="35"/>
  <c r="N604" i="35"/>
  <c r="N173" i="35"/>
  <c r="O254" i="35"/>
  <c r="N199" i="35"/>
  <c r="M216" i="35"/>
  <c r="O494" i="35"/>
  <c r="O383" i="35"/>
  <c r="N87" i="35"/>
  <c r="O192" i="35"/>
  <c r="N496" i="35"/>
  <c r="O182" i="35"/>
  <c r="M473" i="35"/>
  <c r="O172" i="35"/>
  <c r="O415" i="35"/>
  <c r="O526" i="35"/>
  <c r="N526" i="35"/>
  <c r="N135" i="35"/>
  <c r="N566" i="35"/>
  <c r="N505" i="35"/>
  <c r="N474" i="35"/>
  <c r="M288" i="35"/>
  <c r="M342" i="35"/>
  <c r="N606" i="35"/>
  <c r="O478" i="35"/>
  <c r="M557" i="35"/>
  <c r="N263" i="35"/>
  <c r="O508" i="35"/>
  <c r="N189" i="35"/>
  <c r="N159" i="35"/>
  <c r="M393" i="35"/>
  <c r="O625" i="35"/>
  <c r="M629" i="35"/>
  <c r="O644" i="35"/>
  <c r="N556" i="35"/>
  <c r="O394" i="35"/>
  <c r="O22" i="35"/>
  <c r="M224" i="35"/>
  <c r="M465" i="35"/>
  <c r="M315" i="35"/>
  <c r="O602" i="35"/>
  <c r="M125" i="35"/>
  <c r="N373" i="35"/>
  <c r="O471" i="35"/>
  <c r="O289" i="35"/>
  <c r="N322" i="35"/>
  <c r="M335" i="35"/>
  <c r="M52" i="35"/>
  <c r="O483" i="35"/>
  <c r="O350" i="35"/>
  <c r="M42" i="35"/>
  <c r="N283" i="35"/>
  <c r="O68" i="35"/>
  <c r="N68" i="35"/>
  <c r="N85" i="35"/>
  <c r="O495" i="35"/>
  <c r="O21" i="35"/>
  <c r="M57" i="35"/>
  <c r="M450" i="35"/>
  <c r="O312" i="35"/>
  <c r="O314" i="35"/>
  <c r="N289" i="35"/>
  <c r="N514" i="35"/>
  <c r="M409" i="35"/>
  <c r="O304" i="35"/>
  <c r="O459" i="35"/>
  <c r="N446" i="35"/>
  <c r="M190" i="35"/>
  <c r="N244" i="35"/>
  <c r="M410" i="35"/>
  <c r="N564" i="35"/>
  <c r="O102" i="35"/>
  <c r="O642" i="35"/>
  <c r="N361" i="35"/>
  <c r="N42" i="35"/>
  <c r="O26" i="35"/>
  <c r="N529" i="35"/>
  <c r="O184" i="35"/>
  <c r="N46" i="35"/>
  <c r="M130" i="35"/>
  <c r="N192" i="35"/>
  <c r="M474" i="35"/>
  <c r="M370" i="35"/>
  <c r="N381" i="35"/>
  <c r="M223" i="35"/>
  <c r="O277" i="35"/>
  <c r="M268" i="35"/>
  <c r="M141" i="35"/>
  <c r="N356" i="35"/>
  <c r="M364" i="35"/>
  <c r="O55" i="35"/>
  <c r="O557" i="35"/>
  <c r="N578" i="35"/>
  <c r="M60" i="35"/>
  <c r="M281" i="35"/>
  <c r="N273" i="35"/>
  <c r="O320" i="35"/>
  <c r="N169" i="35"/>
  <c r="N565" i="35"/>
  <c r="M274" i="35"/>
  <c r="N178" i="35"/>
  <c r="O570" i="35"/>
  <c r="N238" i="35"/>
  <c r="O375" i="35"/>
  <c r="O518" i="35"/>
  <c r="O588" i="35"/>
  <c r="M102" i="35"/>
  <c r="O368" i="35"/>
  <c r="O537" i="35"/>
  <c r="M396" i="35"/>
  <c r="N421" i="35"/>
  <c r="M287" i="35"/>
  <c r="N40" i="35"/>
  <c r="M507" i="35"/>
  <c r="M194" i="35"/>
  <c r="O194" i="35"/>
  <c r="O260" i="35"/>
  <c r="M503" i="35"/>
  <c r="M204" i="35"/>
  <c r="N279" i="35"/>
  <c r="N589" i="35"/>
  <c r="N88" i="35"/>
  <c r="N504" i="35"/>
  <c r="N562" i="35"/>
  <c r="N137" i="35"/>
  <c r="N70" i="35"/>
  <c r="M229" i="35"/>
  <c r="N69" i="35"/>
  <c r="M192" i="35"/>
  <c r="N274" i="35"/>
  <c r="O94" i="35"/>
  <c r="O250" i="35"/>
  <c r="O73" i="35"/>
  <c r="O166" i="35"/>
  <c r="O482" i="35"/>
  <c r="M305" i="35"/>
  <c r="M263" i="35"/>
  <c r="O310" i="35"/>
  <c r="O463" i="35"/>
  <c r="M415" i="35"/>
  <c r="N442" i="35"/>
  <c r="O264" i="35"/>
  <c r="N450" i="35"/>
  <c r="O206" i="35"/>
  <c r="N29" i="35"/>
  <c r="M482" i="35"/>
  <c r="O134" i="35"/>
  <c r="N84" i="35"/>
  <c r="O646" i="35"/>
  <c r="N376" i="35"/>
  <c r="M367" i="35"/>
  <c r="M512" i="35"/>
  <c r="M626" i="35"/>
  <c r="N401" i="35"/>
  <c r="M339" i="35"/>
  <c r="N645" i="35"/>
  <c r="O577" i="35"/>
  <c r="M609" i="35"/>
  <c r="O389" i="35"/>
  <c r="M444" i="35"/>
  <c r="O616" i="35"/>
  <c r="O324" i="35"/>
  <c r="O11" i="35"/>
  <c r="N357" i="35"/>
  <c r="M347" i="35"/>
  <c r="O5" i="35"/>
  <c r="M460" i="35"/>
  <c r="N619" i="35"/>
  <c r="M548" i="35"/>
  <c r="M649" i="35"/>
  <c r="N535" i="35"/>
  <c r="O308" i="35"/>
  <c r="M610" i="35"/>
  <c r="O395" i="35"/>
  <c r="M262" i="35"/>
  <c r="M149" i="35"/>
  <c r="O390" i="35"/>
  <c r="O357" i="35"/>
  <c r="N603" i="35"/>
  <c r="O321" i="35"/>
  <c r="O499" i="35"/>
  <c r="O648" i="35"/>
  <c r="N585" i="35"/>
  <c r="N321" i="35"/>
  <c r="N524" i="35"/>
  <c r="O25" i="35"/>
  <c r="O306" i="35"/>
  <c r="M97" i="35"/>
  <c r="M375" i="35"/>
  <c r="M283" i="35"/>
  <c r="N172" i="35"/>
  <c r="N215" i="35"/>
  <c r="M387" i="35"/>
  <c r="M152" i="35"/>
  <c r="O385" i="35"/>
  <c r="M592" i="35"/>
  <c r="O400" i="35"/>
  <c r="O407" i="35"/>
  <c r="M11" i="35"/>
  <c r="N491" i="35"/>
  <c r="O268" i="35"/>
  <c r="O425" i="35"/>
  <c r="M188" i="35"/>
  <c r="N443" i="35"/>
  <c r="M321" i="35"/>
  <c r="O149" i="35"/>
  <c r="N176" i="35"/>
  <c r="O403" i="35"/>
  <c r="M596" i="35"/>
  <c r="O222" i="35"/>
  <c r="N320" i="35"/>
  <c r="N633" i="35"/>
  <c r="N477" i="35"/>
  <c r="N456" i="35"/>
  <c r="N49" i="35"/>
  <c r="N620" i="35"/>
  <c r="N647" i="35"/>
  <c r="N243" i="35"/>
  <c r="O637" i="35"/>
  <c r="N329" i="35"/>
  <c r="N332" i="35"/>
  <c r="O571" i="35"/>
  <c r="N398" i="35"/>
  <c r="M578" i="35"/>
  <c r="M326" i="35"/>
  <c r="O252" i="35"/>
  <c r="M254" i="35"/>
  <c r="N468" i="35"/>
  <c r="N237" i="35"/>
  <c r="N420" i="35"/>
  <c r="O19" i="35"/>
  <c r="N52" i="35"/>
  <c r="M593" i="35"/>
  <c r="N250" i="35"/>
  <c r="O41" i="35"/>
  <c r="O259" i="35"/>
  <c r="N488" i="35"/>
  <c r="N207" i="35"/>
  <c r="M399" i="35"/>
  <c r="N507" i="35"/>
  <c r="M53" i="35"/>
  <c r="N549" i="35"/>
  <c r="M568" i="35"/>
  <c r="M525" i="35"/>
  <c r="O85" i="35"/>
  <c r="N469" i="35"/>
  <c r="O296" i="35"/>
  <c r="M219" i="35"/>
  <c r="N140" i="35"/>
  <c r="O337" i="35"/>
  <c r="N145" i="35"/>
  <c r="O118" i="35"/>
  <c r="N461" i="35"/>
  <c r="O420" i="35"/>
  <c r="M401" i="35"/>
  <c r="M49" i="35"/>
  <c r="N182" i="35"/>
  <c r="O532" i="35"/>
  <c r="N310" i="35"/>
  <c r="N195" i="35"/>
  <c r="N191" i="35"/>
  <c r="N372" i="35"/>
  <c r="O631" i="35"/>
  <c r="O472" i="35"/>
  <c r="O475" i="35"/>
  <c r="O152" i="35"/>
  <c r="O601" i="35"/>
  <c r="O352" i="35"/>
  <c r="M184" i="35"/>
  <c r="O141" i="35"/>
  <c r="N7" i="35"/>
  <c r="N305" i="35"/>
  <c r="O434" i="35"/>
  <c r="O45" i="35"/>
  <c r="M173" i="35"/>
  <c r="M139" i="35"/>
  <c r="N56" i="35"/>
  <c r="M501" i="35"/>
  <c r="M631" i="35"/>
  <c r="O131" i="35"/>
  <c r="M275" i="35"/>
  <c r="M311" i="35"/>
  <c r="M418" i="35"/>
  <c r="M641" i="35"/>
  <c r="O17" i="35"/>
  <c r="M115" i="35"/>
  <c r="M282" i="35"/>
  <c r="O240" i="35"/>
  <c r="O418" i="35"/>
  <c r="M493" i="35"/>
  <c r="M333" i="35"/>
  <c r="N404" i="35"/>
  <c r="O450" i="35"/>
  <c r="M581" i="35"/>
  <c r="N538" i="35"/>
  <c r="O622" i="35"/>
  <c r="M356" i="35"/>
  <c r="O404" i="35"/>
  <c r="O536" i="35"/>
  <c r="O377" i="35"/>
  <c r="N23" i="35"/>
  <c r="N186" i="35"/>
  <c r="M546" i="35"/>
  <c r="N367" i="35"/>
  <c r="N32" i="35"/>
  <c r="M129" i="35"/>
  <c r="N630" i="35"/>
  <c r="N397" i="35"/>
  <c r="O490" i="35"/>
  <c r="O467" i="35"/>
  <c r="O155" i="35"/>
  <c r="N623" i="35"/>
  <c r="N115" i="35"/>
  <c r="N571" i="35"/>
  <c r="M403" i="35"/>
  <c r="N104" i="35"/>
  <c r="N248" i="35"/>
  <c r="M98" i="35"/>
  <c r="O115" i="35"/>
  <c r="O43" i="35"/>
  <c r="O302" i="35"/>
  <c r="O239" i="35"/>
  <c r="N444" i="35"/>
  <c r="M441" i="35"/>
  <c r="O542" i="35"/>
  <c r="N109" i="35"/>
  <c r="N354" i="35"/>
  <c r="M440" i="35"/>
  <c r="O621" i="35"/>
  <c r="M209" i="35"/>
  <c r="N411" i="35"/>
  <c r="O336" i="35"/>
  <c r="O541" i="35"/>
  <c r="N449" i="35"/>
  <c r="M381" i="35"/>
  <c r="M96" i="35"/>
  <c r="N466" i="35"/>
  <c r="N335" i="35"/>
  <c r="N139" i="35"/>
  <c r="N355" i="35"/>
  <c r="N618" i="35"/>
  <c r="N269" i="35"/>
  <c r="O235" i="35"/>
  <c r="O504" i="35"/>
  <c r="M307" i="35"/>
  <c r="O106" i="35"/>
  <c r="M182" i="35"/>
  <c r="O480" i="35"/>
  <c r="O549" i="35"/>
  <c r="M245" i="35"/>
  <c r="M290" i="35"/>
  <c r="N422" i="35"/>
  <c r="N426" i="35"/>
  <c r="N465" i="35"/>
  <c r="M508" i="35"/>
  <c r="M448" i="35"/>
  <c r="M330" i="35"/>
  <c r="N206" i="35"/>
  <c r="O261" i="35"/>
  <c r="M562" i="35"/>
  <c r="O126" i="35"/>
  <c r="M72" i="35"/>
  <c r="M589" i="35"/>
  <c r="N308" i="35"/>
  <c r="M391" i="35"/>
  <c r="M604" i="35"/>
  <c r="M354" i="35"/>
  <c r="O190" i="35"/>
  <c r="O535" i="35"/>
  <c r="O453" i="35"/>
  <c r="M572" i="35"/>
  <c r="O340" i="35"/>
  <c r="M585" i="35"/>
  <c r="M618" i="35"/>
  <c r="O572" i="35"/>
  <c r="O603" i="35"/>
  <c r="N333" i="35"/>
  <c r="M144" i="35"/>
  <c r="O568" i="35"/>
  <c r="N256" i="35"/>
  <c r="M455" i="35"/>
  <c r="N67" i="35"/>
  <c r="O301" i="35"/>
  <c r="O148" i="35"/>
  <c r="O408" i="35"/>
  <c r="N447" i="35"/>
  <c r="O191" i="35"/>
  <c r="N638" i="35"/>
  <c r="N25" i="35"/>
  <c r="O345" i="35"/>
  <c r="M186" i="35"/>
  <c r="O18" i="35"/>
  <c r="O405" i="35"/>
  <c r="M521" i="35"/>
  <c r="O70" i="35"/>
  <c r="O4" i="35"/>
  <c r="N123" i="35"/>
  <c r="O493" i="35"/>
  <c r="M14" i="35"/>
  <c r="M29" i="35"/>
  <c r="O632" i="35"/>
  <c r="M496" i="35"/>
  <c r="M124" i="35"/>
  <c r="M175" i="35"/>
  <c r="M299" i="35"/>
  <c r="N451" i="35"/>
  <c r="N224" i="35"/>
  <c r="N374" i="35"/>
  <c r="M143" i="35"/>
  <c r="M40" i="35"/>
  <c r="N174" i="35"/>
  <c r="M517" i="35"/>
  <c r="M445" i="35"/>
  <c r="O346" i="35"/>
  <c r="N487" i="35"/>
  <c r="M26" i="35"/>
  <c r="M257" i="35"/>
  <c r="M142" i="35"/>
  <c r="O610" i="35"/>
  <c r="M240" i="35"/>
  <c r="M343" i="35"/>
  <c r="M504" i="35"/>
  <c r="M215" i="35"/>
  <c r="O330" i="35"/>
  <c r="M623" i="35"/>
  <c r="N31" i="35"/>
  <c r="N379" i="35"/>
  <c r="M502" i="35"/>
  <c r="N266" i="35"/>
  <c r="N353" i="35"/>
  <c r="O217" i="35"/>
  <c r="O386" i="35"/>
  <c r="O636" i="35"/>
  <c r="N227" i="35"/>
  <c r="O112" i="35"/>
  <c r="N628" i="35"/>
  <c r="N642" i="35"/>
  <c r="N315" i="35"/>
  <c r="M246" i="35"/>
  <c r="N63" i="35"/>
  <c r="N144" i="35"/>
  <c r="O89" i="35"/>
  <c r="O257" i="35"/>
  <c r="O295" i="35"/>
  <c r="N37" i="35"/>
  <c r="O14" i="35"/>
  <c r="M136" i="35"/>
  <c r="N328" i="35"/>
  <c r="M212" i="35"/>
  <c r="M424" i="35"/>
  <c r="N19" i="35"/>
  <c r="N21" i="35"/>
  <c r="M633" i="35"/>
  <c r="M462" i="35"/>
  <c r="O376" i="35"/>
  <c r="O93" i="35"/>
  <c r="M81" i="35"/>
  <c r="O419" i="35"/>
  <c r="O107" i="35"/>
  <c r="N147" i="35"/>
  <c r="N616" i="35"/>
  <c r="N95" i="35"/>
  <c r="N440" i="35"/>
  <c r="M242" i="35"/>
  <c r="M158" i="35"/>
  <c r="N430" i="35"/>
  <c r="M638" i="35"/>
  <c r="O208" i="35"/>
  <c r="N543" i="35"/>
  <c r="M147" i="35"/>
  <c r="O629" i="35"/>
  <c r="M255" i="35"/>
  <c r="M37" i="35"/>
  <c r="N428" i="35"/>
  <c r="O414" i="35"/>
  <c r="N408" i="35"/>
  <c r="M407" i="35"/>
  <c r="M155" i="35"/>
  <c r="O181" i="35"/>
  <c r="M66" i="35"/>
  <c r="O136" i="35"/>
  <c r="M566" i="35"/>
  <c r="M600" i="35"/>
  <c r="N380" i="35"/>
  <c r="M481" i="35"/>
  <c r="M385" i="35"/>
  <c r="M427" i="35"/>
  <c r="M520" i="35"/>
  <c r="O238" i="35"/>
  <c r="M570" i="35"/>
  <c r="M314" i="35"/>
  <c r="O99" i="35"/>
  <c r="N590" i="35"/>
  <c r="O465" i="35"/>
  <c r="N441" i="35"/>
  <c r="M320" i="35"/>
  <c r="M541" i="35"/>
  <c r="M243" i="35"/>
  <c r="O156" i="35"/>
  <c r="O30" i="35"/>
  <c r="N93" i="35"/>
  <c r="M458" i="35"/>
  <c r="O193" i="35"/>
  <c r="M535" i="35"/>
  <c r="N133" i="35"/>
  <c r="O381" i="35"/>
  <c r="O129" i="35"/>
  <c r="O319" i="35"/>
  <c r="N58" i="35"/>
  <c r="M206" i="35"/>
  <c r="M226" i="35"/>
  <c r="O210" i="35"/>
  <c r="N247" i="35"/>
  <c r="N280" i="35"/>
  <c r="N190" i="35"/>
  <c r="O258" i="35"/>
  <c r="O510" i="35"/>
  <c r="O442" i="35"/>
  <c r="N612" i="35"/>
  <c r="O69" i="35"/>
  <c r="M513" i="35"/>
  <c r="N600" i="35"/>
  <c r="M112" i="35"/>
  <c r="N625" i="35"/>
  <c r="M536" i="35"/>
  <c r="N184" i="35"/>
  <c r="O278" i="35"/>
  <c r="O489" i="35"/>
  <c r="N9" i="35"/>
  <c r="N138" i="35"/>
  <c r="M374" i="35"/>
  <c r="O262" i="35"/>
  <c r="M576" i="35"/>
  <c r="M201" i="35"/>
  <c r="M120" i="35"/>
  <c r="M39" i="35"/>
  <c r="O46" i="35"/>
  <c r="N223" i="35"/>
  <c r="M509" i="35"/>
  <c r="O333" i="35"/>
  <c r="O486" i="35"/>
  <c r="M230" i="35"/>
  <c r="N478" i="35"/>
  <c r="N500" i="35"/>
  <c r="M28" i="35"/>
  <c r="O327" i="35"/>
  <c r="N545" i="35"/>
  <c r="O322" i="35"/>
  <c r="O77" i="35"/>
  <c r="M488" i="35"/>
  <c r="N271" i="35"/>
  <c r="O347" i="35"/>
  <c r="O10" i="35"/>
  <c r="N579" i="35"/>
  <c r="M111" i="35"/>
  <c r="O639" i="35"/>
  <c r="N27" i="35"/>
  <c r="N4" i="35"/>
  <c r="M324" i="35"/>
  <c r="M85" i="35"/>
  <c r="M539" i="35"/>
  <c r="N218" i="35"/>
  <c r="M316" i="35"/>
  <c r="O27" i="35"/>
  <c r="M428" i="35"/>
  <c r="O538" i="35"/>
  <c r="N640" i="35"/>
  <c r="M293" i="35"/>
  <c r="M306" i="35"/>
  <c r="O401" i="35"/>
  <c r="O476" i="35"/>
  <c r="O143" i="35"/>
  <c r="N193" i="35"/>
  <c r="O427" i="35"/>
  <c r="O323" i="35"/>
  <c r="O441" i="35"/>
  <c r="O47" i="35"/>
  <c r="N185" i="35"/>
  <c r="N213" i="35"/>
  <c r="M50" i="35"/>
  <c r="N521" i="35"/>
  <c r="M318" i="35"/>
  <c r="M447" i="35"/>
  <c r="N597" i="35"/>
  <c r="N553" i="35"/>
  <c r="O514" i="35"/>
  <c r="M76" i="35"/>
  <c r="N515" i="35"/>
  <c r="N570" i="35"/>
  <c r="N473" i="35"/>
  <c r="M6" i="35"/>
  <c r="M434" i="35"/>
  <c r="N378" i="35"/>
  <c r="N108" i="35"/>
  <c r="N143" i="35"/>
  <c r="N586" i="35"/>
  <c r="N26" i="35"/>
  <c r="N220" i="35"/>
  <c r="O201" i="35"/>
  <c r="M214" i="35"/>
  <c r="N525" i="35"/>
  <c r="N460" i="35"/>
  <c r="M573" i="35"/>
  <c r="M109" i="35"/>
  <c r="N476" i="35"/>
  <c r="M582" i="35"/>
  <c r="M304" i="35"/>
  <c r="N631" i="35"/>
  <c r="O430" i="35"/>
  <c r="M106" i="35"/>
  <c r="O530" i="35"/>
  <c r="M620" i="35"/>
  <c r="M156" i="35"/>
  <c r="O511" i="35"/>
  <c r="O498" i="35"/>
  <c r="M412" i="35"/>
  <c r="M636" i="35"/>
  <c r="O154" i="35"/>
  <c r="N62" i="35"/>
  <c r="N365" i="35"/>
  <c r="M176" i="35"/>
  <c r="N129" i="35"/>
  <c r="N599" i="35"/>
  <c r="M621" i="35"/>
  <c r="N113" i="35"/>
  <c r="N338" i="35"/>
  <c r="O569" i="35"/>
  <c r="O559" i="35"/>
  <c r="M470" i="35"/>
  <c r="M178" i="35"/>
  <c r="N340" i="35"/>
  <c r="N495" i="35"/>
  <c r="O369" i="35"/>
  <c r="O638" i="35"/>
  <c r="O545" i="35"/>
  <c r="N131" i="35"/>
  <c r="O40" i="35"/>
  <c r="N626" i="35"/>
  <c r="O497" i="35"/>
  <c r="M27" i="35"/>
  <c r="N602" i="35"/>
  <c r="M526" i="35"/>
  <c r="M168" i="35"/>
  <c r="N588" i="35"/>
  <c r="O477" i="35"/>
  <c r="M594" i="35"/>
  <c r="O270" i="35"/>
  <c r="M613" i="35"/>
  <c r="M451" i="35"/>
  <c r="N117" i="35"/>
  <c r="O587" i="35"/>
  <c r="N8" i="35"/>
  <c r="N311" i="35"/>
  <c r="O249" i="35"/>
  <c r="M119" i="35"/>
  <c r="O266" i="35"/>
  <c r="O484" i="35"/>
  <c r="N577" i="35"/>
  <c r="N249" i="35"/>
  <c r="O371" i="35"/>
  <c r="M159" i="35"/>
  <c r="M30" i="35"/>
  <c r="M537" i="35"/>
  <c r="N608" i="35"/>
  <c r="O231" i="35"/>
  <c r="O355" i="35"/>
  <c r="N91" i="35"/>
  <c r="N270" i="35"/>
  <c r="O462" i="35"/>
  <c r="N177" i="35"/>
  <c r="O609" i="35"/>
  <c r="N377" i="35"/>
  <c r="O409" i="35"/>
  <c r="M91" i="35"/>
  <c r="N454" i="35"/>
  <c r="O446" i="35"/>
  <c r="N387" i="35"/>
  <c r="N546" i="35"/>
  <c r="O461" i="35"/>
  <c r="M646" i="35"/>
  <c r="N170" i="35"/>
  <c r="N480" i="35"/>
  <c r="N233" i="35"/>
  <c r="O338" i="35"/>
  <c r="M359" i="35"/>
  <c r="O197" i="35"/>
  <c r="M553" i="35"/>
  <c r="O421" i="35"/>
  <c r="N59" i="35"/>
  <c r="N197" i="35"/>
  <c r="N418" i="35"/>
  <c r="O611" i="35"/>
  <c r="M468" i="35"/>
  <c r="M389" i="35"/>
  <c r="N517" i="35"/>
  <c r="N352" i="35"/>
  <c r="O325" i="35"/>
  <c r="O500" i="35"/>
  <c r="O439" i="35"/>
  <c r="M332" i="35"/>
  <c r="N13" i="35"/>
  <c r="O315" i="35"/>
  <c r="N636" i="35"/>
  <c r="M261" i="35"/>
  <c r="M574" i="35"/>
  <c r="O176" i="35"/>
  <c r="O124" i="35"/>
  <c r="M123" i="35"/>
  <c r="M348" i="35"/>
  <c r="M603" i="35"/>
  <c r="O581" i="35"/>
  <c r="M191" i="35"/>
  <c r="O438" i="35"/>
  <c r="M205" i="35"/>
  <c r="M495" i="35"/>
  <c r="M405" i="35"/>
  <c r="M221" i="35"/>
  <c r="O560" i="35"/>
  <c r="O227" i="35"/>
  <c r="N168" i="35"/>
  <c r="M213" i="35"/>
  <c r="O215" i="35"/>
  <c r="M273" i="35"/>
  <c r="O627" i="35"/>
  <c r="M402" i="35"/>
  <c r="O282" i="35"/>
  <c r="M388" i="35"/>
  <c r="N386" i="35"/>
  <c r="M131" i="35"/>
  <c r="N467" i="35"/>
  <c r="M15" i="35"/>
  <c r="M416" i="35"/>
  <c r="M478" i="35"/>
  <c r="N455" i="35"/>
  <c r="M300" i="35"/>
  <c r="N475" i="35"/>
  <c r="O487" i="35"/>
  <c r="N370" i="35"/>
  <c r="O138" i="35"/>
  <c r="O597" i="35"/>
  <c r="M363" i="35"/>
  <c r="O382" i="35"/>
  <c r="O313" i="35"/>
  <c r="O28" i="35"/>
  <c r="M543" i="35"/>
  <c r="N312" i="35"/>
  <c r="O317" i="35"/>
  <c r="N71" i="35"/>
  <c r="N519" i="35"/>
  <c r="N339" i="35"/>
  <c r="M228" i="35"/>
  <c r="N18" i="35"/>
  <c r="M164" i="35"/>
  <c r="N646" i="35"/>
  <c r="O509" i="35"/>
  <c r="M644" i="35"/>
  <c r="M79" i="35"/>
  <c r="O82" i="35"/>
  <c r="N417" i="35"/>
  <c r="M249" i="35"/>
  <c r="N334" i="35"/>
  <c r="M558" i="35"/>
  <c r="O3" i="35"/>
  <c r="O525" i="35"/>
  <c r="O456" i="35"/>
  <c r="N395" i="35"/>
  <c r="M162" i="35"/>
  <c r="M413" i="35"/>
  <c r="N637" i="35"/>
  <c r="O177" i="35"/>
  <c r="O354" i="35"/>
  <c r="M529" i="35"/>
  <c r="O551" i="35"/>
  <c r="N569" i="35"/>
  <c r="N160" i="35"/>
  <c r="O72" i="35"/>
  <c r="M645" i="35"/>
  <c r="M466" i="35"/>
  <c r="N396" i="35"/>
  <c r="O328" i="35"/>
  <c r="O565" i="35"/>
  <c r="N150" i="35"/>
  <c r="M417" i="35"/>
  <c r="N343" i="35"/>
  <c r="N405" i="35"/>
  <c r="N371" i="35"/>
  <c r="N584" i="35"/>
  <c r="N175" i="35"/>
  <c r="O248" i="35"/>
  <c r="O556" i="35"/>
  <c r="O233" i="35"/>
  <c r="M86" i="35"/>
  <c r="M382" i="35"/>
  <c r="O52" i="35"/>
  <c r="O580" i="35"/>
  <c r="O554" i="35"/>
  <c r="N530" i="35"/>
  <c r="N648" i="35"/>
  <c r="O492" i="35"/>
  <c r="O79" i="35"/>
  <c r="M583" i="35"/>
  <c r="N106" i="35"/>
  <c r="N610" i="35"/>
  <c r="M251" i="35"/>
  <c r="N400" i="35"/>
  <c r="M284" i="35"/>
  <c r="O220" i="35"/>
  <c r="N458" i="35"/>
  <c r="M598" i="35"/>
  <c r="M516" i="35"/>
  <c r="M258" i="35"/>
  <c r="O513" i="35"/>
  <c r="M25" i="35"/>
  <c r="M327" i="35"/>
  <c r="M487" i="35"/>
  <c r="N582" i="35"/>
  <c r="O358"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E23AC16A-F043-4543-BAB4-7BEBAF853BD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B00B9D0C-0C32-4C4F-88CD-0E9641472A5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743B967A-21FF-4651-AD72-14CA7385A007}">
      <text>
        <r>
          <rPr>
            <sz val="9"/>
            <color indexed="81"/>
            <rFont val="Tahoma"/>
            <family val="2"/>
          </rPr>
          <t xml:space="preserve">Low traffic volume streets (i.e. residential locals and public lanes), including associated approaches
</t>
        </r>
      </text>
    </comment>
    <comment ref="I14" authorId="0" shapeId="0" xr:uid="{46540FC6-A8D9-4F1E-A045-A72896CB4328}">
      <text>
        <r>
          <rPr>
            <sz val="9"/>
            <color indexed="81"/>
            <rFont val="Tahoma"/>
            <family val="2"/>
          </rPr>
          <t xml:space="preserve">Low traffic volume streets (i.e. residential locals and public lanes), including associated approaches
</t>
        </r>
      </text>
    </comment>
    <comment ref="I15" authorId="0" shapeId="0" xr:uid="{CD8CCD97-274F-4E13-BF69-6FAC1B0D4208}">
      <text>
        <r>
          <rPr>
            <b/>
            <sz val="9"/>
            <color indexed="81"/>
            <rFont val="Tahoma"/>
            <family val="2"/>
          </rPr>
          <t xml:space="preserve">Low traffic volume streets (i.e. residential locals and public lanes), including associated approaches
</t>
        </r>
      </text>
    </comment>
    <comment ref="I19" authorId="0" shapeId="0" xr:uid="{61907259-CB45-4C28-B04A-FA58DB71A05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47CF1A71-20D7-4C95-9424-AEBB7CA9F51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C2D3E438-4303-41D8-830F-F56F874B045D}">
      <text>
        <r>
          <rPr>
            <sz val="9"/>
            <color indexed="81"/>
            <rFont val="Tahoma"/>
            <family val="2"/>
          </rPr>
          <t xml:space="preserve">Low traffic volume streets (i.e. residential locals and public lanes), including associated approaches
</t>
        </r>
      </text>
    </comment>
    <comment ref="I22" authorId="0" shapeId="0" xr:uid="{47F5F67A-EB4A-48DA-9624-6F30D209ECD5}">
      <text>
        <r>
          <rPr>
            <sz val="9"/>
            <color indexed="81"/>
            <rFont val="Tahoma"/>
            <family val="2"/>
          </rPr>
          <t xml:space="preserve">Low traffic volume streets (i.e. residential locals and public lanes), including associated approaches
</t>
        </r>
      </text>
    </comment>
    <comment ref="I23" authorId="0" shapeId="0" xr:uid="{BEEA5DE0-5018-465F-BD43-C52CB07084E2}">
      <text>
        <r>
          <rPr>
            <b/>
            <sz val="9"/>
            <color indexed="81"/>
            <rFont val="Tahoma"/>
            <family val="2"/>
          </rPr>
          <t xml:space="preserve">Low traffic volume streets (i.e. residential locals and public lanes), including associated approaches
</t>
        </r>
      </text>
    </comment>
    <comment ref="I28" authorId="0" shapeId="0" xr:uid="{A853FDB1-88C5-4974-80D7-3EC8006BA79F}">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79281D65-C067-40E6-8D42-E68ED40DA21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CD45BB11-CF77-4244-9758-A0EFF8FFF0F4}">
      <text>
        <r>
          <rPr>
            <sz val="9"/>
            <color indexed="81"/>
            <rFont val="Tahoma"/>
            <family val="2"/>
          </rPr>
          <t xml:space="preserve">Low traffic volume streets (i.e. residential locals and public lanes), including associated approaches
</t>
        </r>
      </text>
    </comment>
    <comment ref="I31" authorId="0" shapeId="0" xr:uid="{581D8EA8-4BB2-4DD3-ACD0-B99ED5433B94}">
      <text>
        <r>
          <rPr>
            <sz val="9"/>
            <color indexed="81"/>
            <rFont val="Tahoma"/>
            <family val="2"/>
          </rPr>
          <t xml:space="preserve">Low traffic volume streets (i.e. residential locals and public lanes), including associated approaches
</t>
        </r>
      </text>
    </comment>
    <comment ref="I32" authorId="0" shapeId="0" xr:uid="{E16ED4E1-BC99-47D9-BA3C-02BEF3B555A2}">
      <text>
        <r>
          <rPr>
            <b/>
            <sz val="9"/>
            <color indexed="81"/>
            <rFont val="Tahoma"/>
            <family val="2"/>
          </rPr>
          <t xml:space="preserve">Low traffic volume streets (i.e. residential locals and public lanes), including associated approaches
</t>
        </r>
      </text>
    </comment>
    <comment ref="I191" authorId="1" shapeId="0" xr:uid="{C637253B-BC51-45F3-A191-3801C1E9BD63}">
      <text>
        <r>
          <rPr>
            <sz val="8"/>
            <color indexed="81"/>
            <rFont val="Tahoma"/>
            <family val="2"/>
          </rPr>
          <t>Differs from CW3335 as incidental edging support where required is  included &amp; 30 mm of bedding sand is specified vs 15 mm for limestone base ( CW3335)</t>
        </r>
      </text>
    </comment>
    <comment ref="I421" authorId="1" shapeId="0" xr:uid="{4FAB189C-7EFC-412A-B95A-FF4F4CC5BBFE}">
      <text>
        <r>
          <rPr>
            <sz val="8"/>
            <color indexed="81"/>
            <rFont val="Tahoma"/>
            <family val="2"/>
          </rPr>
          <t>Differs from CW3335 as incidental edging support where required is  included &amp; 30 mm of bedding sand is specified vs 15 mm for limestone base ( CW3335)</t>
        </r>
      </text>
    </comment>
    <comment ref="I423" authorId="1" shapeId="0" xr:uid="{6173982C-DBD4-40B2-BB48-E97BB5D3764D}">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07D523C3-A27B-4945-93D1-34DF1820CAD7}">
      <text>
        <r>
          <rPr>
            <b/>
            <sz val="9"/>
            <color indexed="81"/>
            <rFont val="Tahoma"/>
            <family val="2"/>
          </rPr>
          <t>Pheifer, Henly:</t>
        </r>
        <r>
          <rPr>
            <sz val="9"/>
            <color indexed="81"/>
            <rFont val="Tahoma"/>
            <family val="2"/>
          </rPr>
          <t xml:space="preserve">
old version has vert m ( no period)</t>
        </r>
      </text>
    </comment>
    <comment ref="E467" authorId="2" shapeId="0" xr:uid="{9D4F2698-4A55-40DD-9B43-7BD1EBD744E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<sst xmlns="http://schemas.openxmlformats.org/spreadsheetml/2006/main" count="7376" uniqueCount="2023">
  <si>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</si>
  <si>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</si>
  <si>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</si>
  <si>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</si>
  <si>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</si>
  <si>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</si>
  <si>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</si>
  <si>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</si>
  <si>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</si>
  <si>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</si>
  <si>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</si>
  <si>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</si>
  <si>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</si>
  <si>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</si>
  <si>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</si>
  <si>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</si>
  <si>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</si>
  <si>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</si>
  <si>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</si>
  <si>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</si>
  <si>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</si>
  <si>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</si>
  <si>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</si>
  <si>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</si>
  <si>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</si>
  <si>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</si>
  <si>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</si>
  <si>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</si>
  <si>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</si>
  <si>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</si>
  <si>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</si>
  <si>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</si>
  <si>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</si>
  <si>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</si>
  <si>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</si>
  <si>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</si>
  <si>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</si>
  <si>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</si>
  <si>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</si>
  <si>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</si>
  <si>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</si>
  <si>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</si>
  <si>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</si>
  <si>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</si>
  <si>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</si>
  <si>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</si>
  <si>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</si>
  <si>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</si>
  <si>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</si>
  <si>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</si>
  <si>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</si>
  <si>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</si>
  <si>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</si>
  <si>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</si>
  <si>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</si>
  <si>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</si>
  <si>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</si>
  <si>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</si>
  <si>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</si>
  <si>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</si>
  <si>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</si>
  <si>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</si>
  <si>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</si>
  <si>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</si>
  <si>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</si>
  <si>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</si>
  <si>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</si>
  <si>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</si>
  <si>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</si>
  <si>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</si>
  <si>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</si>
  <si>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</si>
  <si>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</si>
  <si>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</si>
  <si>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</si>
  <si>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</si>
  <si>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</si>
  <si>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</si>
  <si>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</si>
  <si>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</si>
  <si>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</si>
  <si>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</si>
  <si>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</si>
  <si>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</si>
  <si>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</si>
  <si>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</si>
  <si>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</si>
  <si>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</si>
  <si>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</si>
  <si>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</si>
  <si>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</si>
  <si>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</si>
  <si>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</si>
  <si>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</si>
  <si>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</si>
  <si>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</si>
  <si>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</si>
  <si>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</si>
  <si>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</si>
  <si>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</si>
  <si>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</si>
  <si>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</si>
  <si>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</si>
  <si>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</si>
  <si>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</si>
  <si>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</si>
  <si>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</si>
  <si>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</si>
  <si>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</si>
  <si>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</si>
  <si>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</si>
  <si>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</si>
  <si>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</si>
  <si>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</si>
  <si>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</si>
  <si>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</si>
  <si>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</si>
  <si>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</si>
  <si>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</si>
  <si>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</si>
  <si>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</si>
  <si>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</si>
  <si>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</si>
  <si>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</si>
  <si>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</si>
  <si>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</si>
  <si>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</si>
  <si>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</si>
  <si>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</si>
  <si>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</si>
  <si>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</si>
  <si>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</si>
  <si>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</si>
  <si>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</si>
  <si>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</si>
  <si>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</si>
  <si>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</si>
  <si>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</si>
  <si>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</si>
  <si>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</si>
  <si>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</si>
  <si>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</si>
  <si>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</si>
  <si>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</si>
  <si>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</si>
  <si>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</si>
  <si>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</si>
  <si>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</si>
  <si>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</si>
  <si>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</si>
  <si>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</si>
  <si>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</si>
  <si>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</si>
  <si>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</si>
  <si>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</si>
  <si>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</si>
  <si>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</si>
  <si>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</si>
  <si>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</si>
  <si>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</si>
  <si>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</si>
  <si>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</si>
  <si>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</si>
  <si>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</si>
  <si>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</si>
  <si>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</si>
  <si>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</si>
  <si>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</si>
  <si>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</si>
  <si>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</si>
  <si>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</si>
  <si>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</si>
  <si>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</si>
  <si>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</si>
  <si>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</si>
  <si>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</si>
  <si>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</si>
  <si>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</si>
  <si>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</si>
  <si>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</si>
  <si>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</si>
  <si>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</si>
  <si>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</si>
  <si>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</si>
  <si>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</si>
  <si>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</si>
  <si>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</si>
  <si>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</si>
  <si>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</si>
  <si>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</si>
  <si>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</si>
  <si>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</si>
  <si>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</si>
  <si>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</si>
  <si>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</si>
  <si>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</si>
  <si>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</si>
  <si>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</si>
  <si>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</si>
  <si>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</si>
  <si>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</si>
  <si>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</si>
  <si>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</si>
  <si>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</si>
  <si>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</si>
  <si>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</si>
  <si>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</si>
  <si>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</si>
  <si>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</si>
  <si>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</si>
  <si>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</si>
  <si>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</si>
  <si>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</si>
  <si>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</si>
  <si>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</si>
  <si>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</si>
  <si>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</si>
  <si>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</si>
  <si>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</si>
  <si>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</si>
  <si>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</si>
  <si>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</si>
  <si>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</si>
  <si>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</si>
  <si>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</si>
  <si>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</si>
  <si>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</si>
  <si>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</si>
  <si>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</si>
  <si>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</si>
  <si>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</si>
  <si>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</si>
  <si>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</si>
  <si>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</si>
  <si>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</si>
  <si>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</si>
  <si>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</si>
  <si>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</si>
  <si>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</si>
  <si>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</si>
  <si>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</si>
  <si>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</si>
  <si>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</si>
  <si>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</si>
  <si>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</si>
  <si>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</si>
  <si>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</si>
  <si>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</si>
  <si>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</si>
  <si>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</si>
  <si>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</si>
  <si>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</si>
  <si>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</si>
  <si>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</si>
  <si>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</si>
  <si>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</si>
  <si>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</si>
  <si>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</si>
  <si>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</si>
  <si>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</si>
  <si>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</si>
  <si>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</si>
  <si>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</si>
  <si>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</si>
  <si>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</si>
  <si>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</si>
  <si>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</si>
  <si>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</si>
  <si>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</si>
  <si>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</si>
  <si>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</si>
  <si>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</si>
  <si>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</si>
  <si>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</si>
  <si>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</si>
  <si>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</si>
  <si>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</si>
  <si>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</si>
  <si>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</si>
  <si>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</si>
  <si>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</si>
  <si>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</si>
  <si>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</si>
  <si>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</si>
  <si>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</si>
  <si>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</si>
  <si>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</si>
  <si>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</si>
  <si>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</si>
  <si>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</si>
  <si>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</si>
  <si>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</si>
  <si>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</si>
  <si>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</si>
  <si>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</si>
  <si>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</si>
  <si>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</si>
  <si>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</si>
  <si>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</si>
  <si>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</si>
  <si>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</si>
  <si>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</si>
  <si>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</si>
  <si>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</si>
  <si>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</si>
  <si>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</si>
  <si>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</si>
  <si>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</si>
  <si>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</si>
  <si>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</si>
  <si>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</si>
  <si>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</si>
  <si>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</si>
  <si>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</si>
  <si>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</si>
  <si>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</si>
  <si>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</si>
  <si>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</si>
  <si>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</si>
  <si>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</si>
  <si>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</si>
  <si>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</si>
  <si>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</si>
  <si>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</si>
  <si>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</si>
  <si>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</si>
  <si>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</si>
  <si>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</si>
  <si>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</si>
  <si>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</si>
  <si>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</si>
  <si>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</si>
  <si>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</si>
  <si>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</si>
  <si>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</si>
  <si>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</si>
  <si>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</si>
  <si>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</si>
  <si>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</si>
  <si>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</si>
  <si>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</si>
  <si>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</si>
  <si>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</si>
  <si>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</si>
  <si>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</si>
  <si>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</si>
  <si>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</si>
  <si>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</si>
  <si>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</si>
  <si>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</si>
  <si>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</si>
  <si>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</si>
  <si>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</si>
  <si>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</si>
  <si>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</si>
  <si>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</si>
  <si>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</si>
  <si>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</si>
  <si>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</si>
  <si>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</si>
  <si>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</si>
  <si>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</si>
  <si>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</si>
  <si>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</si>
  <si>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</si>
  <si>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</si>
  <si>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</si>
  <si>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</si>
  <si>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</si>
  <si>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</si>
  <si>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</si>
  <si>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</si>
  <si>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</si>
  <si>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</si>
  <si>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</si>
  <si>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</si>
  <si>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</si>
  <si>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</si>
  <si>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</si>
  <si>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</si>
  <si>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</si>
  <si>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</si>
  <si>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</si>
  <si>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</si>
  <si>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</si>
  <si>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</si>
  <si>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</si>
  <si>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</si>
  <si>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</si>
  <si>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</si>
  <si>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</si>
  <si>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</si>
  <si>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</si>
  <si>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</si>
  <si>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</si>
  <si>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</si>
  <si>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</si>
  <si>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</si>
  <si>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</si>
  <si>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</si>
  <si>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</si>
  <si>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</si>
  <si>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</si>
  <si>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</si>
  <si>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</si>
  <si>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</si>
  <si>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</si>
  <si>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</si>
  <si>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</si>
  <si>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</si>
  <si>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</si>
  <si>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</si>
  <si>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</si>
  <si>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</si>
  <si>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</si>
  <si>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</si>
  <si>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</si>
  <si>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</si>
  <si>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</si>
  <si>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</si>
  <si>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</si>
  <si>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</si>
  <si>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</si>
  <si>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</si>
  <si>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</si>
  <si>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</si>
  <si>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</si>
  <si>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</si>
  <si>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</si>
  <si>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</si>
  <si>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</si>
  <si>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</si>
  <si>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</si>
  <si>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</si>
  <si>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</si>
  <si>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</si>
  <si>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</si>
  <si>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</si>
  <si>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</si>
  <si>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</si>
  <si>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</si>
  <si>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</si>
  <si>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</si>
  <si>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</si>
  <si>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</si>
  <si>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</si>
  <si>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</si>
  <si>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</si>
  <si>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</si>
  <si>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</si>
  <si>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</si>
  <si>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</si>
  <si>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</si>
  <si>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</si>
  <si>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</si>
  <si>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</si>
  <si>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</si>
  <si>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</si>
  <si>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</si>
  <si>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</si>
  <si>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</si>
  <si>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</si>
  <si>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</si>
  <si>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</si>
  <si>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</si>
  <si>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</si>
  <si>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</si>
  <si>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</si>
  <si>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</si>
  <si>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</si>
  <si>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</si>
  <si>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</si>
  <si>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</si>
  <si>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</si>
  <si>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</si>
  <si>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</si>
  <si>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</si>
  <si>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</si>
  <si>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</si>
  <si>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</si>
  <si>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</si>
  <si>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</si>
  <si>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</si>
  <si>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</si>
  <si>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</si>
  <si>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</si>
  <si>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</si>
  <si>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</si>
  <si>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</si>
  <si>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</si>
  <si>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</si>
  <si>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</si>
  <si>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</si>
  <si>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</si>
  <si>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</si>
  <si>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</si>
  <si>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</si>
  <si>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</si>
  <si>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</si>
  <si>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</si>
  <si>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</si>
  <si>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</si>
  <si>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</si>
  <si>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</si>
  <si>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</si>
  <si>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</si>
  <si>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</si>
  <si>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</si>
  <si>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</si>
  <si>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</si>
  <si>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</si>
  <si>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</si>
  <si>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</si>
  <si>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</si>
  <si>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</si>
  <si>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</si>
  <si>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</si>
  <si>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</si>
  <si>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</si>
  <si>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</si>
  <si>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</si>
  <si>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</si>
  <si>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</si>
  <si>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</si>
  <si>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</si>
  <si>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</si>
  <si>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</si>
  <si>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</si>
  <si>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</si>
  <si>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</si>
  <si>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</si>
  <si>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</si>
  <si>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</si>
  <si>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</si>
  <si>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</si>
  <si>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</si>
  <si>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</si>
  <si>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</si>
  <si>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</si>
  <si>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</si>
  <si>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</si>
  <si>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</si>
  <si>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</si>
  <si>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</si>
  <si>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</si>
  <si>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</si>
  <si>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</si>
  <si>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</si>
  <si>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</si>
  <si>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</si>
  <si>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</si>
  <si>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</si>
  <si>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</si>
  <si>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</si>
  <si>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</si>
  <si>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</si>
  <si>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</si>
  <si>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</si>
  <si>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</si>
  <si>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</si>
  <si>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</si>
  <si>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</si>
  <si>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</si>
  <si>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</si>
  <si>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</si>
  <si>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</si>
  <si>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</si>
  <si>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</si>
  <si>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</si>
  <si>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</si>
  <si>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</si>
  <si>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</si>
  <si>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</si>
  <si>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</si>
  <si>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</si>
  <si>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</si>
  <si>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</si>
  <si>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</si>
  <si>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</si>
  <si>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</si>
  <si>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</si>
  <si>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</si>
  <si>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</si>
  <si>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</si>
  <si>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</si>
  <si>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</si>
  <si>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</si>
  <si>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</si>
  <si>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</si>
  <si>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</si>
  <si>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</si>
  <si>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</si>
  <si>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</si>
  <si>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</si>
  <si>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</si>
  <si>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</si>
  <si>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</si>
  <si>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</si>
  <si>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</si>
  <si>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</si>
  <si>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</si>
  <si>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</si>
  <si>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</si>
  <si>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</si>
  <si>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</si>
  <si>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</si>
  <si>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</si>
  <si>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</si>
  <si>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</si>
  <si>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</si>
  <si>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</si>
  <si>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</si>
  <si>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</si>
  <si>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</si>
  <si>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</si>
  <si>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</si>
  <si>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</si>
  <si>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</si>
  <si>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</si>
  <si>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</si>
  <si>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</si>
  <si>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</si>
  <si>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</si>
  <si>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</si>
  <si>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</si>
  <si>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</si>
  <si>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</si>
  <si>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</si>
  <si>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</si>
  <si>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</si>
  <si>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</si>
  <si>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</si>
  <si>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</si>
  <si>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</si>
  <si>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</si>
  <si>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</si>
  <si>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</si>
  <si>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</si>
  <si>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</si>
  <si>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</si>
  <si>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</si>
  <si>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</si>
  <si>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</si>
  <si>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</si>
  <si>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</si>
  <si>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</si>
  <si>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</si>
  <si>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</si>
  <si>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</si>
  <si>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</si>
  <si>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</si>
  <si>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</si>
  <si>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</si>
  <si>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</si>
  <si>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</si>
  <si>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</si>
  <si>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</si>
  <si>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</si>
  <si>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</si>
  <si>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</si>
  <si>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</si>
  <si>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</si>
  <si>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</si>
  <si>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</si>
  <si>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</si>
  <si>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</si>
  <si>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</si>
  <si>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</si>
  <si>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</si>
  <si>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</si>
  <si>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</si>
  <si>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</si>
  <si>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</si>
  <si>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</si>
  <si>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</si>
  <si>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</si>
  <si>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</si>
  <si>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</si>
  <si>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</si>
  <si>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</si>
  <si>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</si>
  <si>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</si>
  <si>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</si>
  <si>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</si>
  <si>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</si>
  <si>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</si>
  <si>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</si>
  <si>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</si>
  <si>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</si>
  <si>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</si>
  <si>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</si>
  <si>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</si>
  <si>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</si>
  <si>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</si>
  <si>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</si>
  <si>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</si>
  <si>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</si>
  <si>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</si>
  <si>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</si>
  <si>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</si>
  <si>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</si>
  <si>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</si>
  <si>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</si>
  <si>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</si>
  <si>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</si>
  <si>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</si>
  <si>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</si>
  <si>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</si>
  <si>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</si>
  <si>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</si>
  <si>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</si>
  <si>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</si>
  <si>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</si>
  <si>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</si>
  <si>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</si>
  <si>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</si>
  <si>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</si>
  <si>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</si>
  <si>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</si>
  <si>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</si>
  <si>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</si>
  <si>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</si>
  <si>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</si>
  <si>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</si>
  <si>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</si>
  <si>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</si>
  <si>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</si>
  <si>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</si>
  <si>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</si>
  <si>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</si>
  <si>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</si>
  <si>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</si>
  <si>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</si>
  <si>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</si>
  <si>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</si>
  <si>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</si>
  <si>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</si>
  <si>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</si>
  <si>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</si>
  <si>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</si>
  <si>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</si>
  <si>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</si>
  <si>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</si>
  <si>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</si>
  <si>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</si>
  <si>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</si>
  <si>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</si>
  <si>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</si>
  <si>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</si>
  <si>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</si>
  <si>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</si>
  <si>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</si>
  <si>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</si>
  <si>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</si>
  <si>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</si>
  <si>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</si>
  <si>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</si>
  <si>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</si>
  <si>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</si>
  <si>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</si>
  <si>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</si>
  <si>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</si>
  <si>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</si>
  <si>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</si>
  <si>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</si>
  <si>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</si>
  <si>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</si>
  <si>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</si>
  <si>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</si>
  <si>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</si>
  <si>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</si>
  <si>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</si>
  <si>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</si>
  <si>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</si>
  <si>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</si>
  <si>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</si>
  <si>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</si>
  <si>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</si>
  <si>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</si>
  <si>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</si>
  <si>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</si>
  <si>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</si>
  <si>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</si>
  <si>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</si>
  <si>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</si>
  <si>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</si>
  <si>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</si>
  <si>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</si>
  <si>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</si>
  <si>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</si>
  <si>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</si>
  <si>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</si>
  <si>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</si>
  <si>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</si>
  <si>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</si>
  <si>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</si>
  <si>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</si>
  <si>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</si>
  <si>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</si>
  <si>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</si>
  <si>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</si>
  <si>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</si>
  <si>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</si>
  <si>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</si>
  <si>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</si>
  <si>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</si>
  <si>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</si>
  <si>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</si>
  <si>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</si>
  <si>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</si>
  <si>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</si>
  <si>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</si>
  <si>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</si>
  <si>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</si>
  <si>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</si>
  <si>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</si>
  <si>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</si>
  <si>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</si>
  <si>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</si>
  <si>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</si>
  <si>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</si>
  <si>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</si>
  <si>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</si>
  <si>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</si>
  <si>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</si>
  <si>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</si>
  <si>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</si>
  <si>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</si>
  <si>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</si>
  <si>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</si>
  <si>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</si>
  <si>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</si>
  <si>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</si>
  <si>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</si>
  <si>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</si>
  <si>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</si>
  <si>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</si>
  <si>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</si>
  <si>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</si>
  <si>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</si>
  <si>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</si>
  <si>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</si>
  <si>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</si>
  <si>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</si>
  <si>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</si>
  <si>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</si>
  <si>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</si>
  <si>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</si>
  <si>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</si>
  <si>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</si>
  <si>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</si>
  <si>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</si>
  <si>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</si>
  <si>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</si>
  <si>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</si>
  <si>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</si>
  <si>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</si>
  <si>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</si>
  <si>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</si>
  <si>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</si>
  <si>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</si>
  <si>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</si>
  <si>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</si>
  <si>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</si>
  <si>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</si>
  <si>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</si>
  <si>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</si>
  <si>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</si>
  <si>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</si>
  <si>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</si>
  <si>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</si>
  <si>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</si>
  <si>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</si>
  <si>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</si>
  <si>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</si>
  <si>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</si>
  <si>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</si>
  <si>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</si>
  <si>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</si>
  <si>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</si>
  <si>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</si>
  <si>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</si>
  <si>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</si>
  <si>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</si>
  <si>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</si>
  <si>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</si>
  <si>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</si>
  <si>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</si>
  <si>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</si>
  <si>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</si>
  <si>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</si>
  <si>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</si>
  <si>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</si>
  <si>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</si>
  <si>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</si>
  <si>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</si>
  <si>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</si>
  <si>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</si>
  <si>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</si>
  <si>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</si>
  <si>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</si>
  <si>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</si>
  <si>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</si>
  <si>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</si>
  <si>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</si>
  <si>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</si>
  <si>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</si>
  <si>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</si>
  <si>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</si>
  <si>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</si>
  <si>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</si>
  <si>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</si>
  <si>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</si>
  <si>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</si>
  <si>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</si>
  <si>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</si>
  <si>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</si>
  <si>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</si>
  <si>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</si>
  <si>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</si>
  <si>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</si>
  <si>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</si>
  <si>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</si>
  <si>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</si>
  <si>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</si>
  <si>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</si>
  <si>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</si>
  <si>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</si>
  <si>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</si>
  <si>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</si>
  <si>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</si>
  <si>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</si>
  <si>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</si>
  <si>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</si>
  <si>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</si>
  <si>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</si>
  <si>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</si>
  <si>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</si>
  <si>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</si>
  <si>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</si>
  <si>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</si>
  <si>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</si>
  <si>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</si>
  <si>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</si>
  <si>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</si>
  <si>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</si>
  <si>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</si>
  <si>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</si>
  <si>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</si>
  <si>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</si>
  <si>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</si>
  <si>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</si>
  <si>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</si>
  <si>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</si>
  <si>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</si>
  <si>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</si>
  <si>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</si>
  <si>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</si>
  <si>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</si>
  <si>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</si>
  <si>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</si>
  <si>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</si>
  <si>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</si>
  <si>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</si>
  <si>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</si>
  <si>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</si>
  <si>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</si>
  <si>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</si>
  <si>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</si>
  <si>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</si>
  <si>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</si>
  <si>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</si>
  <si>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</si>
  <si>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</si>
  <si>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</si>
  <si>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</si>
  <si>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</si>
  <si>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</si>
  <si>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</si>
  <si>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</si>
  <si>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</si>
  <si>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</si>
  <si>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</si>
  <si>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</si>
  <si>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</si>
  <si>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</si>
  <si>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</si>
  <si>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</si>
  <si>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</si>
  <si>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</si>
  <si>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</si>
  <si>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</si>
  <si>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</si>
  <si>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</si>
  <si>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</si>
  <si>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</si>
  <si>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</si>
  <si>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</si>
  <si>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</si>
  <si>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</si>
  <si>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</si>
  <si>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</si>
  <si>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</si>
  <si>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</si>
  <si>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</si>
  <si>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</si>
  <si>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</si>
  <si>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</si>
  <si>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</si>
  <si>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</si>
  <si>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</si>
  <si>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</si>
  <si>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</si>
  <si>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</si>
  <si>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</si>
  <si>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</si>
  <si>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</si>
  <si>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</si>
  <si>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</si>
  <si>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</si>
  <si>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</si>
  <si>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</si>
  <si>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</si>
  <si>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</si>
  <si>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</si>
  <si>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</si>
  <si>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</si>
  <si>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</si>
  <si>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</si>
  <si>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</si>
  <si>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</si>
  <si>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</si>
  <si>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</si>
  <si>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</si>
  <si>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</si>
  <si>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</si>
  <si>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</si>
  <si>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</si>
  <si>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</si>
  <si>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</si>
  <si>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</si>
  <si>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</si>
  <si>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</si>
  <si>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</si>
  <si>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</si>
  <si>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</si>
  <si>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</si>
  <si>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</si>
  <si>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</si>
  <si>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</si>
  <si>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</si>
  <si>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</si>
  <si>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</si>
  <si>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</si>
  <si>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</si>
  <si>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</si>
  <si>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</si>
  <si>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</si>
  <si>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</si>
  <si>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</si>
  <si>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</si>
  <si>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</si>
  <si>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</si>
  <si>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</si>
  <si>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</si>
  <si>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</si>
  <si>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</si>
  <si>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</si>
  <si>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</si>
  <si>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</si>
  <si>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</si>
  <si>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</si>
  <si>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</si>
  <si>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</si>
  <si>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</si>
  <si>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</si>
  <si>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</si>
  <si>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</si>
  <si>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</si>
  <si>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</si>
  <si>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</si>
  <si>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</si>
  <si>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</si>
  <si>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</si>
  <si>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</si>
  <si>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</si>
  <si>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</si>
  <si>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</si>
  <si>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</si>
  <si>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</si>
  <si>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</si>
  <si>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</si>
  <si>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</si>
  <si>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</si>
  <si>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</si>
  <si>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</si>
  <si>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</si>
  <si>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</si>
  <si>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</si>
  <si>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</si>
  <si>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</si>
  <si>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</si>
  <si>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</si>
  <si>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</si>
  <si>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</si>
  <si>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</si>
  <si>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</si>
  <si>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</si>
  <si>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</si>
  <si>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</si>
  <si>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</si>
  <si>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</si>
  <si>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</si>
  <si>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</si>
  <si>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</si>
  <si>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</si>
  <si>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</si>
  <si>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</si>
  <si>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</si>
  <si>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</si>
  <si>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</si>
  <si>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</si>
  <si>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</si>
  <si>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</si>
  <si>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</si>
  <si>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</si>
  <si>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</si>
  <si>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</si>
  <si>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</si>
  <si>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</si>
  <si>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</si>
  <si>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</si>
  <si>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</si>
  <si>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</si>
  <si>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</si>
  <si>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</si>
  <si>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</si>
  <si>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</si>
  <si>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</si>
  <si>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</si>
  <si>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</si>
  <si>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</si>
  <si>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</si>
  <si>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</si>
  <si>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</si>
  <si>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</si>
  <si>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</si>
  <si>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</si>
  <si>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</si>
  <si>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</si>
  <si>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</si>
  <si>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</si>
  <si>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</si>
  <si>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</si>
  <si>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</si>
  <si>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</si>
  <si>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</si>
  <si>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</si>
  <si>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</si>
  <si>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</si>
  <si>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</si>
  <si>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</si>
  <si>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</si>
  <si>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</si>
  <si>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</si>
  <si>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</si>
  <si>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</si>
  <si>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</si>
  <si>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</si>
  <si>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</si>
  <si>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</si>
  <si>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</si>
  <si>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</si>
  <si>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</si>
  <si>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</si>
  <si>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</si>
  <si>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</si>
  <si>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</si>
  <si>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</si>
  <si>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</si>
  <si>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</si>
  <si>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</si>
  <si>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</si>
  <si>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</si>
  <si>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</si>
  <si>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</si>
  <si>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</si>
  <si>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</si>
  <si>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</si>
  <si>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</si>
  <si>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</si>
  <si>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</si>
  <si>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</si>
  <si>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</si>
  <si>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</si>
  <si>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</si>
  <si>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</si>
  <si>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</si>
  <si>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</si>
  <si>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</si>
  <si>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</si>
  <si>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</si>
  <si>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</si>
  <si>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</si>
  <si>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</si>
  <si>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</si>
  <si>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</si>
  <si>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</si>
  <si>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</si>
  <si>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</si>
  <si>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</si>
  <si>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</si>
  <si>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</si>
  <si>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</si>
  <si>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</si>
  <si>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</si>
  <si>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</si>
  <si>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</si>
  <si>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</si>
  <si>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</si>
  <si>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</si>
  <si>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</si>
  <si>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</si>
  <si>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</si>
  <si>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</si>
  <si>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</si>
  <si>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</si>
  <si>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</si>
  <si>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</si>
  <si>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</si>
  <si>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</si>
  <si>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</si>
  <si>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</si>
  <si>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</si>
  <si>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</si>
  <si>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</si>
  <si>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</si>
  <si>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</si>
  <si>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</si>
  <si>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</si>
  <si>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</si>
  <si>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</si>
  <si>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</si>
  <si>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</si>
  <si>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</si>
  <si>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</si>
  <si>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</si>
  <si>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</si>
  <si>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</si>
  <si>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</si>
  <si>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</si>
  <si>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</si>
  <si>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</si>
  <si>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</si>
  <si>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</si>
  <si>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</si>
  <si>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</si>
  <si>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</si>
  <si>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</si>
  <si>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</si>
  <si>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</si>
  <si>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</si>
  <si>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</si>
  <si>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</si>
  <si>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</si>
  <si>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</si>
  <si>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</si>
  <si>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</si>
  <si>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</si>
  <si>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</si>
  <si>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</si>
  <si>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</si>
  <si>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</si>
  <si>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</si>
  <si>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</si>
  <si>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</si>
  <si>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</si>
  <si>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</si>
  <si>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</si>
  <si>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</si>
  <si>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</si>
  <si>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</si>
  <si>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</si>
  <si>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</si>
  <si>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</si>
  <si>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</si>
  <si>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</si>
  <si>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</si>
  <si>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</si>
  <si>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</si>
  <si>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</si>
  <si>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</si>
  <si>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</si>
  <si>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</si>
  <si>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</si>
  <si>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</si>
  <si>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</si>
  <si>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</si>
  <si>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</si>
  <si>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</si>
  <si>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</si>
  <si>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</si>
  <si>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</si>
  <si>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</si>
  <si>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</si>
  <si>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</si>
  <si>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</si>
  <si>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</si>
  <si>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</si>
  <si>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</si>
  <si>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</si>
  <si>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</si>
  <si>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</si>
  <si>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</si>
  <si>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</si>
  <si>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</si>
  <si>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</si>
  <si>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</si>
  <si>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</si>
  <si>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</si>
  <si>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</si>
  <si>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</si>
  <si>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</si>
  <si>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</si>
  <si>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</si>
  <si>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</si>
  <si>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</si>
  <si>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</si>
  <si>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</si>
  <si>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</si>
  <si>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</si>
  <si>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</si>
  <si>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</si>
  <si>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</si>
  <si>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</si>
  <si>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</si>
  <si>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</si>
  <si>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</si>
  <si>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</si>
  <si>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</si>
  <si>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</si>
  <si>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</si>
  <si>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</si>
  <si>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</si>
  <si>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</si>
  <si>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</si>
  <si>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</si>
  <si>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</si>
  <si>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</si>
  <si>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</si>
  <si>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</si>
  <si>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</si>
  <si>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</si>
  <si>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</si>
  <si>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</si>
  <si>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</si>
  <si>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</si>
  <si>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</si>
  <si>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</si>
  <si>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</si>
  <si>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</si>
  <si>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</si>
  <si>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</si>
  <si>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</si>
  <si>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</si>
  <si>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</si>
  <si>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</si>
  <si>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</si>
  <si>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</si>
  <si>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</si>
  <si>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</si>
  <si>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</si>
  <si>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</si>
  <si>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</si>
  <si>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</si>
  <si>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</si>
  <si>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</si>
  <si>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</si>
  <si>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</si>
  <si>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</si>
  <si>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</si>
  <si>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</si>
  <si>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</si>
  <si>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</si>
  <si>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</si>
  <si>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</si>
  <si>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</si>
  <si>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</si>
  <si>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</si>
  <si>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</si>
  <si>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</si>
  <si>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</si>
  <si>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</si>
  <si>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</si>
  <si>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</si>
  <si>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</si>
  <si>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</si>
  <si>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</si>
  <si>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</si>
  <si>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</si>
  <si>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</si>
  <si>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</si>
  <si>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</si>
  <si>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</si>
  <si>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</si>
  <si>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</si>
  <si>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</si>
  <si>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</si>
  <si>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</si>
  <si>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</si>
  <si>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</si>
  <si>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</si>
  <si>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</si>
  <si>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</si>
  <si>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</si>
  <si>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</si>
  <si>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</si>
  <si>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</si>
  <si>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</si>
  <si>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</si>
  <si>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</si>
  <si>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</si>
  <si>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</si>
  <si>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</si>
  <si>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</si>
  <si>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</si>
  <si>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</si>
  <si>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</si>
  <si>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</si>
  <si>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</si>
  <si>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</si>
  <si>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</si>
  <si>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</si>
  <si>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</si>
  <si>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</si>
  <si>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</si>
  <si>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</si>
  <si>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</si>
  <si>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</si>
  <si>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</si>
  <si>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</si>
  <si>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</si>
  <si>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</si>
  <si>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</si>
  <si>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</si>
  <si>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</si>
  <si>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</si>
  <si>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</si>
  <si>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</si>
  <si>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</si>
  <si>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</si>
  <si>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</si>
  <si>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</si>
  <si>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</si>
  <si>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</si>
  <si>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</si>
  <si>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</si>
  <si>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</si>
  <si>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</si>
  <si>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</si>
  <si>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</si>
  <si>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</si>
  <si>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</si>
  <si>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</si>
  <si>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</si>
  <si>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</si>
  <si>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</si>
  <si>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</si>
  <si>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</si>
  <si>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</si>
  <si>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</si>
  <si>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</si>
  <si>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</si>
  <si>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</si>
  <si>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</si>
  <si>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</si>
  <si>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</si>
  <si>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</si>
  <si>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</si>
  <si>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</si>
  <si>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</si>
  <si>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</si>
  <si>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</si>
  <si>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</si>
  <si>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</si>
  <si>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</si>
  <si>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</si>
  <si>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</si>
  <si>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</si>
  <si>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</si>
  <si>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</si>
  <si>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</si>
  <si>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</si>
  <si>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</si>
  <si>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</si>
  <si>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</si>
  <si>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</si>
  <si>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</si>
  <si>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</si>
  <si>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</si>
  <si>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</si>
  <si>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</si>
  <si>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</si>
  <si>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</si>
  <si>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</si>
  <si>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</si>
  <si>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</si>
  <si>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</si>
  <si>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</si>
  <si>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</si>
  <si>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</si>
  <si>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</si>
  <si>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</si>
  <si>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</si>
  <si>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</si>
  <si>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</si>
  <si>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</si>
  <si>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</si>
  <si>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</si>
  <si>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</si>
  <si>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</si>
  <si>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</si>
  <si>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</si>
  <si>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</si>
  <si>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</si>
  <si>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</si>
  <si>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</si>
  <si>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</si>
  <si>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</si>
  <si>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</si>
  <si>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</si>
  <si>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</si>
  <si>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</si>
  <si>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</si>
  <si>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</si>
  <si>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</si>
  <si>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</si>
  <si>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</si>
  <si>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</si>
  <si>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</si>
  <si>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</si>
  <si>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</si>
  <si>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</si>
  <si>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</si>
  <si>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</si>
  <si>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</si>
  <si>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</si>
  <si>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</si>
  <si>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</si>
  <si>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</si>
  <si>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</si>
  <si>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</si>
  <si>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</si>
  <si>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</si>
  <si>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</si>
  <si>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</si>
  <si>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</si>
  <si>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</si>
  <si>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</si>
  <si>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</si>
  <si>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</si>
  <si>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</si>
  <si>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</si>
  <si>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</si>
  <si>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</si>
  <si>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</si>
  <si>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</si>
  <si>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</si>
  <si>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</si>
  <si>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</si>
  <si>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</si>
  <si>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</si>
  <si>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</si>
  <si>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</si>
  <si>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</si>
  <si>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</si>
  <si>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</si>
  <si>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</si>
  <si>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</si>
  <si>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</si>
  <si>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</si>
  <si>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</si>
  <si>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</si>
  <si>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</si>
  <si>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</si>
  <si>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</si>
  <si>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</si>
  <si>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</si>
  <si>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</si>
  <si>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</si>
  <si>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</si>
  <si>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FORM B: PRICES</t>
  </si>
  <si>
    <t>(SEE B9:PRICES)</t>
  </si>
  <si>
    <t>UNIT PRICES</t>
  </si>
  <si>
    <t>SPEC.</t>
  </si>
  <si>
    <t>APPROX.</t>
  </si>
  <si>
    <t>REF.</t>
  </si>
  <si>
    <t>QUANTITY</t>
  </si>
  <si>
    <r>
      <t xml:space="preserve">PART 1      </t>
    </r>
    <r>
      <rPr>
        <b/>
        <i/>
        <sz val="16"/>
        <rFont val="Arial"/>
        <family val="2"/>
      </rPr>
      <t>CITY FUNDED WORK</t>
    </r>
  </si>
  <si>
    <t>ASPHALT RECONSTRUCTION:  LIPTON STREET FROM PALMERSTON AVENUE TO PORTAGE AVENUE</t>
  </si>
  <si>
    <t>50 mm Granular B</t>
  </si>
  <si>
    <t xml:space="preserve">Base Course Material - Granular B </t>
  </si>
  <si>
    <t>A.6</t>
  </si>
  <si>
    <t>ROADWORKS - REMOVALS/RENEWALS</t>
  </si>
  <si>
    <t>A.8</t>
  </si>
  <si>
    <t>A.10</t>
  </si>
  <si>
    <t>Type 5 Concrete 100 mm Sidewalk with Block Outs</t>
  </si>
  <si>
    <t>E11, E14</t>
  </si>
  <si>
    <t>E12</t>
  </si>
  <si>
    <t>CW 3235-R9, E14</t>
  </si>
  <si>
    <t>100 mm Type 5 Concrete Sidewalk</t>
  </si>
  <si>
    <t>Adjustment of Precast Sidewalk Blocks</t>
  </si>
  <si>
    <t>Supply of Precast Sidewalk Blocks</t>
  </si>
  <si>
    <t>CW 3240-R10,
E14</t>
  </si>
  <si>
    <t>Type 2 Concrete Barrier (150 mm reveal ht, Dowelled)</t>
  </si>
  <si>
    <t>ROADWORKS - NEW CONSTRUCTION</t>
  </si>
  <si>
    <t>A.21</t>
  </si>
  <si>
    <t>CW 3310-R18, E14</t>
  </si>
  <si>
    <t>Construction of 200 mm Type 2 Concrete Pavement - (Reinforced)</t>
  </si>
  <si>
    <t>Construction of 150 mm Type 2 Concrete Pavement (Reinforced)</t>
  </si>
  <si>
    <t>Construction of  Modified Barrier  (180 mm ht, Type 2, Integral)</t>
  </si>
  <si>
    <t>Construction of Curb and Gutter (180 mm ht, Barrier, Integral, 600 mm width, 150 mm Plain Type 2 Concrete Pavement)</t>
  </si>
  <si>
    <t>Construction of Curb and Gutter (180 mm ht, Modified Barrier, Integral, 600 mm width, 150 mm Plain Type 2 Concrete Pavement)</t>
  </si>
  <si>
    <t>Construction of Curb and Gutter (40 mm ht, Lip Curb, Integral, 600 mm width, 150 mm Plain Type 2 Concrete Pavement)</t>
  </si>
  <si>
    <t>Construction of Curb and Gutter (8-12 mm ht, Curb Ramp,  Integral, 600 mm width, 150 mm Plain Type 2 Concrete Pavement)</t>
  </si>
  <si>
    <t>Construction of  Curb Ramp (8-12 mm ht, Type 2, Integral)</t>
  </si>
  <si>
    <t>CW 3325-R5, E14</t>
  </si>
  <si>
    <t>A.28</t>
  </si>
  <si>
    <t>250 mm, PVC</t>
  </si>
  <si>
    <t>In a Trench, Class B Sand Bedding, Class 3 Backfill</t>
  </si>
  <si>
    <t>A.30</t>
  </si>
  <si>
    <t>250 mm PVC Connecting Pipe</t>
  </si>
  <si>
    <t>Connecting to 300 mm Combined Sewer</t>
  </si>
  <si>
    <t>A.31</t>
  </si>
  <si>
    <t>A.32</t>
  </si>
  <si>
    <t>A.33</t>
  </si>
  <si>
    <t>A.34</t>
  </si>
  <si>
    <t>A.35</t>
  </si>
  <si>
    <t>Abandoning Existing Sewer Services Under Pavement</t>
  </si>
  <si>
    <t>A.36</t>
  </si>
  <si>
    <t>E13</t>
  </si>
  <si>
    <t>A.37</t>
  </si>
  <si>
    <t>A.38</t>
  </si>
  <si>
    <t>A.39</t>
  </si>
  <si>
    <t>A.40</t>
  </si>
  <si>
    <t>A.41</t>
  </si>
  <si>
    <t>A.42</t>
  </si>
  <si>
    <t>A.43</t>
  </si>
  <si>
    <t>A.44</t>
  </si>
  <si>
    <t>Subtotal:</t>
  </si>
  <si>
    <t>CONCRETE RECONSTRUCTION:  CARLTON STREET / HARGRAVE STREET ALLEY - BOUNDED BY QU'APPELLE AVENUE AND CUMBERLAND AVENUE</t>
  </si>
  <si>
    <t>Base Course Material - Granular B</t>
  </si>
  <si>
    <t>Construction of Modified Barrier  (180 mm ht, Type 2, Integral)</t>
  </si>
  <si>
    <t>Construction of Lip Curb (40 mm ht, Type 2, Integral)</t>
  </si>
  <si>
    <t>CONCRETE RECONSTRUCTION: DONALD STREET / SMITH STREET ALLEY - BOUNDED BY ELLICE AVENUE AND DONALD STREET</t>
  </si>
  <si>
    <t xml:space="preserve">50 mm Granular B </t>
  </si>
  <si>
    <t>C.13</t>
  </si>
  <si>
    <t>C.14</t>
  </si>
  <si>
    <t>C.15</t>
  </si>
  <si>
    <t>Construction of   Lip Curb (40 mm ht, Type 2, Integral)</t>
  </si>
  <si>
    <t>C.16</t>
  </si>
  <si>
    <t>C.17</t>
  </si>
  <si>
    <t>C.18</t>
  </si>
  <si>
    <t>C.19</t>
  </si>
  <si>
    <t>C.20</t>
  </si>
  <si>
    <t>C.21</t>
  </si>
  <si>
    <t>C.22</t>
  </si>
  <si>
    <t>C.23</t>
  </si>
  <si>
    <t>C.24</t>
  </si>
  <si>
    <t>C.25</t>
  </si>
  <si>
    <t>ASPHALT RECONSTRUCTION:  HARGRAVE STREET / DONALD STREET ALLEY - BOUNDED BY ELLICE AVENUE AND CUMBERLAND AVENUE</t>
  </si>
  <si>
    <t>D.5</t>
  </si>
  <si>
    <t>D.6</t>
  </si>
  <si>
    <t>D.7</t>
  </si>
  <si>
    <t>D.8</t>
  </si>
  <si>
    <t>D.9</t>
  </si>
  <si>
    <t xml:space="preserve">CW 3230-R8,
E14
</t>
  </si>
  <si>
    <t>D.10</t>
  </si>
  <si>
    <t>D.11</t>
  </si>
  <si>
    <t>CW 3240-R10, E14</t>
  </si>
  <si>
    <t>Type 2 Concrete Splash Strip, (Separate, 600 mm width)</t>
  </si>
  <si>
    <t>D.12</t>
  </si>
  <si>
    <t>D.13</t>
  </si>
  <si>
    <t>D.14</t>
  </si>
  <si>
    <t>D.15</t>
  </si>
  <si>
    <t>D.16</t>
  </si>
  <si>
    <t>D.17</t>
  </si>
  <si>
    <t>D.18</t>
  </si>
  <si>
    <t>D.19</t>
  </si>
  <si>
    <t>Trenchless Installation, Class B Sand Bedding, Class 3 Backfill</t>
  </si>
  <si>
    <t>D.20</t>
  </si>
  <si>
    <t>D.21</t>
  </si>
  <si>
    <t>Connecting to 300 mm Clay Combined Sewer</t>
  </si>
  <si>
    <t>D.22</t>
  </si>
  <si>
    <t>D.23</t>
  </si>
  <si>
    <t>D.24</t>
  </si>
  <si>
    <t>D.25</t>
  </si>
  <si>
    <t>ASPHALT RECONSTRUCTION:  NOTRE DAME AVENUE / CUMBERLAND AVENUE ALLEY - BOUNDED BY CARLTON STREET AND HARGRAVE STREET</t>
  </si>
  <si>
    <t>Type 2 Concrete Barrier (180 mm reveal ht, Dowelled)</t>
  </si>
  <si>
    <t>CW 3310-R18,
E14</t>
  </si>
  <si>
    <t>TRAFFIC CALMING:  WOLSELEY AVENUE FROM RAGLAN ROAD TO MARYLAND STREET</t>
  </si>
  <si>
    <t>WOLSELEY AVENUE AND CLIFTON STREET</t>
  </si>
  <si>
    <t>Base Course Material - Granular C</t>
  </si>
  <si>
    <t>CW 3230-R8,
E14</t>
  </si>
  <si>
    <t>Type 5 Concrete 100 mm Sidewalk</t>
  </si>
  <si>
    <t>Type 2 Concrete Modified Barrier (150 mm reveal ht, Dowelled)</t>
  </si>
  <si>
    <t>Type 2 Concrete Curb Ramp (8-12 mm reveal ht, Monolithic)</t>
  </si>
  <si>
    <t>F.21</t>
  </si>
  <si>
    <t>F.22</t>
  </si>
  <si>
    <t>F.23</t>
  </si>
  <si>
    <t>F.24</t>
  </si>
  <si>
    <t>F.25</t>
  </si>
  <si>
    <t>WOLSELEY AVENUE AND CAMDEN PLACE</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</si>
  <si>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</si>
  <si>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</si>
  <si>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</si>
  <si>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</si>
  <si>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</si>
  <si>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</si>
  <si>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</si>
  <si>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</si>
  <si>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</si>
  <si>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</si>
  <si>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</si>
  <si>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</si>
  <si>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</si>
  <si>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</si>
  <si>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</si>
  <si>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</si>
  <si>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</si>
  <si>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</si>
  <si>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</si>
  <si>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</si>
  <si>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</si>
  <si>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</si>
  <si>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</si>
  <si>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</si>
  <si>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</si>
  <si>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</si>
  <si>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</si>
  <si>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</si>
  <si>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</si>
  <si>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WOLSELEY AVENUE AND GARFIELD STREET</t>
  </si>
  <si>
    <t>F.55</t>
  </si>
  <si>
    <t>F.56</t>
  </si>
  <si>
    <t>F.57</t>
  </si>
  <si>
    <t>F.58</t>
  </si>
  <si>
    <t>F.59</t>
  </si>
  <si>
    <t>F.60</t>
  </si>
  <si>
    <t>F.61</t>
  </si>
  <si>
    <t>F.62</t>
  </si>
  <si>
    <t>F.63</t>
  </si>
  <si>
    <t>F.64</t>
  </si>
  <si>
    <t>F.65</t>
  </si>
  <si>
    <t>F.66</t>
  </si>
  <si>
    <t>F.67</t>
  </si>
  <si>
    <t>F.68</t>
  </si>
  <si>
    <t>F.69</t>
  </si>
  <si>
    <t>F.70</t>
  </si>
  <si>
    <t>F.71</t>
  </si>
  <si>
    <t>F.72</t>
  </si>
  <si>
    <t>F.73</t>
  </si>
  <si>
    <t>F.74</t>
  </si>
  <si>
    <t>F.75</t>
  </si>
  <si>
    <t>F.76</t>
  </si>
  <si>
    <t>WOLSELEY AVENUE AND RUBY STREET</t>
  </si>
  <si>
    <t>F.77</t>
  </si>
  <si>
    <t>F.78</t>
  </si>
  <si>
    <t>F.79</t>
  </si>
  <si>
    <t>F.80</t>
  </si>
  <si>
    <t>F.81</t>
  </si>
  <si>
    <t>F.82</t>
  </si>
  <si>
    <t>F.83</t>
  </si>
  <si>
    <t>F.84</t>
  </si>
  <si>
    <t>F.85</t>
  </si>
  <si>
    <t>F.86</t>
  </si>
  <si>
    <t>F.87</t>
  </si>
  <si>
    <t>CW 3240-R10 E14</t>
  </si>
  <si>
    <t>F.88</t>
  </si>
  <si>
    <t>F.89</t>
  </si>
  <si>
    <t>F.90</t>
  </si>
  <si>
    <t>F.91</t>
  </si>
  <si>
    <t>F.92</t>
  </si>
  <si>
    <t>F.93</t>
  </si>
  <si>
    <t>F.94</t>
  </si>
  <si>
    <t>F.95</t>
  </si>
  <si>
    <t>F.96</t>
  </si>
  <si>
    <t>F.97</t>
  </si>
  <si>
    <t>F.98</t>
  </si>
  <si>
    <t>F.99</t>
  </si>
  <si>
    <t>F.100</t>
  </si>
  <si>
    <t>F.101</t>
  </si>
  <si>
    <t>F.102</t>
  </si>
  <si>
    <t>WOLSELEY AVENUE AND LENORE STREET</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</si>
  <si>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</si>
  <si>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</si>
  <si>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</si>
  <si>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</si>
  <si>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</si>
  <si>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</si>
  <si>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</si>
  <si>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</si>
  <si>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</si>
  <si>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</si>
  <si>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</si>
  <si>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</si>
  <si>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</si>
  <si>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</si>
  <si>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</si>
  <si>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</si>
  <si>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</si>
  <si>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</si>
  <si>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</si>
  <si>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</si>
  <si>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</si>
  <si>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</si>
  <si>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</si>
  <si>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WOLSELEY AVENUE AND ARLINGTON STREET</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</si>
  <si>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</si>
  <si>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</si>
  <si>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</si>
  <si>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</si>
  <si>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</si>
  <si>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</si>
  <si>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</si>
  <si>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</si>
  <si>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</si>
  <si>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</si>
  <si>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</si>
  <si>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</si>
  <si>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</si>
  <si>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</si>
  <si>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</si>
  <si>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</si>
  <si>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</si>
  <si>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</si>
  <si>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</si>
  <si>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</si>
  <si>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</si>
  <si>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</si>
  <si>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</si>
  <si>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</si>
  <si>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</si>
  <si>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</si>
  <si>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</si>
  <si>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WOLSELEY AVENUE AND CANORA STREET</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</si>
  <si>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</si>
  <si>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</si>
  <si>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</si>
  <si>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</si>
  <si>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</si>
  <si>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</si>
  <si>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</si>
  <si>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</si>
  <si>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</si>
  <si>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</si>
  <si>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</si>
  <si>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</si>
  <si>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</si>
  <si>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</si>
  <si>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</si>
  <si>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</si>
  <si>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</si>
  <si>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</si>
  <si>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</si>
  <si>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</si>
  <si>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</si>
  <si>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</si>
  <si>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WOLSELEY AVENUE AND WALNUT STREET</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</si>
  <si>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</si>
  <si>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</si>
  <si>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</si>
  <si>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</si>
  <si>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</si>
  <si>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</si>
  <si>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</si>
  <si>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</si>
  <si>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</si>
  <si>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</si>
  <si>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</si>
  <si>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</si>
  <si>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</si>
  <si>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</si>
  <si>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</si>
  <si>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</si>
  <si>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</si>
  <si>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</si>
  <si>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</si>
  <si>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</si>
  <si>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</si>
  <si>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</si>
  <si>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</si>
  <si>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</si>
  <si>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</si>
  <si>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</si>
  <si>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</si>
  <si>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 xml:space="preserve">ASPHALT SPEED TABLES </t>
  </si>
  <si>
    <t>F.202</t>
  </si>
  <si>
    <t>Construction of Asphalt Speed Tables</t>
  </si>
  <si>
    <t>E15</t>
  </si>
  <si>
    <t>9 m x 7 m</t>
  </si>
  <si>
    <t>F.203</t>
  </si>
  <si>
    <t>NEIGHBOURHOOD GREENWAY:  ALEXANDER AVENUE FROM ARLINGTON STREET TO PRINCESS STREET</t>
  </si>
  <si>
    <t>G.4</t>
  </si>
  <si>
    <t>G.5</t>
  </si>
  <si>
    <t>G.6</t>
  </si>
  <si>
    <t>G.7</t>
  </si>
  <si>
    <t>G.8</t>
  </si>
  <si>
    <t>G.9</t>
  </si>
  <si>
    <t>G.10</t>
  </si>
  <si>
    <t>Type 2 Concrete Barrier (150 mm reveal ht, Integral)</t>
  </si>
  <si>
    <t>Type 2 Concrete Modified Barrier (150 mm reveal ht, Integral)</t>
  </si>
  <si>
    <t>Type 2 Concrete Curb Ramp (8-12 mm reveal ht, Integral)</t>
  </si>
  <si>
    <t>G.11</t>
  </si>
  <si>
    <t>G.12</t>
  </si>
  <si>
    <t>G.13</t>
  </si>
  <si>
    <t>G.14</t>
  </si>
  <si>
    <t>Construction of Asphalt Speed Humps</t>
  </si>
  <si>
    <t>7.5 m x 4 m</t>
  </si>
  <si>
    <t>G.15</t>
  </si>
  <si>
    <t>G.16</t>
  </si>
  <si>
    <t>G.17</t>
  </si>
  <si>
    <t>G.18</t>
  </si>
  <si>
    <t>G.19</t>
  </si>
  <si>
    <t>NEIGHBOURHOOD GREENWAY:  RUBY STREET / BANNING STREET FROM PALMERSTON AVENUE TO NOTRE DAME AVENUE</t>
  </si>
  <si>
    <t>Type 1 Concrete Barrier (150 mm reveal ht, Dowelled)</t>
  </si>
  <si>
    <t>Construction of Monolithic Type 1 Concrete Median Slabs</t>
  </si>
  <si>
    <t>Construction of Monolithic Type 1 Concrete Bull-noses</t>
  </si>
  <si>
    <t>6.5 m x 4 m</t>
  </si>
  <si>
    <t>NEIGHBOURHOOD GREENWAY:  SCOTIA STREET FROM ANDERSON AVENUE TO ARMSTRONG AVENUE</t>
  </si>
  <si>
    <t>I.1</t>
  </si>
  <si>
    <t>I.2</t>
  </si>
  <si>
    <t>I.3</t>
  </si>
  <si>
    <t>I.4</t>
  </si>
  <si>
    <t>I.5</t>
  </si>
  <si>
    <t>I.6</t>
  </si>
  <si>
    <t>I.7</t>
  </si>
  <si>
    <t>I.8</t>
  </si>
  <si>
    <t>Type 2 Concrete Monolithic Curb and Sidewalk</t>
  </si>
  <si>
    <t>I.9</t>
  </si>
  <si>
    <t>I.10</t>
  </si>
  <si>
    <t>I.11</t>
  </si>
  <si>
    <t>I.12</t>
  </si>
  <si>
    <t>I.13</t>
  </si>
  <si>
    <t>I.14</t>
  </si>
  <si>
    <t>I.15</t>
  </si>
  <si>
    <t>6.5 m x 7m</t>
  </si>
  <si>
    <t>I.16</t>
  </si>
  <si>
    <t>9 m x 4 m</t>
  </si>
  <si>
    <t>I.17</t>
  </si>
  <si>
    <t>I.18</t>
  </si>
  <si>
    <t>I.19</t>
  </si>
  <si>
    <t>I.20</t>
  </si>
  <si>
    <t>I.21</t>
  </si>
  <si>
    <t>I.22</t>
  </si>
  <si>
    <t>I.23</t>
  </si>
  <si>
    <t>Grinding of Exisiting Tree Stumps</t>
  </si>
  <si>
    <t>J</t>
  </si>
  <si>
    <t>WATER AND WASTE WORK</t>
  </si>
  <si>
    <t>LIPTON ST - SEWER REPAIR (MA20014996)</t>
  </si>
  <si>
    <t>J.1</t>
  </si>
  <si>
    <t>300 mm, CS</t>
  </si>
  <si>
    <t>Class 3 Backfill</t>
  </si>
  <si>
    <t>J.2</t>
  </si>
  <si>
    <t>Sewer Inspection (following repair)</t>
  </si>
  <si>
    <t>CW2145-R5</t>
  </si>
  <si>
    <t>LIPTON ST - SEWER REPAIR (MA20015147)</t>
  </si>
  <si>
    <t>J.3</t>
  </si>
  <si>
    <t>J.4</t>
  </si>
  <si>
    <t>J.5</t>
  </si>
  <si>
    <t>LIPTON ST - MANHOLE REPAIR (MH20012511)</t>
  </si>
  <si>
    <t>J.6</t>
  </si>
  <si>
    <t>Replace Existing Manhole</t>
  </si>
  <si>
    <t>Pre-cast Concrete Base and Risers</t>
  </si>
  <si>
    <t>J.7</t>
  </si>
  <si>
    <t>Manhole Inspection (following repair)</t>
  </si>
  <si>
    <t>CW 2145-R5</t>
  </si>
  <si>
    <t>Manhole Inspection</t>
  </si>
  <si>
    <t>LIPTON ST - MANHOLE REPAIR (MH20013654)</t>
  </si>
  <si>
    <t>J.8</t>
  </si>
  <si>
    <t>J.9</t>
  </si>
  <si>
    <t>Repair cracks on wall</t>
  </si>
  <si>
    <t>Grout cracks and crevices</t>
  </si>
  <si>
    <t>J.10</t>
  </si>
  <si>
    <t>Repair benching</t>
  </si>
  <si>
    <t>Concrete benching</t>
  </si>
  <si>
    <t>J.11</t>
  </si>
  <si>
    <r>
      <t xml:space="preserve">PART 2     </t>
    </r>
    <r>
      <rPr>
        <b/>
        <i/>
        <sz val="16"/>
        <rFont val="Arial"/>
        <family val="2"/>
      </rPr>
      <t xml:space="preserve"> MANITOBA HYDRO FUNDED WORK
                 (See B9.6, B17.2.1, B18.6, D3.3-5, D15.2-3, D17.4)</t>
    </r>
  </si>
  <si>
    <t>K</t>
  </si>
  <si>
    <t>STREET LIGHTING INSTALLATION AND ASSOCIATED WORK:  LIPTON STREET FROM PALMERSTON AVENUE TO PORTAGE AVENUE</t>
  </si>
  <si>
    <t>K.1</t>
  </si>
  <si>
    <t>Removal of 25'/35' street light pole and precast, poured in place concrete, steel power installed base or direct buried including davit arm, luminaire and appurtenances.</t>
  </si>
  <si>
    <t>K.2</t>
  </si>
  <si>
    <t>Installation of 50 mm conduit(s) by boring method complete with cable insertion (#4 AL C/N or 1/0 AL Triplex).</t>
  </si>
  <si>
    <t>K.3</t>
  </si>
  <si>
    <t>Installation of 25'/35' pole, davit arm and precast concrete base including luminaire and appurtenances.</t>
  </si>
  <si>
    <t>K.4</t>
  </si>
  <si>
    <t>Installation of one (1) 10' ground rod at every 3rd street light, at the end of every street light circuit and anywhere else as shown on the design drawings. Trench #4 ground wire up to 1 m from rod location to new street light and connect (hammerlock) to top of the ground rod.</t>
  </si>
  <si>
    <t>K.5</t>
  </si>
  <si>
    <t>Install lower 3 m of Cable Guard, ground lug, cable up pole, and first 3 m section of ground rod per Standard CD 315-5.</t>
  </si>
  <si>
    <t>K.6</t>
  </si>
  <si>
    <t>Install fused disconnect for temporary feed and maintain during construction.</t>
  </si>
  <si>
    <t>K.7</t>
  </si>
  <si>
    <t>Installation and connection of externally-mounted relay and PEC per Standards CD 315-12 and CD 315-13.</t>
  </si>
  <si>
    <t>K.8</t>
  </si>
  <si>
    <t>Installation of overhead span of #6 duplex between new or existing streetlight poles and connect luminaire to provide temporary Overhead Feed.</t>
  </si>
  <si>
    <t>K.9</t>
  </si>
  <si>
    <t>Removal of overhead span of #6 duplex between new or existing streetlight poles to remove temporary Overhead Feed.</t>
  </si>
  <si>
    <t>L</t>
  </si>
  <si>
    <t>MOBILIZATION /DEMOBILIZATION</t>
  </si>
  <si>
    <t>L.1</t>
  </si>
  <si>
    <t>Mobilization/Demobilization</t>
  </si>
  <si>
    <t>E2</t>
  </si>
  <si>
    <t>L. sum</t>
  </si>
  <si>
    <t>SUMMARY</t>
  </si>
  <si>
    <t xml:space="preserve"> (total price) PART 1</t>
  </si>
  <si>
    <t xml:space="preserve"> (total price) PART 2</t>
  </si>
  <si>
    <t>Total:</t>
  </si>
  <si>
    <t xml:space="preserve">TOTAL BID PRICE (GST extra)                                                                              (in figures)                                             </t>
  </si>
  <si>
    <t>B155rlA2</t>
  </si>
  <si>
    <t>Supply and Installation of Dowel Assemblies 19.1 mm</t>
  </si>
  <si>
    <t>B155rlB2</t>
  </si>
  <si>
    <t>B155rlA1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</si>
</sst>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3" formatCode="_(* #,##0.00_);_(* \(#,##0.00\);_(* &quot;-&quot;??_);_(@_)"/>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 numFmtId="180" formatCode="_(* #,##0_);_(* \(#,##0\);_(* &quot;-&quot;??_);_(@_)"/>
  </numFmts>
  <fonts count="72"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b/>
      <u/>
      <sz val="12"/>
      <color indexed="8"/>
      <name val="Arial"/>
      <family val="2"/>
    </font>
    <font>
      <sz val="12"/>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6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64"/>
      </left>
      <right/>
      <top/>
      <bottom style="thin">
        <color indexed="64"/>
      </bottom>
      <diagonal/>
    </border>
  </borders>
  <cellStyleXfs count="81">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43" fontId="63" fillId="0" borderId="0" applyFont="0" applyFill="0" applyBorder="0" applyAlignment="0" applyProtection="0"/>
    <xf numFmtId="0" fontId="14" fillId="23" borderId="0"/>
  </cellStyleXfs>
  <cellXfs count="339">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5" fillId="0" borderId="1" xfId="0" applyNumberFormat="1" applyFont="1" applyBorder="1" applyAlignment="1">
      <alignment horizontal="left" vertical="top" wrapText="1"/>
    </xf>
    <xf numFmtId="165"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6"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4" fontId="14" fillId="0" borderId="1" xfId="0" applyNumberFormat="1" applyFont="1" applyBorder="1" applyAlignment="1">
      <alignment horizontal="left" vertical="top"/>
    </xf>
    <xf numFmtId="0" fontId="59" fillId="0" borderId="1" xfId="0" applyFont="1" applyBorder="1" applyAlignment="1">
      <alignment vertical="top" wrapText="1"/>
    </xf>
    <xf numFmtId="0" fontId="59" fillId="0" borderId="1" xfId="0" applyFont="1" applyBorder="1" applyAlignment="1">
      <alignment vertical="top" wrapText="1" shrinkToFit="1"/>
    </xf>
    <xf numFmtId="174" fontId="55" fillId="0" borderId="1" xfId="0" applyNumberFormat="1" applyFont="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6" fontId="61"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lignment vertical="top"/>
    </xf>
    <xf numFmtId="0" fontId="62"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6" fontId="14" fillId="0" borderId="1" xfId="0" applyNumberFormat="1" applyFont="1" applyBorder="1" applyAlignment="1" applyProtection="1">
      <alignment vertical="top"/>
      <protection locked="0"/>
    </xf>
    <xf numFmtId="176" fontId="61" fillId="0" borderId="1" xfId="53" applyNumberFormat="1" applyFont="1" applyBorder="1" applyAlignment="1" applyProtection="1">
      <alignment vertical="top"/>
      <protection locked="0"/>
    </xf>
    <xf numFmtId="176" fontId="14" fillId="0" borderId="1" xfId="53" applyNumberFormat="1" applyFont="1" applyBorder="1" applyAlignment="1" applyProtection="1">
      <alignment vertical="top"/>
      <protection locked="0"/>
    </xf>
    <xf numFmtId="175" fontId="15" fillId="0" borderId="16" xfId="0" applyNumberFormat="1" applyFont="1" applyBorder="1" applyAlignment="1">
      <alignment horizontal="center"/>
    </xf>
    <xf numFmtId="0" fontId="14" fillId="0" borderId="16" xfId="0" applyFont="1" applyBorder="1" applyAlignment="1">
      <alignment vertical="center"/>
    </xf>
    <xf numFmtId="175" fontId="14" fillId="0" borderId="1" xfId="0" applyNumberFormat="1" applyFont="1" applyBorder="1" applyAlignment="1">
      <alignment horizontal="center" vertical="top"/>
    </xf>
    <xf numFmtId="4" fontId="14" fillId="0" borderId="1" xfId="0" applyNumberFormat="1" applyFont="1" applyBorder="1" applyAlignment="1">
      <alignment horizontal="center" vertical="top" wrapText="1"/>
    </xf>
    <xf numFmtId="0" fontId="14" fillId="0" borderId="1" xfId="0" applyFont="1" applyBorder="1" applyAlignment="1">
      <alignment vertical="center"/>
    </xf>
    <xf numFmtId="4" fontId="14" fillId="0" borderId="2" xfId="0" applyNumberFormat="1" applyFont="1" applyBorder="1" applyAlignment="1">
      <alignment horizontal="center" vertical="top"/>
    </xf>
    <xf numFmtId="4" fontId="14" fillId="0" borderId="1" xfId="0" applyNumberFormat="1" applyFont="1" applyBorder="1" applyAlignment="1">
      <alignment horizontal="center" vertical="top"/>
    </xf>
    <xf numFmtId="0" fontId="14" fillId="0" borderId="0" xfId="0" applyFont="1" applyAlignment="1">
      <alignment vertical="top" wrapText="1"/>
    </xf>
    <xf numFmtId="179" fontId="14" fillId="0" borderId="1" xfId="0" applyNumberFormat="1" applyFont="1" applyBorder="1" applyAlignment="1">
      <alignment horizontal="center" vertical="top"/>
    </xf>
    <xf numFmtId="179" fontId="14" fillId="0" borderId="1" xfId="0" applyNumberFormat="1" applyFont="1" applyBorder="1" applyAlignment="1">
      <alignment horizontal="center" vertical="top" wrapText="1"/>
    </xf>
    <xf numFmtId="179" fontId="14" fillId="0" borderId="1" xfId="0" applyNumberFormat="1" applyFont="1" applyBorder="1" applyAlignment="1">
      <alignment horizontal="left" vertical="top" wrapText="1"/>
    </xf>
    <xf numFmtId="4" fontId="55" fillId="0" borderId="1" xfId="0" applyNumberFormat="1" applyFont="1" applyBorder="1" applyAlignment="1">
      <alignment horizontal="center" vertical="top"/>
    </xf>
    <xf numFmtId="3" fontId="14" fillId="0" borderId="1" xfId="0" applyNumberFormat="1" applyFont="1" applyBorder="1" applyAlignment="1">
      <alignment vertical="top"/>
    </xf>
    <xf numFmtId="4" fontId="14" fillId="0" borderId="1" xfId="53" applyNumberFormat="1" applyFont="1" applyBorder="1" applyAlignment="1">
      <alignment horizontal="center" vertical="top" wrapText="1"/>
    </xf>
    <xf numFmtId="0" fontId="14" fillId="0" borderId="2" xfId="0" applyFont="1" applyBorder="1" applyAlignment="1">
      <alignment vertical="center"/>
    </xf>
    <xf numFmtId="176" fontId="14" fillId="0" borderId="1" xfId="71" applyNumberFormat="1" applyFill="1" applyBorder="1" applyAlignment="1" applyProtection="1">
      <alignment vertical="top"/>
      <protection locked="0"/>
    </xf>
    <xf numFmtId="7" fontId="65" fillId="23" borderId="0" xfId="71" applyNumberFormat="1" applyFont="1" applyAlignment="1">
      <alignment horizontal="centerContinuous" vertical="center"/>
    </xf>
    <xf numFmtId="1" fontId="15" fillId="23" borderId="0" xfId="71" applyNumberFormat="1" applyFont="1" applyAlignment="1">
      <alignment horizontal="centerContinuous" vertical="top"/>
    </xf>
    <xf numFmtId="0" fontId="15" fillId="23" borderId="0" xfId="71" applyFont="1" applyAlignment="1">
      <alignment horizontal="centerContinuous" vertical="center"/>
    </xf>
    <xf numFmtId="0" fontId="14" fillId="23" borderId="0" xfId="71"/>
    <xf numFmtId="7" fontId="66" fillId="23" borderId="0" xfId="71" applyNumberFormat="1" applyFont="1" applyAlignment="1">
      <alignment horizontal="centerContinuous" vertical="center"/>
    </xf>
    <xf numFmtId="1" fontId="14" fillId="23" borderId="0" xfId="71" applyNumberFormat="1" applyAlignment="1">
      <alignment horizontal="centerContinuous" vertical="top"/>
    </xf>
    <xf numFmtId="0" fontId="14" fillId="23" borderId="0" xfId="71" applyAlignment="1">
      <alignment horizontal="centerContinuous" vertical="center"/>
    </xf>
    <xf numFmtId="7" fontId="14" fillId="23" borderId="0" xfId="71" applyNumberFormat="1" applyAlignment="1">
      <alignment horizontal="right"/>
    </xf>
    <xf numFmtId="0" fontId="14" fillId="23" borderId="0" xfId="71" applyAlignment="1">
      <alignment vertical="top"/>
    </xf>
    <xf numFmtId="7" fontId="14" fillId="23" borderId="0" xfId="71" applyNumberFormat="1" applyAlignment="1">
      <alignment vertical="center"/>
    </xf>
    <xf numFmtId="2" fontId="14" fillId="23" borderId="0" xfId="71" applyNumberFormat="1"/>
    <xf numFmtId="7" fontId="14" fillId="23" borderId="20" xfId="71" applyNumberFormat="1" applyBorder="1" applyAlignment="1">
      <alignment horizontal="center"/>
    </xf>
    <xf numFmtId="0" fontId="14" fillId="23" borderId="20" xfId="71" applyBorder="1" applyAlignment="1">
      <alignment horizontal="center" vertical="top"/>
    </xf>
    <xf numFmtId="0" fontId="14" fillId="23" borderId="21" xfId="71" applyBorder="1" applyAlignment="1">
      <alignment horizontal="center"/>
    </xf>
    <xf numFmtId="0" fontId="14" fillId="23" borderId="20" xfId="71" applyBorder="1" applyAlignment="1">
      <alignment horizontal="center"/>
    </xf>
    <xf numFmtId="0" fontId="14" fillId="23" borderId="22" xfId="71" applyBorder="1" applyAlignment="1">
      <alignment horizontal="center"/>
    </xf>
    <xf numFmtId="7" fontId="14" fillId="23" borderId="22" xfId="71" applyNumberFormat="1" applyBorder="1" applyAlignment="1">
      <alignment horizontal="right"/>
    </xf>
    <xf numFmtId="7" fontId="14" fillId="23" borderId="23" xfId="71" applyNumberFormat="1" applyBorder="1" applyAlignment="1">
      <alignment horizontal="right"/>
    </xf>
    <xf numFmtId="0" fontId="14" fillId="23" borderId="24" xfId="71" applyBorder="1" applyAlignment="1">
      <alignment vertical="top"/>
    </xf>
    <xf numFmtId="0" fontId="14" fillId="23" borderId="25" xfId="71" applyBorder="1"/>
    <xf numFmtId="0" fontId="14" fillId="23" borderId="24" xfId="71" applyBorder="1" applyAlignment="1">
      <alignment horizontal="center"/>
    </xf>
    <xf numFmtId="0" fontId="14" fillId="23" borderId="26" xfId="71" applyBorder="1"/>
    <xf numFmtId="7" fontId="14" fillId="23" borderId="26" xfId="71" applyNumberFormat="1" applyBorder="1" applyAlignment="1">
      <alignment horizontal="right"/>
    </xf>
    <xf numFmtId="0" fontId="14" fillId="23" borderId="24" xfId="71" applyBorder="1" applyAlignment="1">
      <alignment horizontal="right"/>
    </xf>
    <xf numFmtId="7" fontId="14" fillId="23" borderId="27" xfId="71" applyNumberFormat="1" applyBorder="1" applyAlignment="1">
      <alignment horizontal="right"/>
    </xf>
    <xf numFmtId="0" fontId="14" fillId="23" borderId="27" xfId="71" applyBorder="1" applyAlignment="1">
      <alignment vertical="top"/>
    </xf>
    <xf numFmtId="0" fontId="14" fillId="23" borderId="0" xfId="71" applyAlignment="1">
      <alignment horizontal="center"/>
    </xf>
    <xf numFmtId="7" fontId="14" fillId="23" borderId="28" xfId="71" applyNumberFormat="1" applyBorder="1" applyAlignment="1">
      <alignment horizontal="right"/>
    </xf>
    <xf numFmtId="0" fontId="14" fillId="23" borderId="29" xfId="71" applyBorder="1" applyAlignment="1">
      <alignment horizontal="right"/>
    </xf>
    <xf numFmtId="7" fontId="14" fillId="23" borderId="33" xfId="71" applyNumberFormat="1" applyBorder="1" applyAlignment="1">
      <alignment horizontal="right"/>
    </xf>
    <xf numFmtId="0" fontId="14" fillId="23" borderId="33" xfId="71" applyBorder="1" applyAlignment="1">
      <alignment horizontal="right"/>
    </xf>
    <xf numFmtId="7" fontId="14" fillId="23" borderId="27" xfId="71" applyNumberFormat="1" applyBorder="1" applyAlignment="1">
      <alignment horizontal="right" vertical="center"/>
    </xf>
    <xf numFmtId="0" fontId="68" fillId="23" borderId="29" xfId="71" applyFont="1" applyBorder="1" applyAlignment="1">
      <alignment horizontal="center" vertical="center"/>
    </xf>
    <xf numFmtId="7" fontId="14" fillId="23" borderId="29" xfId="71" applyNumberFormat="1" applyBorder="1" applyAlignment="1">
      <alignment horizontal="right" vertical="center"/>
    </xf>
    <xf numFmtId="0" fontId="14" fillId="23" borderId="0" xfId="71" applyAlignment="1">
      <alignment vertical="center"/>
    </xf>
    <xf numFmtId="0" fontId="68" fillId="23" borderId="29" xfId="71" applyFont="1" applyBorder="1" applyAlignment="1">
      <alignment vertical="top"/>
    </xf>
    <xf numFmtId="165" fontId="68" fillId="26" borderId="29" xfId="71" applyNumberFormat="1" applyFont="1" applyFill="1" applyBorder="1" applyAlignment="1">
      <alignment horizontal="left" vertical="center"/>
    </xf>
    <xf numFmtId="1" fontId="14" fillId="23" borderId="27" xfId="71" applyNumberFormat="1" applyBorder="1" applyAlignment="1">
      <alignment horizontal="center" vertical="top"/>
    </xf>
    <xf numFmtId="0" fontId="14" fillId="23" borderId="27" xfId="71" applyBorder="1" applyAlignment="1">
      <alignment horizontal="center" vertical="top"/>
    </xf>
    <xf numFmtId="7" fontId="14" fillId="23" borderId="29" xfId="71" applyNumberFormat="1" applyBorder="1" applyAlignment="1">
      <alignment horizontal="right"/>
    </xf>
    <xf numFmtId="4" fontId="14" fillId="28" borderId="1" xfId="71" applyNumberFormat="1" applyFill="1" applyBorder="1" applyAlignment="1">
      <alignment horizontal="center" vertical="top" wrapText="1"/>
    </xf>
    <xf numFmtId="174" fontId="14" fillId="0" borderId="1" xfId="71" applyNumberFormat="1" applyFill="1" applyBorder="1" applyAlignment="1">
      <alignment horizontal="left" vertical="top" wrapText="1"/>
    </xf>
    <xf numFmtId="165" fontId="14" fillId="0" borderId="1" xfId="71" applyNumberFormat="1" applyFill="1" applyBorder="1" applyAlignment="1">
      <alignment horizontal="left" vertical="top" wrapText="1"/>
    </xf>
    <xf numFmtId="165" fontId="14" fillId="0" borderId="1" xfId="71" applyNumberFormat="1" applyFill="1" applyBorder="1" applyAlignment="1">
      <alignment horizontal="center" vertical="top" wrapText="1"/>
    </xf>
    <xf numFmtId="0" fontId="14" fillId="0" borderId="1" xfId="71" applyFill="1" applyBorder="1" applyAlignment="1">
      <alignment horizontal="center" vertical="top" wrapText="1"/>
    </xf>
    <xf numFmtId="176" fontId="14" fillId="23" borderId="1" xfId="71" applyNumberFormat="1" applyBorder="1" applyAlignment="1">
      <alignment vertical="top"/>
    </xf>
    <xf numFmtId="175" fontId="14" fillId="28" borderId="1" xfId="71" applyNumberFormat="1" applyFill="1" applyBorder="1" applyAlignment="1">
      <alignment horizontal="center" vertical="top"/>
    </xf>
    <xf numFmtId="175" fontId="14" fillId="27" borderId="1" xfId="71" applyNumberFormat="1" applyFill="1" applyBorder="1" applyAlignment="1">
      <alignment horizontal="center" vertical="top"/>
    </xf>
    <xf numFmtId="174" fontId="14" fillId="23" borderId="1" xfId="71" applyNumberFormat="1" applyBorder="1" applyAlignment="1">
      <alignment horizontal="center" vertical="top" wrapText="1"/>
    </xf>
    <xf numFmtId="165" fontId="14" fillId="23" borderId="1" xfId="71" applyNumberFormat="1" applyBorder="1" applyAlignment="1">
      <alignment horizontal="left" vertical="top" wrapText="1"/>
    </xf>
    <xf numFmtId="165" fontId="14" fillId="23" borderId="1" xfId="71" applyNumberFormat="1" applyBorder="1" applyAlignment="1">
      <alignment horizontal="center" vertical="top" wrapText="1"/>
    </xf>
    <xf numFmtId="174" fontId="14" fillId="0" borderId="1" xfId="71" applyNumberFormat="1" applyFill="1" applyBorder="1" applyAlignment="1">
      <alignment horizontal="center" vertical="top" wrapText="1"/>
    </xf>
    <xf numFmtId="0" fontId="68" fillId="0" borderId="29" xfId="71" applyFont="1" applyFill="1" applyBorder="1" applyAlignment="1">
      <alignment vertical="top"/>
    </xf>
    <xf numFmtId="165" fontId="68" fillId="0" borderId="29" xfId="71" applyNumberFormat="1" applyFont="1" applyFill="1" applyBorder="1" applyAlignment="1">
      <alignment horizontal="left" vertical="center" wrapText="1"/>
    </xf>
    <xf numFmtId="1" fontId="14" fillId="0" borderId="27" xfId="71" applyNumberFormat="1" applyFill="1" applyBorder="1" applyAlignment="1">
      <alignment horizontal="center" vertical="top"/>
    </xf>
    <xf numFmtId="0" fontId="14" fillId="0" borderId="27" xfId="71" applyFill="1" applyBorder="1" applyAlignment="1">
      <alignment horizontal="center" vertical="top"/>
    </xf>
    <xf numFmtId="4" fontId="14" fillId="28" borderId="1" xfId="71" applyNumberFormat="1" applyFill="1" applyBorder="1" applyAlignment="1">
      <alignment horizontal="center" vertical="top"/>
    </xf>
    <xf numFmtId="4" fontId="14" fillId="27" borderId="1" xfId="71" applyNumberFormat="1" applyFill="1" applyBorder="1" applyAlignment="1">
      <alignment horizontal="center" vertical="top"/>
    </xf>
    <xf numFmtId="174" fontId="14" fillId="23" borderId="1" xfId="71" applyNumberFormat="1" applyBorder="1" applyAlignment="1">
      <alignment horizontal="left" vertical="top" wrapText="1"/>
    </xf>
    <xf numFmtId="0" fontId="14" fillId="23" borderId="1" xfId="71" applyBorder="1" applyAlignment="1">
      <alignment horizontal="center" vertical="top" wrapText="1"/>
    </xf>
    <xf numFmtId="176" fontId="14" fillId="27" borderId="1" xfId="71" applyNumberFormat="1" applyFill="1" applyBorder="1" applyAlignment="1" applyProtection="1">
      <alignment vertical="top"/>
      <protection locked="0"/>
    </xf>
    <xf numFmtId="176" fontId="14" fillId="0" borderId="1" xfId="71" applyNumberFormat="1" applyFill="1" applyBorder="1" applyAlignment="1">
      <alignment vertical="top"/>
    </xf>
    <xf numFmtId="174" fontId="14" fillId="0" borderId="1" xfId="71" applyNumberFormat="1" applyFill="1" applyBorder="1" applyAlignment="1">
      <alignment horizontal="right" vertical="top" wrapText="1"/>
    </xf>
    <xf numFmtId="4" fontId="14" fillId="27" borderId="1" xfId="71" applyNumberFormat="1" applyFill="1" applyBorder="1" applyAlignment="1">
      <alignment horizontal="center" vertical="top" wrapText="1"/>
    </xf>
    <xf numFmtId="0" fontId="16" fillId="0" borderId="0" xfId="71" applyFont="1" applyFill="1"/>
    <xf numFmtId="165" fontId="14" fillId="0" borderId="1" xfId="71" applyNumberFormat="1" applyFill="1" applyBorder="1" applyAlignment="1">
      <alignment vertical="top" wrapText="1"/>
    </xf>
    <xf numFmtId="4" fontId="14" fillId="0" borderId="1" xfId="71" applyNumberFormat="1" applyFill="1" applyBorder="1" applyAlignment="1">
      <alignment horizontal="center" vertical="top" wrapText="1"/>
    </xf>
    <xf numFmtId="165" fontId="14" fillId="0" borderId="18" xfId="71" applyNumberFormat="1" applyFill="1" applyBorder="1" applyAlignment="1">
      <alignment horizontal="center" vertical="top" wrapText="1"/>
    </xf>
    <xf numFmtId="165" fontId="14" fillId="0" borderId="18" xfId="71" applyNumberFormat="1" applyFill="1" applyBorder="1" applyAlignment="1">
      <alignment horizontal="left" vertical="top" wrapText="1"/>
    </xf>
    <xf numFmtId="4" fontId="14" fillId="28" borderId="1" xfId="53" applyNumberFormat="1" applyFont="1" applyFill="1" applyBorder="1" applyAlignment="1">
      <alignment horizontal="center" vertical="top" wrapText="1"/>
    </xf>
    <xf numFmtId="0" fontId="14" fillId="0" borderId="29" xfId="71" applyFill="1" applyBorder="1" applyAlignment="1">
      <alignment horizontal="left" vertical="top"/>
    </xf>
    <xf numFmtId="0" fontId="14" fillId="0" borderId="27" xfId="71" applyFill="1" applyBorder="1" applyAlignment="1">
      <alignment vertical="top"/>
    </xf>
    <xf numFmtId="7" fontId="14" fillId="23" borderId="34" xfId="71" applyNumberFormat="1" applyBorder="1" applyAlignment="1">
      <alignment horizontal="right"/>
    </xf>
    <xf numFmtId="0" fontId="68" fillId="0" borderId="34" xfId="71" applyFont="1" applyFill="1" applyBorder="1" applyAlignment="1">
      <alignment horizontal="center" vertical="center"/>
    </xf>
    <xf numFmtId="7" fontId="14" fillId="0" borderId="34" xfId="71" applyNumberFormat="1" applyFill="1" applyBorder="1" applyAlignment="1">
      <alignment horizontal="right"/>
    </xf>
    <xf numFmtId="0" fontId="68" fillId="0" borderId="29" xfId="71" applyFont="1" applyFill="1" applyBorder="1" applyAlignment="1">
      <alignment horizontal="center" vertical="center"/>
    </xf>
    <xf numFmtId="7" fontId="14" fillId="0" borderId="27" xfId="71" applyNumberFormat="1" applyFill="1" applyBorder="1" applyAlignment="1">
      <alignment horizontal="right" vertical="center"/>
    </xf>
    <xf numFmtId="165" fontId="68" fillId="0" borderId="29" xfId="71" applyNumberFormat="1" applyFont="1" applyFill="1" applyBorder="1" applyAlignment="1">
      <alignment horizontal="left" vertical="center"/>
    </xf>
    <xf numFmtId="7" fontId="14" fillId="0" borderId="34" xfId="71" applyNumberFormat="1" applyFill="1" applyBorder="1" applyAlignment="1">
      <alignment horizontal="right" vertical="center"/>
    </xf>
    <xf numFmtId="7" fontId="14" fillId="23" borderId="34" xfId="71" applyNumberFormat="1" applyBorder="1" applyAlignment="1">
      <alignment horizontal="right" vertical="center"/>
    </xf>
    <xf numFmtId="174" fontId="14" fillId="23" borderId="1" xfId="71" applyNumberFormat="1" applyBorder="1" applyAlignment="1">
      <alignment horizontal="right" vertical="top" wrapText="1"/>
    </xf>
    <xf numFmtId="165" fontId="14" fillId="23" borderId="1" xfId="71" applyNumberFormat="1" applyBorder="1" applyAlignment="1">
      <alignment vertical="top" wrapText="1"/>
    </xf>
    <xf numFmtId="1" fontId="14" fillId="0" borderId="27" xfId="71" applyNumberFormat="1" applyFill="1" applyBorder="1" applyAlignment="1">
      <alignment vertical="top"/>
    </xf>
    <xf numFmtId="4" fontId="14" fillId="0" borderId="1" xfId="71" applyNumberFormat="1" applyFill="1" applyBorder="1" applyAlignment="1">
      <alignment horizontal="center" vertical="top"/>
    </xf>
    <xf numFmtId="174" fontId="14" fillId="27" borderId="1" xfId="71" applyNumberFormat="1" applyFill="1" applyBorder="1" applyAlignment="1">
      <alignment horizontal="right" vertical="top" wrapText="1"/>
    </xf>
    <xf numFmtId="165" fontId="14" fillId="27" borderId="1" xfId="71" applyNumberFormat="1" applyFill="1" applyBorder="1" applyAlignment="1">
      <alignment horizontal="left" vertical="top" wrapText="1"/>
    </xf>
    <xf numFmtId="165" fontId="14" fillId="27" borderId="1" xfId="71" applyNumberFormat="1" applyFill="1" applyBorder="1" applyAlignment="1">
      <alignment horizontal="center" vertical="top" wrapText="1"/>
    </xf>
    <xf numFmtId="0" fontId="14" fillId="27" borderId="1" xfId="71" applyFill="1" applyBorder="1" applyAlignment="1">
      <alignment horizontal="center" vertical="top" wrapText="1"/>
    </xf>
    <xf numFmtId="176" fontId="14" fillId="27" borderId="1" xfId="71" applyNumberFormat="1" applyFill="1" applyBorder="1" applyAlignment="1">
      <alignment vertical="top"/>
    </xf>
    <xf numFmtId="7" fontId="14" fillId="23" borderId="0" xfId="71" applyNumberFormat="1" applyAlignment="1">
      <alignment horizontal="center" vertical="center"/>
    </xf>
    <xf numFmtId="7" fontId="14" fillId="23" borderId="0" xfId="71" applyNumberFormat="1" applyAlignment="1">
      <alignment horizontal="right" vertical="center"/>
    </xf>
    <xf numFmtId="0" fontId="14" fillId="0" borderId="0" xfId="71" applyFill="1" applyAlignment="1">
      <alignment horizontal="center" vertical="top" wrapText="1"/>
    </xf>
    <xf numFmtId="1" fontId="70" fillId="0" borderId="27" xfId="71" quotePrefix="1" applyNumberFormat="1" applyFont="1" applyFill="1" applyBorder="1" applyAlignment="1">
      <alignment horizontal="left" vertical="center" wrapText="1"/>
    </xf>
    <xf numFmtId="175" fontId="14" fillId="0" borderId="1" xfId="71" applyNumberFormat="1" applyFill="1" applyBorder="1" applyAlignment="1">
      <alignment horizontal="center" vertical="top"/>
    </xf>
    <xf numFmtId="174" fontId="14" fillId="0" borderId="1" xfId="71" applyNumberFormat="1" applyFill="1" applyBorder="1" applyAlignment="1">
      <alignment horizontal="left" vertical="top"/>
    </xf>
    <xf numFmtId="0" fontId="14" fillId="0" borderId="29" xfId="71" applyFill="1" applyBorder="1" applyAlignment="1">
      <alignment horizontal="center" vertical="top"/>
    </xf>
    <xf numFmtId="0" fontId="14" fillId="0" borderId="29" xfId="71" applyFill="1" applyBorder="1" applyAlignment="1">
      <alignment vertical="top"/>
    </xf>
    <xf numFmtId="4" fontId="14" fillId="28" borderId="0" xfId="71" applyNumberFormat="1" applyFill="1" applyAlignment="1">
      <alignment horizontal="center" vertical="top" wrapText="1"/>
    </xf>
    <xf numFmtId="174" fontId="14" fillId="0" borderId="0" xfId="71" applyNumberFormat="1" applyFill="1" applyAlignment="1">
      <alignment horizontal="center" vertical="top" wrapText="1"/>
    </xf>
    <xf numFmtId="7" fontId="14" fillId="28" borderId="27" xfId="71" applyNumberFormat="1" applyFill="1" applyBorder="1" applyAlignment="1">
      <alignment horizontal="right" vertical="center"/>
    </xf>
    <xf numFmtId="7" fontId="14" fillId="0" borderId="29" xfId="71" applyNumberFormat="1" applyFill="1" applyBorder="1" applyAlignment="1">
      <alignment horizontal="right" vertical="center"/>
    </xf>
    <xf numFmtId="0" fontId="16" fillId="23" borderId="0" xfId="71" applyFont="1"/>
    <xf numFmtId="7" fontId="14" fillId="28" borderId="34" xfId="71" applyNumberFormat="1" applyFill="1" applyBorder="1" applyAlignment="1">
      <alignment horizontal="right" vertical="center"/>
    </xf>
    <xf numFmtId="0" fontId="68" fillId="23" borderId="29" xfId="71" quotePrefix="1" applyFont="1" applyBorder="1" applyAlignment="1">
      <alignment horizontal="center" vertical="center"/>
    </xf>
    <xf numFmtId="4" fontId="14" fillId="28" borderId="0" xfId="71" applyNumberFormat="1" applyFill="1" applyAlignment="1">
      <alignment horizontal="center" vertical="top"/>
    </xf>
    <xf numFmtId="0" fontId="68" fillId="23" borderId="34" xfId="71" applyFont="1" applyBorder="1" applyAlignment="1">
      <alignment horizontal="center" vertical="center"/>
    </xf>
    <xf numFmtId="7" fontId="14" fillId="0" borderId="27" xfId="80" applyNumberFormat="1" applyFill="1" applyBorder="1" applyAlignment="1">
      <alignment horizontal="right"/>
    </xf>
    <xf numFmtId="0" fontId="68" fillId="0" borderId="29" xfId="80" applyFont="1" applyFill="1" applyBorder="1" applyAlignment="1">
      <alignment vertical="top"/>
    </xf>
    <xf numFmtId="165" fontId="68" fillId="0" borderId="29" xfId="80" applyNumberFormat="1" applyFont="1" applyFill="1" applyBorder="1" applyAlignment="1">
      <alignment horizontal="left" vertical="center"/>
    </xf>
    <xf numFmtId="1" fontId="14" fillId="0" borderId="27" xfId="80" applyNumberFormat="1" applyFill="1" applyBorder="1" applyAlignment="1">
      <alignment horizontal="center" vertical="top"/>
    </xf>
    <xf numFmtId="0" fontId="14" fillId="0" borderId="27" xfId="80" applyFill="1" applyBorder="1" applyAlignment="1">
      <alignment horizontal="center" vertical="top"/>
    </xf>
    <xf numFmtId="4" fontId="71" fillId="0" borderId="1" xfId="80" applyNumberFormat="1" applyFont="1" applyFill="1" applyBorder="1" applyAlignment="1">
      <alignment horizontal="center" vertical="top" wrapText="1"/>
    </xf>
    <xf numFmtId="174" fontId="71" fillId="0" borderId="1" xfId="80" applyNumberFormat="1" applyFont="1" applyFill="1" applyBorder="1" applyAlignment="1">
      <alignment horizontal="left" vertical="top" wrapText="1"/>
    </xf>
    <xf numFmtId="165" fontId="71" fillId="0" borderId="1" xfId="80" applyNumberFormat="1" applyFont="1" applyFill="1" applyBorder="1" applyAlignment="1">
      <alignment horizontal="left" vertical="top" wrapText="1"/>
    </xf>
    <xf numFmtId="165" fontId="71" fillId="0" borderId="1" xfId="80" applyNumberFormat="1" applyFont="1" applyFill="1" applyBorder="1" applyAlignment="1">
      <alignment horizontal="center" vertical="top" wrapText="1"/>
    </xf>
    <xf numFmtId="0" fontId="71" fillId="0" borderId="1" xfId="80" applyFont="1" applyFill="1" applyBorder="1" applyAlignment="1">
      <alignment horizontal="center" vertical="top" wrapText="1"/>
    </xf>
    <xf numFmtId="4" fontId="14" fillId="23" borderId="1" xfId="71" applyNumberFormat="1" applyBorder="1" applyAlignment="1">
      <alignment horizontal="center" vertical="top" wrapText="1"/>
    </xf>
    <xf numFmtId="174" fontId="71" fillId="0" borderId="1" xfId="80" applyNumberFormat="1" applyFont="1" applyFill="1" applyBorder="1" applyAlignment="1">
      <alignment horizontal="center" vertical="top" wrapText="1"/>
    </xf>
    <xf numFmtId="174" fontId="14" fillId="0" borderId="1" xfId="76" applyNumberFormat="1" applyFill="1" applyBorder="1" applyAlignment="1">
      <alignment horizontal="right" vertical="top" wrapText="1"/>
    </xf>
    <xf numFmtId="165" fontId="14" fillId="0" borderId="1" xfId="76" applyNumberFormat="1" applyFill="1" applyBorder="1" applyAlignment="1">
      <alignment horizontal="left" vertical="top" wrapText="1"/>
    </xf>
    <xf numFmtId="165" fontId="14" fillId="0" borderId="1" xfId="76" applyNumberFormat="1" applyFill="1" applyBorder="1" applyAlignment="1">
      <alignment horizontal="center" vertical="top" wrapText="1"/>
    </xf>
    <xf numFmtId="0" fontId="14" fillId="0" borderId="1" xfId="76" applyFill="1" applyBorder="1" applyAlignment="1">
      <alignment horizontal="center" vertical="top" wrapText="1"/>
    </xf>
    <xf numFmtId="176" fontId="71" fillId="0" borderId="1" xfId="80" applyNumberFormat="1" applyFont="1" applyFill="1" applyBorder="1" applyAlignment="1" applyProtection="1">
      <alignment vertical="top"/>
      <protection locked="0"/>
    </xf>
    <xf numFmtId="176" fontId="71" fillId="0" borderId="1" xfId="80" applyNumberFormat="1" applyFont="1" applyFill="1" applyBorder="1" applyAlignment="1">
      <alignment vertical="top"/>
    </xf>
    <xf numFmtId="165" fontId="14" fillId="0" borderId="1" xfId="75" applyNumberFormat="1" applyFont="1" applyBorder="1" applyAlignment="1">
      <alignment horizontal="left" vertical="top" wrapText="1"/>
    </xf>
    <xf numFmtId="165" fontId="14" fillId="0" borderId="1" xfId="75" applyNumberFormat="1" applyFont="1" applyBorder="1" applyAlignment="1">
      <alignment horizontal="center" vertical="top" wrapText="1"/>
    </xf>
    <xf numFmtId="174" fontId="71" fillId="23" borderId="1" xfId="71" applyNumberFormat="1" applyFont="1" applyBorder="1" applyAlignment="1">
      <alignment horizontal="left" vertical="top" wrapText="1"/>
    </xf>
    <xf numFmtId="165" fontId="71" fillId="23" borderId="1" xfId="71" applyNumberFormat="1" applyFont="1" applyBorder="1" applyAlignment="1">
      <alignment vertical="top" wrapText="1"/>
    </xf>
    <xf numFmtId="165" fontId="71" fillId="23" borderId="1" xfId="71" applyNumberFormat="1" applyFont="1" applyBorder="1" applyAlignment="1">
      <alignment horizontal="center" vertical="top" wrapText="1"/>
    </xf>
    <xf numFmtId="174" fontId="71" fillId="23" borderId="1" xfId="71" applyNumberFormat="1" applyFont="1" applyBorder="1" applyAlignment="1">
      <alignment horizontal="center" vertical="top" wrapText="1"/>
    </xf>
    <xf numFmtId="165" fontId="71" fillId="0" borderId="1" xfId="75" applyNumberFormat="1" applyFont="1" applyBorder="1" applyAlignment="1">
      <alignment horizontal="left" vertical="top" wrapText="1"/>
    </xf>
    <xf numFmtId="165" fontId="71" fillId="0" borderId="1" xfId="75" applyNumberFormat="1" applyFont="1" applyBorder="1" applyAlignment="1">
      <alignment horizontal="center" vertical="top" wrapText="1"/>
    </xf>
    <xf numFmtId="0" fontId="14" fillId="23" borderId="29" xfId="71" applyBorder="1" applyAlignment="1">
      <alignment horizontal="right" vertical="top"/>
    </xf>
    <xf numFmtId="0" fontId="14" fillId="23" borderId="27" xfId="71" applyBorder="1" applyAlignment="1">
      <alignment horizontal="right"/>
    </xf>
    <xf numFmtId="0" fontId="14" fillId="23" borderId="27" xfId="71" applyBorder="1" applyAlignment="1">
      <alignment horizontal="right" vertical="center"/>
    </xf>
    <xf numFmtId="0" fontId="68" fillId="23" borderId="38" xfId="71" applyFont="1" applyBorder="1" applyAlignment="1">
      <alignment horizontal="center" vertical="center"/>
    </xf>
    <xf numFmtId="7" fontId="14" fillId="23" borderId="39" xfId="71" applyNumberFormat="1" applyBorder="1" applyAlignment="1">
      <alignment horizontal="right" vertical="center"/>
    </xf>
    <xf numFmtId="176" fontId="71" fillId="27" borderId="1" xfId="71" applyNumberFormat="1" applyFont="1" applyFill="1" applyBorder="1" applyAlignment="1" applyProtection="1">
      <alignment vertical="top"/>
      <protection locked="0"/>
    </xf>
    <xf numFmtId="176" fontId="71" fillId="0" borderId="1" xfId="71" applyNumberFormat="1" applyFont="1" applyFill="1" applyBorder="1" applyAlignment="1">
      <alignment vertical="top"/>
    </xf>
    <xf numFmtId="0" fontId="68" fillId="23" borderId="40" xfId="71" applyFont="1" applyBorder="1" applyAlignment="1">
      <alignment horizontal="center" vertical="center"/>
    </xf>
    <xf numFmtId="7" fontId="14" fillId="23" borderId="41" xfId="71" applyNumberFormat="1" applyBorder="1" applyAlignment="1">
      <alignment horizontal="right" vertical="center"/>
    </xf>
    <xf numFmtId="0" fontId="14" fillId="23" borderId="42" xfId="71" applyBorder="1" applyAlignment="1">
      <alignment vertical="top"/>
    </xf>
    <xf numFmtId="0" fontId="41" fillId="23" borderId="43" xfId="71" applyFont="1" applyBorder="1" applyAlignment="1">
      <alignment horizontal="centerContinuous"/>
    </xf>
    <xf numFmtId="0" fontId="14" fillId="23" borderId="43" xfId="71" applyBorder="1" applyAlignment="1">
      <alignment horizontal="centerContinuous"/>
    </xf>
    <xf numFmtId="0" fontId="14" fillId="23" borderId="44" xfId="71" applyBorder="1" applyAlignment="1">
      <alignment horizontal="right"/>
    </xf>
    <xf numFmtId="0" fontId="14" fillId="23" borderId="0" xfId="71" applyAlignment="1">
      <alignment horizontal="right" vertical="center"/>
    </xf>
    <xf numFmtId="0" fontId="14" fillId="23" borderId="47" xfId="71" applyBorder="1" applyAlignment="1">
      <alignment horizontal="right" vertical="center"/>
    </xf>
    <xf numFmtId="0" fontId="14" fillId="23" borderId="0" xfId="71" applyAlignment="1">
      <alignment horizontal="right"/>
    </xf>
    <xf numFmtId="0" fontId="68" fillId="23" borderId="51" xfId="71" applyFont="1" applyBorder="1" applyAlignment="1">
      <alignment horizontal="center"/>
    </xf>
    <xf numFmtId="1" fontId="70" fillId="23" borderId="52" xfId="71" applyNumberFormat="1" applyFont="1" applyBorder="1" applyAlignment="1">
      <alignment horizontal="left"/>
    </xf>
    <xf numFmtId="1" fontId="14" fillId="23" borderId="52" xfId="71" applyNumberFormat="1" applyBorder="1" applyAlignment="1">
      <alignment horizontal="center"/>
    </xf>
    <xf numFmtId="1" fontId="14" fillId="23" borderId="52" xfId="71" applyNumberFormat="1" applyBorder="1"/>
    <xf numFmtId="7" fontId="15" fillId="23" borderId="53" xfId="71" applyNumberFormat="1" applyFont="1" applyBorder="1" applyAlignment="1">
      <alignment horizontal="right"/>
    </xf>
    <xf numFmtId="7" fontId="14" fillId="23" borderId="53" xfId="71" applyNumberFormat="1" applyBorder="1" applyAlignment="1">
      <alignment horizontal="right"/>
    </xf>
    <xf numFmtId="7" fontId="14" fillId="23" borderId="24" xfId="71" applyNumberFormat="1" applyBorder="1" applyAlignment="1">
      <alignment horizontal="right" vertical="center"/>
    </xf>
    <xf numFmtId="7" fontId="14" fillId="23" borderId="55" xfId="71" applyNumberFormat="1" applyBorder="1" applyAlignment="1">
      <alignment horizontal="right"/>
    </xf>
    <xf numFmtId="0" fontId="68" fillId="23" borderId="30" xfId="71" applyFont="1" applyBorder="1" applyAlignment="1">
      <alignment horizontal="center"/>
    </xf>
    <xf numFmtId="7" fontId="15" fillId="23" borderId="33" xfId="71" applyNumberFormat="1" applyFont="1" applyBorder="1" applyAlignment="1">
      <alignment horizontal="right"/>
    </xf>
    <xf numFmtId="0" fontId="68" fillId="23" borderId="55" xfId="71" applyFont="1" applyBorder="1" applyAlignment="1">
      <alignment horizontal="center" vertical="center"/>
    </xf>
    <xf numFmtId="7" fontId="15" fillId="23" borderId="56" xfId="71" applyNumberFormat="1" applyFont="1" applyBorder="1" applyAlignment="1">
      <alignment horizontal="right"/>
    </xf>
    <xf numFmtId="7" fontId="14" fillId="23" borderId="56" xfId="71" applyNumberFormat="1" applyBorder="1" applyAlignment="1">
      <alignment horizontal="right"/>
    </xf>
    <xf numFmtId="0" fontId="14" fillId="23" borderId="61" xfId="71" applyBorder="1" applyAlignment="1">
      <alignment vertical="top"/>
    </xf>
    <xf numFmtId="0" fontId="14" fillId="23" borderId="13" xfId="71" applyBorder="1"/>
    <xf numFmtId="0" fontId="14" fillId="23" borderId="13" xfId="71" applyBorder="1" applyAlignment="1">
      <alignment horizontal="center"/>
    </xf>
    <xf numFmtId="7" fontId="14" fillId="23" borderId="13" xfId="71" applyNumberFormat="1" applyBorder="1" applyAlignment="1">
      <alignment horizontal="right"/>
    </xf>
    <xf numFmtId="0" fontId="14" fillId="23" borderId="19" xfId="71" applyBorder="1" applyAlignment="1">
      <alignment horizontal="right"/>
    </xf>
    <xf numFmtId="180" fontId="15" fillId="23" borderId="0" xfId="79" applyNumberFormat="1" applyFont="1" applyFill="1" applyAlignment="1">
      <alignment horizontal="centerContinuous" vertical="center"/>
    </xf>
    <xf numFmtId="180" fontId="14" fillId="23" borderId="0" xfId="79" applyNumberFormat="1" applyFont="1" applyFill="1" applyAlignment="1">
      <alignment horizontal="centerContinuous" vertical="center"/>
    </xf>
    <xf numFmtId="180" fontId="14" fillId="23" borderId="0" xfId="79" applyNumberFormat="1" applyFont="1" applyFill="1"/>
    <xf numFmtId="180" fontId="14" fillId="23" borderId="22" xfId="79" applyNumberFormat="1" applyFont="1" applyFill="1" applyBorder="1" applyAlignment="1">
      <alignment horizontal="center"/>
    </xf>
    <xf numFmtId="180" fontId="14" fillId="23" borderId="26" xfId="79" applyNumberFormat="1" applyFont="1" applyFill="1" applyBorder="1" applyAlignment="1">
      <alignment horizontal="center"/>
    </xf>
    <xf numFmtId="180" fontId="14" fillId="23" borderId="28" xfId="79" applyNumberFormat="1" applyFont="1" applyFill="1" applyBorder="1" applyAlignment="1">
      <alignment horizontal="center"/>
    </xf>
    <xf numFmtId="180" fontId="14" fillId="23" borderId="27" xfId="79" applyNumberFormat="1" applyFont="1" applyFill="1" applyBorder="1" applyAlignment="1">
      <alignment horizontal="center" vertical="top"/>
    </xf>
    <xf numFmtId="180" fontId="14" fillId="0" borderId="1" xfId="79" applyNumberFormat="1" applyFont="1" applyFill="1" applyBorder="1" applyAlignment="1">
      <alignment horizontal="right" vertical="top"/>
    </xf>
    <xf numFmtId="180" fontId="14" fillId="0" borderId="1" xfId="79" applyNumberFormat="1" applyFont="1" applyFill="1" applyBorder="1" applyAlignment="1">
      <alignment horizontal="right" vertical="top" wrapText="1"/>
    </xf>
    <xf numFmtId="180" fontId="14" fillId="0" borderId="18" xfId="79" applyNumberFormat="1" applyFont="1" applyFill="1" applyBorder="1" applyAlignment="1">
      <alignment horizontal="right" vertical="top" wrapText="1"/>
    </xf>
    <xf numFmtId="180" fontId="14" fillId="0" borderId="1" xfId="79" applyNumberFormat="1" applyFont="1" applyBorder="1" applyAlignment="1">
      <alignment horizontal="right" vertical="top" wrapText="1"/>
    </xf>
    <xf numFmtId="180" fontId="71" fillId="0" borderId="1" xfId="79" applyNumberFormat="1" applyFont="1" applyFill="1" applyBorder="1" applyAlignment="1">
      <alignment horizontal="right" vertical="top" wrapText="1"/>
    </xf>
    <xf numFmtId="180" fontId="14" fillId="23" borderId="43" xfId="79" applyNumberFormat="1" applyFont="1" applyFill="1" applyBorder="1" applyAlignment="1">
      <alignment horizontal="centerContinuous"/>
    </xf>
    <xf numFmtId="180" fontId="14" fillId="23" borderId="52" xfId="79" applyNumberFormat="1" applyFont="1" applyFill="1" applyBorder="1"/>
    <xf numFmtId="180" fontId="14" fillId="23" borderId="13" xfId="79" applyNumberFormat="1" applyFont="1" applyFill="1" applyBorder="1"/>
    <xf numFmtId="39" fontId="14" fillId="0" borderId="1" xfId="79" applyNumberFormat="1" applyFont="1" applyFill="1" applyBorder="1" applyAlignment="1">
      <alignment horizontal="right" vertical="top" wrapText="1"/>
    </xf>
    <xf numFmtId="39" fontId="71" fillId="0" borderId="1" xfId="79" applyNumberFormat="1" applyFont="1" applyFill="1" applyBorder="1" applyAlignment="1">
      <alignment horizontal="right" vertical="top" wrapText="1"/>
    </xf>
    <xf numFmtId="1" fontId="70" fillId="23" borderId="48" xfId="71" applyNumberFormat="1" applyFont="1" applyBorder="1" applyAlignment="1">
      <alignment horizontal="left" vertical="center" wrapText="1"/>
    </xf>
    <xf numFmtId="0" fontId="14" fillId="23" borderId="49" xfId="71" applyBorder="1" applyAlignment="1">
      <alignment vertical="center" wrapText="1"/>
    </xf>
    <xf numFmtId="0" fontId="14" fillId="23" borderId="50" xfId="71" applyBorder="1" applyAlignment="1">
      <alignment vertical="center" wrapText="1"/>
    </xf>
    <xf numFmtId="0" fontId="41" fillId="23" borderId="54" xfId="71" applyFont="1" applyBorder="1" applyAlignment="1">
      <alignment vertical="center" wrapText="1"/>
    </xf>
    <xf numFmtId="0" fontId="14" fillId="23" borderId="21" xfId="71" applyBorder="1" applyAlignment="1">
      <alignment vertical="center" wrapText="1"/>
    </xf>
    <xf numFmtId="0" fontId="14" fillId="23" borderId="22" xfId="71" applyBorder="1" applyAlignment="1">
      <alignment vertical="center" wrapText="1"/>
    </xf>
    <xf numFmtId="0" fontId="14" fillId="23" borderId="57" xfId="71" applyBorder="1"/>
    <xf numFmtId="0" fontId="14" fillId="23" borderId="58" xfId="71" applyBorder="1"/>
    <xf numFmtId="7" fontId="14" fillId="23" borderId="59" xfId="71" applyNumberFormat="1" applyBorder="1" applyAlignment="1">
      <alignment horizontal="center"/>
    </xf>
    <xf numFmtId="0" fontId="14" fillId="23" borderId="60" xfId="71" applyBorder="1"/>
    <xf numFmtId="1" fontId="69" fillId="23" borderId="27" xfId="71" applyNumberFormat="1" applyFont="1" applyBorder="1" applyAlignment="1">
      <alignment horizontal="left" vertical="center" wrapText="1"/>
    </xf>
    <xf numFmtId="0" fontId="14" fillId="23" borderId="0" xfId="71" applyAlignment="1">
      <alignment vertical="center" wrapText="1"/>
    </xf>
    <xf numFmtId="0" fontId="14" fillId="23" borderId="28" xfId="71" applyBorder="1" applyAlignment="1">
      <alignment vertical="center" wrapText="1"/>
    </xf>
    <xf numFmtId="1" fontId="69" fillId="23" borderId="35" xfId="71" applyNumberFormat="1" applyFont="1" applyBorder="1" applyAlignment="1">
      <alignment horizontal="left" vertical="center" wrapText="1"/>
    </xf>
    <xf numFmtId="0" fontId="14" fillId="23" borderId="36" xfId="71" applyBorder="1" applyAlignment="1">
      <alignment vertical="center" wrapText="1"/>
    </xf>
    <xf numFmtId="0" fontId="14" fillId="23" borderId="37" xfId="71" applyBorder="1" applyAlignment="1">
      <alignment vertical="center" wrapText="1"/>
    </xf>
    <xf numFmtId="0" fontId="41" fillId="23" borderId="45" xfId="71" applyFont="1" applyBorder="1" applyAlignment="1">
      <alignment vertical="center"/>
    </xf>
    <xf numFmtId="0" fontId="14" fillId="23" borderId="46" xfId="71" applyBorder="1" applyAlignment="1">
      <alignment vertical="center"/>
    </xf>
    <xf numFmtId="1" fontId="70" fillId="23" borderId="35" xfId="71" applyNumberFormat="1" applyFont="1" applyBorder="1" applyAlignment="1">
      <alignment horizontal="left" vertical="center" wrapText="1"/>
    </xf>
    <xf numFmtId="1" fontId="69" fillId="0" borderId="35" xfId="71" applyNumberFormat="1" applyFont="1" applyFill="1" applyBorder="1" applyAlignment="1">
      <alignment horizontal="left" vertical="center" wrapText="1"/>
    </xf>
    <xf numFmtId="0" fontId="14" fillId="0" borderId="36" xfId="71" applyFill="1" applyBorder="1" applyAlignment="1">
      <alignment vertical="center" wrapText="1"/>
    </xf>
    <xf numFmtId="0" fontId="14" fillId="0" borderId="37" xfId="71" applyFill="1" applyBorder="1" applyAlignment="1">
      <alignment vertical="center" wrapText="1"/>
    </xf>
    <xf numFmtId="1" fontId="69" fillId="0" borderId="30" xfId="71" quotePrefix="1" applyNumberFormat="1" applyFont="1" applyFill="1" applyBorder="1" applyAlignment="1">
      <alignment horizontal="left" vertical="center" wrapText="1"/>
    </xf>
    <xf numFmtId="0" fontId="14" fillId="0" borderId="31" xfId="71" applyFill="1" applyBorder="1" applyAlignment="1">
      <alignment vertical="center" wrapText="1"/>
    </xf>
    <xf numFmtId="0" fontId="14" fillId="0" borderId="32" xfId="71" applyFill="1" applyBorder="1" applyAlignment="1">
      <alignment vertical="center" wrapText="1"/>
    </xf>
    <xf numFmtId="1" fontId="69" fillId="23" borderId="30" xfId="71" quotePrefix="1" applyNumberFormat="1" applyFont="1" applyBorder="1" applyAlignment="1">
      <alignment horizontal="left" vertical="center" wrapText="1"/>
    </xf>
    <xf numFmtId="0" fontId="14" fillId="23" borderId="31" xfId="71" applyBorder="1" applyAlignment="1">
      <alignment vertical="center" wrapText="1"/>
    </xf>
    <xf numFmtId="0" fontId="14" fillId="23" borderId="32" xfId="71" applyBorder="1" applyAlignment="1">
      <alignment vertical="center" wrapText="1"/>
    </xf>
    <xf numFmtId="0" fontId="41" fillId="23" borderId="30" xfId="71" applyFont="1" applyBorder="1" applyAlignment="1">
      <alignment vertical="top" wrapText="1"/>
    </xf>
    <xf numFmtId="0" fontId="14" fillId="23" borderId="31" xfId="71" applyBorder="1" applyAlignment="1">
      <alignment wrapText="1"/>
    </xf>
    <xf numFmtId="0" fontId="14" fillId="23" borderId="32" xfId="71" applyBorder="1" applyAlignment="1">
      <alignment wrapText="1"/>
    </xf>
    <xf numFmtId="0" fontId="41" fillId="23" borderId="30" xfId="71" applyFont="1" applyBorder="1" applyAlignment="1">
      <alignment vertical="top"/>
    </xf>
    <xf numFmtId="0" fontId="14" fillId="23" borderId="31" xfId="71" applyBorder="1"/>
    <xf numFmtId="0" fontId="14" fillId="23" borderId="32" xfId="71" applyBorder="1"/>
    <xf numFmtId="1" fontId="69" fillId="23" borderId="27" xfId="71" quotePrefix="1" applyNumberFormat="1" applyFont="1" applyBorder="1" applyAlignment="1">
      <alignment horizontal="left" vertical="center" wrapText="1"/>
    </xf>
  </cellXfs>
  <cellStyles count="8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xfId="79" builtinId="3"/>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0" xr:uid="{35640972-6B3D-4425-9B54-EE5C81FC4EAF}"/>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54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DCS\Projects\TRN\60723294_COW_24-R-05\400_Technical\435_Tender_Documents\218-2024\218-2024_Form%20B_Engineer's_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colorId="8" zoomScale="75" zoomScaleNormal="75" zoomScaleSheetLayoutView="75" workbookViewId="0">
      <selection activeCell="A11" sqref="A11"/>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621</v>
      </c>
      <c r="B1" s="19" t="s">
        <v>887</v>
      </c>
    </row>
    <row r="2" spans="1:2" ht="20.25" x14ac:dyDescent="0.25">
      <c r="A2" s="1"/>
    </row>
    <row r="3" spans="1:2" ht="38.450000000000003" customHeight="1" x14ac:dyDescent="0.2">
      <c r="A3" s="3" t="s">
        <v>698</v>
      </c>
      <c r="B3" s="20"/>
    </row>
    <row r="4" spans="1:2" ht="18" x14ac:dyDescent="0.2">
      <c r="A4" s="4" t="s">
        <v>622</v>
      </c>
      <c r="B4" s="20"/>
    </row>
    <row r="5" spans="1:2" ht="32.450000000000003" customHeight="1" x14ac:dyDescent="0.2">
      <c r="A5" s="6" t="s">
        <v>1262</v>
      </c>
      <c r="B5" s="20"/>
    </row>
    <row r="6" spans="1:2" ht="30.75" customHeight="1" x14ac:dyDescent="0.2">
      <c r="A6" s="6" t="s">
        <v>28</v>
      </c>
      <c r="B6" s="20"/>
    </row>
    <row r="7" spans="1:2" ht="24.6" customHeight="1" x14ac:dyDescent="0.2">
      <c r="A7" s="4" t="s">
        <v>623</v>
      </c>
      <c r="B7" s="20"/>
    </row>
    <row r="8" spans="1:2" ht="45.75" customHeight="1" x14ac:dyDescent="0.2">
      <c r="A8" s="6" t="s">
        <v>912</v>
      </c>
      <c r="B8" s="20"/>
    </row>
    <row r="9" spans="1:2" ht="58.9" customHeight="1" x14ac:dyDescent="0.2">
      <c r="A9" s="6" t="s">
        <v>913</v>
      </c>
      <c r="B9" s="21"/>
    </row>
    <row r="10" spans="1:2" ht="21.6" customHeight="1" x14ac:dyDescent="0.2">
      <c r="A10" s="4" t="s">
        <v>624</v>
      </c>
      <c r="B10" s="20"/>
    </row>
    <row r="11" spans="1:2" ht="40.9" customHeight="1" x14ac:dyDescent="0.2">
      <c r="A11" s="6" t="s">
        <v>1222</v>
      </c>
      <c r="B11" s="20"/>
    </row>
    <row r="12" spans="1:2" ht="75.599999999999994" customHeight="1" x14ac:dyDescent="0.2">
      <c r="A12" s="6" t="s">
        <v>1223</v>
      </c>
      <c r="B12" s="20"/>
    </row>
    <row r="13" spans="1:2" ht="113.45" customHeight="1" x14ac:dyDescent="0.2">
      <c r="A13" s="6" t="s">
        <v>1238</v>
      </c>
      <c r="B13" s="20"/>
    </row>
    <row r="14" spans="1:2" ht="21" customHeight="1" x14ac:dyDescent="0.2">
      <c r="A14" s="4" t="s">
        <v>18</v>
      </c>
      <c r="B14" s="20"/>
    </row>
    <row r="15" spans="1:2" s="14" customFormat="1" ht="63.6" customHeight="1" x14ac:dyDescent="0.25">
      <c r="A15" s="6" t="s">
        <v>956</v>
      </c>
      <c r="B15" s="20"/>
    </row>
    <row r="16" spans="1:2" ht="21" customHeight="1" x14ac:dyDescent="0.2">
      <c r="A16" s="4" t="s">
        <v>625</v>
      </c>
      <c r="B16" s="20"/>
    </row>
    <row r="17" spans="1:4" ht="30.6" customHeight="1" x14ac:dyDescent="0.2">
      <c r="A17" s="5" t="s">
        <v>890</v>
      </c>
      <c r="B17" s="20"/>
    </row>
    <row r="18" spans="1:4" ht="43.9" customHeight="1" x14ac:dyDescent="0.2">
      <c r="A18" s="6" t="s">
        <v>1224</v>
      </c>
      <c r="B18" s="20"/>
    </row>
    <row r="19" spans="1:4" ht="47.45" customHeight="1" x14ac:dyDescent="0.2">
      <c r="A19" s="13" t="s">
        <v>891</v>
      </c>
      <c r="B19" s="20"/>
    </row>
    <row r="20" spans="1:4" ht="51.6" customHeight="1" x14ac:dyDescent="0.2">
      <c r="A20" s="6" t="s">
        <v>892</v>
      </c>
      <c r="B20" s="20"/>
    </row>
    <row r="21" spans="1:4" ht="33" customHeight="1" x14ac:dyDescent="0.2">
      <c r="A21" s="4" t="s">
        <v>627</v>
      </c>
      <c r="B21" s="101"/>
      <c r="C21" s="101"/>
      <c r="D21" s="101"/>
    </row>
    <row r="22" spans="1:4" ht="69" customHeight="1" x14ac:dyDescent="0.2">
      <c r="A22" s="6" t="s">
        <v>1225</v>
      </c>
      <c r="B22" s="101"/>
      <c r="C22" s="101"/>
      <c r="D22" s="101"/>
    </row>
    <row r="23" spans="1:4" ht="21" customHeight="1" x14ac:dyDescent="0.2">
      <c r="A23" s="5" t="s">
        <v>893</v>
      </c>
      <c r="B23" s="20"/>
    </row>
    <row r="24" spans="1:4" ht="17.45" customHeight="1" x14ac:dyDescent="0.2">
      <c r="A24" s="5" t="s">
        <v>29</v>
      </c>
      <c r="B24" s="20"/>
    </row>
    <row r="25" spans="1:4" ht="30" x14ac:dyDescent="0.2">
      <c r="A25" s="6" t="s">
        <v>915</v>
      </c>
      <c r="B25" s="21"/>
    </row>
    <row r="26" spans="1:4" ht="47.45" customHeight="1" x14ac:dyDescent="0.2">
      <c r="A26" s="6" t="s">
        <v>916</v>
      </c>
      <c r="B26" s="21"/>
    </row>
    <row r="27" spans="1:4" ht="63.6" customHeight="1" x14ac:dyDescent="0.2">
      <c r="A27" s="26" t="s">
        <v>1243</v>
      </c>
      <c r="B27" s="21"/>
    </row>
    <row r="28" spans="1:4" ht="47.45" customHeight="1" x14ac:dyDescent="0.2">
      <c r="A28" s="26" t="s">
        <v>1242</v>
      </c>
      <c r="B28" s="21"/>
    </row>
    <row r="29" spans="1:4" ht="30" customHeight="1" x14ac:dyDescent="0.2">
      <c r="A29" s="4" t="s">
        <v>626</v>
      </c>
      <c r="B29" s="21"/>
    </row>
    <row r="30" spans="1:4" ht="30" customHeight="1" x14ac:dyDescent="0.2">
      <c r="A30" s="6" t="s">
        <v>13</v>
      </c>
      <c r="B30" s="21"/>
    </row>
    <row r="31" spans="1:4" ht="29.45" customHeight="1" x14ac:dyDescent="0.2">
      <c r="A31" s="4" t="s">
        <v>628</v>
      </c>
      <c r="B31" s="101"/>
      <c r="C31" s="101"/>
      <c r="D31" s="101"/>
    </row>
    <row r="32" spans="1:4" ht="38.450000000000003" customHeight="1" x14ac:dyDescent="0.2">
      <c r="A32" s="5" t="s">
        <v>873</v>
      </c>
      <c r="B32" s="20"/>
    </row>
    <row r="33" spans="1:2" ht="45" x14ac:dyDescent="0.2">
      <c r="A33" s="6" t="s">
        <v>4</v>
      </c>
      <c r="B33" s="20"/>
    </row>
    <row r="35" spans="1:2" x14ac:dyDescent="0.25">
      <c r="A35" s="22" t="s">
        <v>914</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285B-5CC9-485C-9159-32ED7CD67D0D}">
  <dimension ref="A1:O650"/>
  <sheetViews>
    <sheetView showGridLines="0" showZeros="0" view="pageBreakPreview" topLeftCell="A253" zoomScale="70" zoomScaleNormal="70" zoomScaleSheetLayoutView="70" workbookViewId="0">
      <selection activeCell="A263" sqref="A263"/>
    </sheetView>
  </sheetViews>
  <sheetFormatPr defaultColWidth="8.85546875" defaultRowHeight="12.75" x14ac:dyDescent="0.2"/>
  <cols>
    <col min="1" max="1" width="11.28515625" style="77" customWidth="1"/>
    <col min="2" max="2" width="9" style="77" customWidth="1"/>
    <col min="3" max="3" width="38.85546875" style="100" customWidth="1"/>
    <col min="4" max="4" width="17.42578125" style="77" customWidth="1"/>
    <col min="5" max="5" width="8.28515625" style="77" customWidth="1"/>
    <col min="6" max="7" width="12" style="77" customWidth="1"/>
    <col min="8" max="8" width="17" style="77" customWidth="1"/>
    <col min="9" max="9" width="43.42578125" style="46" customWidth="1"/>
    <col min="10" max="10" width="13.140625" style="27" customWidth="1"/>
    <col min="11" max="11" width="54.7109375" style="27" customWidth="1"/>
    <col min="12" max="12" width="13" style="27" customWidth="1"/>
    <col min="13" max="13" width="13.140625" style="27" customWidth="1"/>
    <col min="14" max="14" width="12.5703125" style="27" customWidth="1"/>
    <col min="15" max="15" width="11.140625" style="27" customWidth="1"/>
    <col min="16" max="16384" width="8.85546875" style="27"/>
  </cols>
  <sheetData>
    <row r="1" spans="1:15" s="25" customFormat="1" ht="30.6" customHeight="1" x14ac:dyDescent="0.2">
      <c r="A1" s="77"/>
      <c r="B1" s="45"/>
      <c r="C1" s="45"/>
      <c r="D1" s="45"/>
      <c r="E1" s="45"/>
      <c r="F1" s="45"/>
      <c r="G1" s="45"/>
      <c r="H1" s="45"/>
      <c r="I1" s="46"/>
    </row>
    <row r="2" spans="1:15" s="25" customFormat="1" ht="32.450000000000003" customHeight="1" thickBot="1" x14ac:dyDescent="0.3">
      <c r="A2" s="47" t="s">
        <v>203</v>
      </c>
      <c r="B2" s="47" t="s">
        <v>174</v>
      </c>
      <c r="C2" s="48" t="s">
        <v>175</v>
      </c>
      <c r="D2" s="48" t="s">
        <v>414</v>
      </c>
      <c r="E2" s="48" t="s">
        <v>176</v>
      </c>
      <c r="F2" s="48" t="s">
        <v>185</v>
      </c>
      <c r="G2" s="48" t="s">
        <v>172</v>
      </c>
      <c r="H2" s="47" t="s">
        <v>177</v>
      </c>
      <c r="I2" s="48" t="s">
        <v>315</v>
      </c>
      <c r="J2" s="39" t="s">
        <v>1263</v>
      </c>
      <c r="K2" s="23" t="s">
        <v>1264</v>
      </c>
      <c r="L2" s="40" t="s">
        <v>1265</v>
      </c>
      <c r="M2" s="41" t="s">
        <v>1266</v>
      </c>
      <c r="N2" s="40" t="s">
        <v>1267</v>
      </c>
      <c r="O2" s="41" t="s">
        <v>1268</v>
      </c>
    </row>
    <row r="3" spans="1:15" s="25" customFormat="1" ht="36" customHeight="1" thickTop="1" x14ac:dyDescent="0.25">
      <c r="A3" s="105"/>
      <c r="B3" s="49" t="s">
        <v>608</v>
      </c>
      <c r="C3" s="50" t="s">
        <v>196</v>
      </c>
      <c r="D3" s="51"/>
      <c r="E3" s="51"/>
      <c r="F3" s="51"/>
      <c r="G3" s="106"/>
      <c r="H3" s="52"/>
      <c r="I3" s="53"/>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2">
      <c r="A4" s="107" t="s">
        <v>246</v>
      </c>
      <c r="B4" s="38" t="s">
        <v>197</v>
      </c>
      <c r="C4" s="54" t="s">
        <v>490</v>
      </c>
      <c r="D4" s="43" t="s">
        <v>587</v>
      </c>
      <c r="E4" s="55" t="s">
        <v>565</v>
      </c>
      <c r="F4" s="56"/>
      <c r="G4" s="102"/>
      <c r="H4" s="35">
        <f t="shared" ref="H4:H9" si="4">ROUND(G4*F4,2)</f>
        <v>0</v>
      </c>
      <c r="I4" s="53"/>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2">
      <c r="A5" s="108" t="s">
        <v>438</v>
      </c>
      <c r="B5" s="38" t="s">
        <v>184</v>
      </c>
      <c r="C5" s="37" t="s">
        <v>100</v>
      </c>
      <c r="D5" s="43" t="s">
        <v>1296</v>
      </c>
      <c r="E5" s="28" t="s">
        <v>179</v>
      </c>
      <c r="F5" s="57"/>
      <c r="G5" s="102"/>
      <c r="H5" s="35">
        <f t="shared" si="4"/>
        <v>0</v>
      </c>
      <c r="I5" s="58"/>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2">
      <c r="A6" s="108" t="s">
        <v>439</v>
      </c>
      <c r="B6" s="38" t="s">
        <v>101</v>
      </c>
      <c r="C6" s="37" t="s">
        <v>104</v>
      </c>
      <c r="D6" s="43" t="s">
        <v>1296</v>
      </c>
      <c r="E6" s="28" t="s">
        <v>179</v>
      </c>
      <c r="F6" s="57"/>
      <c r="G6" s="102"/>
      <c r="H6" s="35">
        <f t="shared" si="4"/>
        <v>0</v>
      </c>
      <c r="I6" s="53"/>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2">
      <c r="A7" s="107" t="s">
        <v>247</v>
      </c>
      <c r="B7" s="38" t="s">
        <v>102</v>
      </c>
      <c r="C7" s="37" t="s">
        <v>93</v>
      </c>
      <c r="D7" s="43" t="s">
        <v>1297</v>
      </c>
      <c r="E7" s="28" t="s">
        <v>178</v>
      </c>
      <c r="F7" s="57"/>
      <c r="G7" s="102"/>
      <c r="H7" s="35">
        <f t="shared" si="4"/>
        <v>0</v>
      </c>
      <c r="I7" s="53"/>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2">
      <c r="A8" s="108" t="s">
        <v>248</v>
      </c>
      <c r="B8" s="38" t="s">
        <v>117</v>
      </c>
      <c r="C8" s="37" t="s">
        <v>1077</v>
      </c>
      <c r="D8" s="43" t="s">
        <v>1297</v>
      </c>
      <c r="E8" s="28" t="s">
        <v>179</v>
      </c>
      <c r="F8" s="57"/>
      <c r="G8" s="102"/>
      <c r="H8" s="35">
        <f t="shared" si="4"/>
        <v>0</v>
      </c>
      <c r="I8" s="58"/>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2">
      <c r="A9" s="107" t="s">
        <v>1078</v>
      </c>
      <c r="B9" s="38" t="s">
        <v>114</v>
      </c>
      <c r="C9" s="37" t="s">
        <v>400</v>
      </c>
      <c r="D9" s="43" t="s">
        <v>1297</v>
      </c>
      <c r="E9" s="28" t="s">
        <v>179</v>
      </c>
      <c r="F9" s="57"/>
      <c r="G9" s="102"/>
      <c r="H9" s="35">
        <f t="shared" si="4"/>
        <v>0</v>
      </c>
      <c r="I9" s="58"/>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450000000000003" customHeight="1" x14ac:dyDescent="0.2">
      <c r="A10" s="107" t="s">
        <v>249</v>
      </c>
      <c r="B10" s="38" t="s">
        <v>103</v>
      </c>
      <c r="C10" s="37" t="s">
        <v>1079</v>
      </c>
      <c r="D10" s="43" t="s">
        <v>1297</v>
      </c>
      <c r="E10" s="28"/>
      <c r="F10" s="57"/>
      <c r="G10" s="109"/>
      <c r="H10" s="35"/>
      <c r="I10" s="53" t="s">
        <v>1080</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2">
      <c r="A11" s="107" t="s">
        <v>1081</v>
      </c>
      <c r="B11" s="44" t="s">
        <v>350</v>
      </c>
      <c r="C11" s="37" t="s">
        <v>1082</v>
      </c>
      <c r="D11" s="43" t="s">
        <v>173</v>
      </c>
      <c r="E11" s="28" t="s">
        <v>180</v>
      </c>
      <c r="F11" s="57"/>
      <c r="G11" s="102"/>
      <c r="H11" s="35">
        <f t="shared" ref="H11:H26" si="6">ROUND(G11*F11,2)</f>
        <v>0</v>
      </c>
      <c r="I11" s="53" t="s">
        <v>1083</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4.15" customHeight="1" x14ac:dyDescent="0.2">
      <c r="A12" s="107" t="s">
        <v>1084</v>
      </c>
      <c r="B12" s="44" t="s">
        <v>350</v>
      </c>
      <c r="C12" s="37" t="s">
        <v>1298</v>
      </c>
      <c r="D12" s="43" t="s">
        <v>173</v>
      </c>
      <c r="E12" s="28" t="s">
        <v>180</v>
      </c>
      <c r="F12" s="57"/>
      <c r="G12" s="102"/>
      <c r="H12" s="35">
        <f t="shared" si="6"/>
        <v>0</v>
      </c>
      <c r="I12" s="53" t="s">
        <v>1239</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2">
      <c r="A13" s="107" t="s">
        <v>1085</v>
      </c>
      <c r="B13" s="44" t="s">
        <v>350</v>
      </c>
      <c r="C13" s="37" t="s">
        <v>1086</v>
      </c>
      <c r="D13" s="43" t="s">
        <v>173</v>
      </c>
      <c r="E13" s="28" t="s">
        <v>180</v>
      </c>
      <c r="F13" s="57"/>
      <c r="G13" s="102"/>
      <c r="H13" s="35">
        <f t="shared" si="6"/>
        <v>0</v>
      </c>
      <c r="I13" s="53" t="s">
        <v>1087</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2">
      <c r="A14" s="107" t="s">
        <v>1088</v>
      </c>
      <c r="B14" s="44" t="s">
        <v>350</v>
      </c>
      <c r="C14" s="37" t="s">
        <v>1089</v>
      </c>
      <c r="D14" s="43" t="s">
        <v>173</v>
      </c>
      <c r="E14" s="28" t="s">
        <v>180</v>
      </c>
      <c r="F14" s="57"/>
      <c r="G14" s="102"/>
      <c r="H14" s="35">
        <f t="shared" si="6"/>
        <v>0</v>
      </c>
      <c r="I14" s="53" t="s">
        <v>1087</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2">
      <c r="A15" s="107" t="s">
        <v>1090</v>
      </c>
      <c r="B15" s="44" t="s">
        <v>350</v>
      </c>
      <c r="C15" s="37" t="s">
        <v>1299</v>
      </c>
      <c r="D15" s="43" t="s">
        <v>173</v>
      </c>
      <c r="E15" s="28" t="s">
        <v>180</v>
      </c>
      <c r="F15" s="57"/>
      <c r="G15" s="102"/>
      <c r="H15" s="35">
        <f t="shared" si="6"/>
        <v>0</v>
      </c>
      <c r="I15" s="53" t="s">
        <v>1240</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2">
      <c r="A16" s="107" t="s">
        <v>1091</v>
      </c>
      <c r="B16" s="44" t="s">
        <v>350</v>
      </c>
      <c r="C16" s="37" t="s">
        <v>1092</v>
      </c>
      <c r="D16" s="43" t="s">
        <v>173</v>
      </c>
      <c r="E16" s="28" t="s">
        <v>180</v>
      </c>
      <c r="F16" s="57"/>
      <c r="G16" s="102"/>
      <c r="H16" s="35">
        <f t="shared" si="6"/>
        <v>0</v>
      </c>
      <c r="I16" s="53" t="s">
        <v>1093</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2">
      <c r="A17" s="107" t="s">
        <v>1094</v>
      </c>
      <c r="B17" s="44" t="s">
        <v>350</v>
      </c>
      <c r="C17" s="37" t="s">
        <v>1095</v>
      </c>
      <c r="D17" s="43" t="s">
        <v>173</v>
      </c>
      <c r="E17" s="28" t="s">
        <v>180</v>
      </c>
      <c r="F17" s="57"/>
      <c r="G17" s="102"/>
      <c r="H17" s="35">
        <f t="shared" si="6"/>
        <v>0</v>
      </c>
      <c r="I17" s="53" t="s">
        <v>1096</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6" customHeight="1" x14ac:dyDescent="0.2">
      <c r="A18" s="107" t="s">
        <v>1097</v>
      </c>
      <c r="B18" s="44" t="s">
        <v>350</v>
      </c>
      <c r="C18" s="37" t="s">
        <v>1300</v>
      </c>
      <c r="D18" s="43" t="s">
        <v>173</v>
      </c>
      <c r="E18" s="28" t="s">
        <v>180</v>
      </c>
      <c r="F18" s="57"/>
      <c r="G18" s="102"/>
      <c r="H18" s="35">
        <f t="shared" si="6"/>
        <v>0</v>
      </c>
      <c r="I18" s="53" t="s">
        <v>1241</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2">
      <c r="A19" s="107" t="s">
        <v>1098</v>
      </c>
      <c r="B19" s="44" t="s">
        <v>351</v>
      </c>
      <c r="C19" s="37" t="s">
        <v>1099</v>
      </c>
      <c r="D19" s="43" t="s">
        <v>173</v>
      </c>
      <c r="E19" s="28" t="s">
        <v>180</v>
      </c>
      <c r="F19" s="57"/>
      <c r="G19" s="102"/>
      <c r="H19" s="35">
        <f t="shared" si="6"/>
        <v>0</v>
      </c>
      <c r="I19" s="53" t="s">
        <v>1083</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2">
      <c r="A20" s="107" t="s">
        <v>1100</v>
      </c>
      <c r="B20" s="44" t="s">
        <v>351</v>
      </c>
      <c r="C20" s="37" t="s">
        <v>1301</v>
      </c>
      <c r="D20" s="43" t="s">
        <v>173</v>
      </c>
      <c r="E20" s="28" t="s">
        <v>180</v>
      </c>
      <c r="F20" s="57"/>
      <c r="G20" s="102"/>
      <c r="H20" s="35">
        <f t="shared" si="6"/>
        <v>0</v>
      </c>
      <c r="I20" s="53" t="s">
        <v>1239</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2">
      <c r="A21" s="107" t="s">
        <v>1101</v>
      </c>
      <c r="B21" s="44" t="s">
        <v>351</v>
      </c>
      <c r="C21" s="37" t="s">
        <v>1102</v>
      </c>
      <c r="D21" s="43" t="s">
        <v>173</v>
      </c>
      <c r="E21" s="28" t="s">
        <v>180</v>
      </c>
      <c r="F21" s="57"/>
      <c r="G21" s="102"/>
      <c r="H21" s="35">
        <f t="shared" si="6"/>
        <v>0</v>
      </c>
      <c r="I21" s="53" t="s">
        <v>1087</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30" customHeight="1" x14ac:dyDescent="0.2">
      <c r="A22" s="107" t="s">
        <v>1103</v>
      </c>
      <c r="B22" s="44" t="s">
        <v>351</v>
      </c>
      <c r="C22" s="37" t="s">
        <v>1104</v>
      </c>
      <c r="D22" s="43" t="s">
        <v>173</v>
      </c>
      <c r="E22" s="28" t="s">
        <v>180</v>
      </c>
      <c r="F22" s="57"/>
      <c r="G22" s="102"/>
      <c r="H22" s="35">
        <f t="shared" si="6"/>
        <v>0</v>
      </c>
      <c r="I22" s="53" t="s">
        <v>1087</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2">
      <c r="A23" s="107" t="s">
        <v>1105</v>
      </c>
      <c r="B23" s="44" t="s">
        <v>351</v>
      </c>
      <c r="C23" s="37" t="s">
        <v>1302</v>
      </c>
      <c r="D23" s="43" t="s">
        <v>173</v>
      </c>
      <c r="E23" s="28" t="s">
        <v>180</v>
      </c>
      <c r="F23" s="57"/>
      <c r="G23" s="102"/>
      <c r="H23" s="35">
        <f t="shared" si="6"/>
        <v>0</v>
      </c>
      <c r="I23" s="53" t="s">
        <v>1240</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2">
      <c r="A24" s="107" t="s">
        <v>1106</v>
      </c>
      <c r="B24" s="44" t="s">
        <v>351</v>
      </c>
      <c r="C24" s="37" t="s">
        <v>1107</v>
      </c>
      <c r="D24" s="43" t="s">
        <v>173</v>
      </c>
      <c r="E24" s="28" t="s">
        <v>180</v>
      </c>
      <c r="F24" s="57"/>
      <c r="G24" s="102"/>
      <c r="H24" s="35">
        <f t="shared" si="6"/>
        <v>0</v>
      </c>
      <c r="I24" s="53" t="s">
        <v>1093</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30" customHeight="1" x14ac:dyDescent="0.2">
      <c r="A25" s="107" t="s">
        <v>1108</v>
      </c>
      <c r="B25" s="44" t="s">
        <v>351</v>
      </c>
      <c r="C25" s="37" t="s">
        <v>1109</v>
      </c>
      <c r="D25" s="43" t="s">
        <v>173</v>
      </c>
      <c r="E25" s="28" t="s">
        <v>180</v>
      </c>
      <c r="F25" s="57"/>
      <c r="G25" s="102"/>
      <c r="H25" s="35">
        <f t="shared" si="6"/>
        <v>0</v>
      </c>
      <c r="I25" s="53" t="s">
        <v>1096</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2">
      <c r="A26" s="107" t="s">
        <v>1110</v>
      </c>
      <c r="B26" s="44" t="s">
        <v>351</v>
      </c>
      <c r="C26" s="37" t="s">
        <v>1303</v>
      </c>
      <c r="D26" s="43" t="s">
        <v>173</v>
      </c>
      <c r="E26" s="28" t="s">
        <v>180</v>
      </c>
      <c r="F26" s="57"/>
      <c r="G26" s="102"/>
      <c r="H26" s="35">
        <f t="shared" si="6"/>
        <v>0</v>
      </c>
      <c r="I26" s="53" t="s">
        <v>1241</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450000000000003" customHeight="1" x14ac:dyDescent="0.2">
      <c r="A27" s="107" t="s">
        <v>250</v>
      </c>
      <c r="B27" s="38" t="s">
        <v>105</v>
      </c>
      <c r="C27" s="37" t="s">
        <v>319</v>
      </c>
      <c r="D27" s="43" t="s">
        <v>1296</v>
      </c>
      <c r="E27" s="28"/>
      <c r="F27" s="57"/>
      <c r="G27" s="109"/>
      <c r="H27" s="35"/>
      <c r="I27" s="53" t="s">
        <v>1111</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36" customHeight="1" x14ac:dyDescent="0.2">
      <c r="A28" s="107" t="s">
        <v>1112</v>
      </c>
      <c r="B28" s="44" t="s">
        <v>350</v>
      </c>
      <c r="C28" s="37" t="s">
        <v>1113</v>
      </c>
      <c r="D28" s="43" t="s">
        <v>173</v>
      </c>
      <c r="E28" s="28" t="s">
        <v>179</v>
      </c>
      <c r="F28" s="57"/>
      <c r="G28" s="102"/>
      <c r="H28" s="35">
        <f t="shared" ref="H28:H40" si="7">ROUND(G28*F28,2)</f>
        <v>0</v>
      </c>
      <c r="I28" s="53" t="s">
        <v>1083</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2">
      <c r="A29" s="107" t="s">
        <v>1114</v>
      </c>
      <c r="B29" s="44" t="s">
        <v>350</v>
      </c>
      <c r="C29" s="37" t="s">
        <v>1304</v>
      </c>
      <c r="D29" s="43" t="s">
        <v>173</v>
      </c>
      <c r="E29" s="28" t="s">
        <v>179</v>
      </c>
      <c r="F29" s="57"/>
      <c r="G29" s="102"/>
      <c r="H29" s="35">
        <f t="shared" si="7"/>
        <v>0</v>
      </c>
      <c r="I29" s="53" t="s">
        <v>1239</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35.25" customHeight="1" x14ac:dyDescent="0.2">
      <c r="A30" s="107" t="s">
        <v>1115</v>
      </c>
      <c r="B30" s="44" t="s">
        <v>350</v>
      </c>
      <c r="C30" s="37" t="s">
        <v>1116</v>
      </c>
      <c r="D30" s="43" t="s">
        <v>173</v>
      </c>
      <c r="E30" s="28" t="s">
        <v>179</v>
      </c>
      <c r="F30" s="57"/>
      <c r="G30" s="102"/>
      <c r="H30" s="35">
        <f t="shared" si="7"/>
        <v>0</v>
      </c>
      <c r="I30" s="53" t="s">
        <v>1087</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35.25" customHeight="1" x14ac:dyDescent="0.2">
      <c r="A31" s="107" t="s">
        <v>1117</v>
      </c>
      <c r="B31" s="44" t="s">
        <v>350</v>
      </c>
      <c r="C31" s="37" t="s">
        <v>1118</v>
      </c>
      <c r="D31" s="43" t="s">
        <v>173</v>
      </c>
      <c r="E31" s="28" t="s">
        <v>179</v>
      </c>
      <c r="F31" s="57"/>
      <c r="G31" s="102"/>
      <c r="H31" s="35">
        <f t="shared" si="7"/>
        <v>0</v>
      </c>
      <c r="I31" s="53" t="s">
        <v>1087</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2">
      <c r="A32" s="107" t="s">
        <v>1119</v>
      </c>
      <c r="B32" s="44" t="s">
        <v>350</v>
      </c>
      <c r="C32" s="37" t="s">
        <v>1305</v>
      </c>
      <c r="D32" s="43" t="s">
        <v>173</v>
      </c>
      <c r="E32" s="28" t="s">
        <v>179</v>
      </c>
      <c r="F32" s="57"/>
      <c r="G32" s="102"/>
      <c r="H32" s="35">
        <f t="shared" si="7"/>
        <v>0</v>
      </c>
      <c r="I32" s="53" t="s">
        <v>1240</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36.75" customHeight="1" x14ac:dyDescent="0.2">
      <c r="A33" s="107" t="s">
        <v>1120</v>
      </c>
      <c r="B33" s="44" t="s">
        <v>350</v>
      </c>
      <c r="C33" s="37" t="s">
        <v>1121</v>
      </c>
      <c r="D33" s="43" t="s">
        <v>173</v>
      </c>
      <c r="E33" s="28" t="s">
        <v>179</v>
      </c>
      <c r="F33" s="57"/>
      <c r="G33" s="102"/>
      <c r="H33" s="35">
        <f t="shared" si="7"/>
        <v>0</v>
      </c>
      <c r="I33" s="53" t="s">
        <v>1093</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36.75" customHeight="1" x14ac:dyDescent="0.2">
      <c r="A34" s="107" t="s">
        <v>1122</v>
      </c>
      <c r="B34" s="44" t="s">
        <v>350</v>
      </c>
      <c r="C34" s="37" t="s">
        <v>1123</v>
      </c>
      <c r="D34" s="43" t="s">
        <v>173</v>
      </c>
      <c r="E34" s="28" t="s">
        <v>179</v>
      </c>
      <c r="F34" s="57"/>
      <c r="G34" s="102"/>
      <c r="H34" s="35">
        <f t="shared" si="7"/>
        <v>0</v>
      </c>
      <c r="I34" s="53" t="s">
        <v>1096</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2">
      <c r="A35" s="107" t="s">
        <v>1124</v>
      </c>
      <c r="B35" s="44" t="s">
        <v>350</v>
      </c>
      <c r="C35" s="37" t="s">
        <v>1306</v>
      </c>
      <c r="D35" s="43" t="s">
        <v>173</v>
      </c>
      <c r="E35" s="28" t="s">
        <v>179</v>
      </c>
      <c r="F35" s="57"/>
      <c r="G35" s="102"/>
      <c r="H35" s="35">
        <f t="shared" si="7"/>
        <v>0</v>
      </c>
      <c r="I35" s="53" t="s">
        <v>1241</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2">
      <c r="A36" s="108" t="s">
        <v>251</v>
      </c>
      <c r="B36" s="38" t="s">
        <v>106</v>
      </c>
      <c r="C36" s="37" t="s">
        <v>115</v>
      </c>
      <c r="D36" s="43" t="s">
        <v>1296</v>
      </c>
      <c r="E36" s="28" t="s">
        <v>179</v>
      </c>
      <c r="F36" s="57"/>
      <c r="G36" s="102"/>
      <c r="H36" s="35">
        <f t="shared" si="7"/>
        <v>0</v>
      </c>
      <c r="I36" s="53"/>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2">
      <c r="A37" s="108" t="s">
        <v>252</v>
      </c>
      <c r="B37" s="38" t="s">
        <v>107</v>
      </c>
      <c r="C37" s="37" t="s">
        <v>108</v>
      </c>
      <c r="D37" s="43" t="s">
        <v>1296</v>
      </c>
      <c r="E37" s="28" t="s">
        <v>178</v>
      </c>
      <c r="F37" s="57"/>
      <c r="G37" s="102"/>
      <c r="H37" s="35">
        <f t="shared" si="7"/>
        <v>0</v>
      </c>
      <c r="I37" s="53"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2">
      <c r="A38" s="107" t="s">
        <v>253</v>
      </c>
      <c r="B38" s="38" t="s">
        <v>109</v>
      </c>
      <c r="C38" s="37" t="s">
        <v>320</v>
      </c>
      <c r="D38" s="43" t="s">
        <v>1297</v>
      </c>
      <c r="E38" s="28" t="s">
        <v>178</v>
      </c>
      <c r="F38" s="57"/>
      <c r="G38" s="102"/>
      <c r="H38" s="35">
        <f t="shared" si="7"/>
        <v>0</v>
      </c>
      <c r="I38" s="53"/>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2">
      <c r="A39" s="108" t="s">
        <v>254</v>
      </c>
      <c r="B39" s="38" t="s">
        <v>111</v>
      </c>
      <c r="C39" s="37" t="s">
        <v>110</v>
      </c>
      <c r="D39" s="43" t="s">
        <v>1297</v>
      </c>
      <c r="E39" s="28" t="s">
        <v>179</v>
      </c>
      <c r="F39" s="57"/>
      <c r="G39" s="102"/>
      <c r="H39" s="35">
        <f t="shared" si="7"/>
        <v>0</v>
      </c>
      <c r="I39" s="58"/>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2">
      <c r="A40" s="108" t="s">
        <v>440</v>
      </c>
      <c r="B40" s="38" t="s">
        <v>112</v>
      </c>
      <c r="C40" s="37" t="s">
        <v>307</v>
      </c>
      <c r="D40" s="43" t="s">
        <v>1297</v>
      </c>
      <c r="E40" s="28" t="s">
        <v>179</v>
      </c>
      <c r="F40" s="57"/>
      <c r="G40" s="102"/>
      <c r="H40" s="35">
        <f t="shared" si="7"/>
        <v>0</v>
      </c>
      <c r="I40" s="58"/>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2">
      <c r="A41" s="107" t="s">
        <v>255</v>
      </c>
      <c r="B41" s="38" t="s">
        <v>113</v>
      </c>
      <c r="C41" s="37" t="s">
        <v>321</v>
      </c>
      <c r="D41" s="43" t="s">
        <v>1297</v>
      </c>
      <c r="E41" s="28"/>
      <c r="F41" s="57"/>
      <c r="G41" s="109"/>
      <c r="H41" s="35"/>
      <c r="I41" s="53"/>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2">
      <c r="A42" s="108" t="s">
        <v>256</v>
      </c>
      <c r="B42" s="44" t="s">
        <v>350</v>
      </c>
      <c r="C42" s="37" t="s">
        <v>877</v>
      </c>
      <c r="D42" s="43" t="s">
        <v>173</v>
      </c>
      <c r="E42" s="28" t="s">
        <v>181</v>
      </c>
      <c r="F42" s="57"/>
      <c r="G42" s="102"/>
      <c r="H42" s="35">
        <f>ROUND(G42*F42,2)</f>
        <v>0</v>
      </c>
      <c r="I42" s="53"/>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2">
      <c r="A43" s="108" t="s">
        <v>441</v>
      </c>
      <c r="B43" s="44" t="s">
        <v>351</v>
      </c>
      <c r="C43" s="37" t="s">
        <v>322</v>
      </c>
      <c r="D43" s="43" t="s">
        <v>173</v>
      </c>
      <c r="E43" s="28" t="s">
        <v>181</v>
      </c>
      <c r="F43" s="57"/>
      <c r="G43" s="102"/>
      <c r="H43" s="35">
        <f>ROUND(G43*F43,2)</f>
        <v>0</v>
      </c>
      <c r="I43" s="53"/>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2">
      <c r="A44" s="108" t="s">
        <v>257</v>
      </c>
      <c r="B44" s="38" t="s">
        <v>308</v>
      </c>
      <c r="C44" s="37" t="s">
        <v>323</v>
      </c>
      <c r="D44" s="43" t="s">
        <v>1297</v>
      </c>
      <c r="E44" s="28" t="s">
        <v>180</v>
      </c>
      <c r="F44" s="57"/>
      <c r="G44" s="102"/>
      <c r="H44" s="35">
        <f>ROUND(G44*F44,2)</f>
        <v>0</v>
      </c>
      <c r="I44" s="58"/>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2">
      <c r="A45" s="108" t="s">
        <v>258</v>
      </c>
      <c r="B45" s="38" t="s">
        <v>309</v>
      </c>
      <c r="C45" s="37" t="s">
        <v>324</v>
      </c>
      <c r="D45" s="43" t="s">
        <v>1297</v>
      </c>
      <c r="E45" s="28" t="s">
        <v>180</v>
      </c>
      <c r="F45" s="57"/>
      <c r="G45" s="102"/>
      <c r="H45" s="35">
        <f>ROUND(G45*F45,2)</f>
        <v>0</v>
      </c>
      <c r="I45" s="58"/>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2">
      <c r="A46" s="107" t="s">
        <v>259</v>
      </c>
      <c r="B46" s="38" t="s">
        <v>739</v>
      </c>
      <c r="C46" s="37" t="s">
        <v>1125</v>
      </c>
      <c r="D46" s="43" t="s">
        <v>1126</v>
      </c>
      <c r="E46" s="28"/>
      <c r="F46" s="57"/>
      <c r="G46" s="35"/>
      <c r="H46" s="35"/>
      <c r="I46" s="53"/>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2">
      <c r="A47" s="107" t="s">
        <v>1127</v>
      </c>
      <c r="B47" s="44" t="s">
        <v>350</v>
      </c>
      <c r="C47" s="37" t="s">
        <v>1128</v>
      </c>
      <c r="D47" s="43" t="s">
        <v>173</v>
      </c>
      <c r="E47" s="28" t="s">
        <v>178</v>
      </c>
      <c r="F47" s="57"/>
      <c r="G47" s="102"/>
      <c r="H47" s="35">
        <f>ROUND(G47*F47,2)</f>
        <v>0</v>
      </c>
      <c r="I47" s="53"/>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2">
      <c r="A48" s="107" t="s">
        <v>1129</v>
      </c>
      <c r="B48" s="44" t="s">
        <v>351</v>
      </c>
      <c r="C48" s="37" t="s">
        <v>1130</v>
      </c>
      <c r="D48" s="43" t="s">
        <v>173</v>
      </c>
      <c r="E48" s="28" t="s">
        <v>178</v>
      </c>
      <c r="F48" s="57"/>
      <c r="G48" s="102"/>
      <c r="H48" s="35">
        <f>ROUND(G48*F48,2)</f>
        <v>0</v>
      </c>
      <c r="I48" s="53"/>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2">
      <c r="A49" s="107" t="s">
        <v>1131</v>
      </c>
      <c r="B49" s="44" t="s">
        <v>352</v>
      </c>
      <c r="C49" s="37" t="s">
        <v>1132</v>
      </c>
      <c r="D49" s="43" t="s">
        <v>173</v>
      </c>
      <c r="E49" s="28" t="s">
        <v>178</v>
      </c>
      <c r="F49" s="57"/>
      <c r="G49" s="102"/>
      <c r="H49" s="35">
        <f>ROUND(G49*F49,2)</f>
        <v>0</v>
      </c>
      <c r="I49" s="53"/>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6.6" customHeight="1" x14ac:dyDescent="0.2">
      <c r="A50" s="107" t="s">
        <v>1133</v>
      </c>
      <c r="B50" s="38" t="s">
        <v>502</v>
      </c>
      <c r="C50" s="37" t="s">
        <v>729</v>
      </c>
      <c r="D50" s="43" t="s">
        <v>1134</v>
      </c>
      <c r="E50" s="28"/>
      <c r="F50" s="57"/>
      <c r="G50" s="109"/>
      <c r="H50" s="35"/>
      <c r="I50" s="53"/>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2">
      <c r="A51" s="107" t="s">
        <v>1135</v>
      </c>
      <c r="B51" s="44" t="s">
        <v>350</v>
      </c>
      <c r="C51" s="37" t="s">
        <v>1136</v>
      </c>
      <c r="D51" s="43" t="s">
        <v>173</v>
      </c>
      <c r="E51" s="28" t="s">
        <v>178</v>
      </c>
      <c r="F51" s="57"/>
      <c r="G51" s="102"/>
      <c r="H51" s="35">
        <f>ROUND(G51*F51,2)</f>
        <v>0</v>
      </c>
      <c r="I51" s="53"/>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2">
      <c r="A52" s="107" t="s">
        <v>1137</v>
      </c>
      <c r="B52" s="44" t="s">
        <v>351</v>
      </c>
      <c r="C52" s="37" t="s">
        <v>1138</v>
      </c>
      <c r="D52" s="43" t="s">
        <v>173</v>
      </c>
      <c r="E52" s="28" t="s">
        <v>178</v>
      </c>
      <c r="F52" s="57"/>
      <c r="G52" s="102"/>
      <c r="H52" s="35">
        <f>ROUND(G52*F52,2)</f>
        <v>0</v>
      </c>
      <c r="I52" s="53"/>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2">
      <c r="A53" s="107" t="s">
        <v>1139</v>
      </c>
      <c r="B53" s="44" t="s">
        <v>352</v>
      </c>
      <c r="C53" s="37" t="s">
        <v>1140</v>
      </c>
      <c r="D53" s="43" t="s">
        <v>173</v>
      </c>
      <c r="E53" s="28" t="s">
        <v>178</v>
      </c>
      <c r="F53" s="57"/>
      <c r="G53" s="102"/>
      <c r="H53" s="35">
        <f>ROUND(G53*F53,2)</f>
        <v>0</v>
      </c>
      <c r="I53" s="53"/>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2">
      <c r="A54" s="107" t="s">
        <v>1141</v>
      </c>
      <c r="B54" s="44" t="s">
        <v>353</v>
      </c>
      <c r="C54" s="37" t="s">
        <v>1142</v>
      </c>
      <c r="D54" s="43" t="s">
        <v>173</v>
      </c>
      <c r="E54" s="28" t="s">
        <v>178</v>
      </c>
      <c r="F54" s="57"/>
      <c r="G54" s="102"/>
      <c r="H54" s="35">
        <f>ROUND(G54*F54,2)</f>
        <v>0</v>
      </c>
      <c r="I54" s="53"/>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2">
      <c r="A55" s="108" t="s">
        <v>260</v>
      </c>
      <c r="B55" s="38" t="s">
        <v>503</v>
      </c>
      <c r="C55" s="37" t="s">
        <v>325</v>
      </c>
      <c r="D55" s="43" t="s">
        <v>588</v>
      </c>
      <c r="E55" s="28" t="s">
        <v>178</v>
      </c>
      <c r="F55" s="57"/>
      <c r="G55" s="102"/>
      <c r="H55" s="35">
        <f>ROUND(G55*F55,2)</f>
        <v>0</v>
      </c>
      <c r="I55" s="53"/>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2">
      <c r="A56" s="108" t="s">
        <v>261</v>
      </c>
      <c r="B56" s="38" t="s">
        <v>504</v>
      </c>
      <c r="C56" s="37" t="s">
        <v>326</v>
      </c>
      <c r="D56" s="43" t="s">
        <v>588</v>
      </c>
      <c r="E56" s="28"/>
      <c r="F56" s="57"/>
      <c r="G56" s="109"/>
      <c r="H56" s="35"/>
      <c r="I56" s="53"/>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2">
      <c r="A57" s="107" t="s">
        <v>306</v>
      </c>
      <c r="B57" s="44" t="s">
        <v>350</v>
      </c>
      <c r="C57" s="37" t="s">
        <v>327</v>
      </c>
      <c r="D57" s="43" t="s">
        <v>173</v>
      </c>
      <c r="E57" s="28" t="s">
        <v>180</v>
      </c>
      <c r="F57" s="57"/>
      <c r="G57" s="102"/>
      <c r="H57" s="35">
        <f>ROUND(G57*F57,2)</f>
        <v>0</v>
      </c>
      <c r="I57" s="53"/>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2">
      <c r="A58" s="108" t="s">
        <v>491</v>
      </c>
      <c r="B58" s="44" t="s">
        <v>351</v>
      </c>
      <c r="C58" s="37" t="s">
        <v>328</v>
      </c>
      <c r="D58" s="43" t="s">
        <v>173</v>
      </c>
      <c r="E58" s="28" t="s">
        <v>180</v>
      </c>
      <c r="F58" s="57"/>
      <c r="G58" s="102"/>
      <c r="H58" s="35">
        <f>ROUND(G58*F58,2)</f>
        <v>0</v>
      </c>
      <c r="I58" s="53"/>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2">
      <c r="A59" s="108" t="s">
        <v>495</v>
      </c>
      <c r="B59" s="38" t="s">
        <v>505</v>
      </c>
      <c r="C59" s="37" t="s">
        <v>566</v>
      </c>
      <c r="D59" s="43" t="s">
        <v>589</v>
      </c>
      <c r="E59" s="28" t="s">
        <v>179</v>
      </c>
      <c r="F59" s="57"/>
      <c r="G59" s="102"/>
      <c r="H59" s="35">
        <f>ROUND(G59*F59,2)</f>
        <v>0</v>
      </c>
      <c r="I59" s="53"/>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38.25" customHeight="1" x14ac:dyDescent="0.2">
      <c r="A60" s="107" t="s">
        <v>496</v>
      </c>
      <c r="B60" s="38" t="s">
        <v>730</v>
      </c>
      <c r="C60" s="37" t="s">
        <v>492</v>
      </c>
      <c r="D60" s="43" t="s">
        <v>589</v>
      </c>
      <c r="E60" s="28" t="s">
        <v>179</v>
      </c>
      <c r="F60" s="57"/>
      <c r="G60" s="102"/>
      <c r="H60" s="35">
        <f>ROUND(G60*F60,2)</f>
        <v>0</v>
      </c>
      <c r="I60" s="53"/>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36.75" customHeight="1" x14ac:dyDescent="0.2">
      <c r="A61" s="108" t="s">
        <v>497</v>
      </c>
      <c r="B61" s="38" t="s">
        <v>731</v>
      </c>
      <c r="C61" s="37" t="s">
        <v>493</v>
      </c>
      <c r="D61" s="43" t="s">
        <v>589</v>
      </c>
      <c r="E61" s="28" t="s">
        <v>179</v>
      </c>
      <c r="F61" s="57"/>
      <c r="G61" s="102"/>
      <c r="H61" s="35">
        <f>ROUND(G61*F61,2)</f>
        <v>0</v>
      </c>
      <c r="I61" s="53"/>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2">
      <c r="A62" s="108" t="s">
        <v>498</v>
      </c>
      <c r="B62" s="38" t="s">
        <v>965</v>
      </c>
      <c r="C62" s="37" t="s">
        <v>494</v>
      </c>
      <c r="D62" s="43" t="s">
        <v>589</v>
      </c>
      <c r="E62" s="28"/>
      <c r="F62" s="57"/>
      <c r="G62" s="109"/>
      <c r="H62" s="35"/>
      <c r="I62" s="53"/>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2">
      <c r="A63" s="107" t="s">
        <v>499</v>
      </c>
      <c r="B63" s="44" t="s">
        <v>350</v>
      </c>
      <c r="C63" s="37" t="s">
        <v>506</v>
      </c>
      <c r="D63" s="59"/>
      <c r="E63" s="28" t="s">
        <v>179</v>
      </c>
      <c r="F63" s="60"/>
      <c r="G63" s="102"/>
      <c r="H63" s="35">
        <f>ROUND(G63*F63,2)</f>
        <v>0</v>
      </c>
      <c r="I63" s="53"/>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3.9" customHeight="1" x14ac:dyDescent="0.2">
      <c r="A64" s="108" t="s">
        <v>500</v>
      </c>
      <c r="B64" s="44" t="s">
        <v>351</v>
      </c>
      <c r="C64" s="37" t="s">
        <v>507</v>
      </c>
      <c r="D64" s="59"/>
      <c r="E64" s="28" t="s">
        <v>179</v>
      </c>
      <c r="F64" s="60"/>
      <c r="G64" s="102"/>
      <c r="H64" s="35">
        <f>ROUND(G64*F64,2)</f>
        <v>0</v>
      </c>
      <c r="I64" s="53"/>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3.9" customHeight="1" x14ac:dyDescent="0.2">
      <c r="A65" s="108" t="s">
        <v>501</v>
      </c>
      <c r="B65" s="44" t="s">
        <v>352</v>
      </c>
      <c r="C65" s="37" t="s">
        <v>567</v>
      </c>
      <c r="D65" s="59"/>
      <c r="E65" s="28" t="s">
        <v>179</v>
      </c>
      <c r="F65" s="60"/>
      <c r="G65" s="102"/>
      <c r="H65" s="35">
        <f>ROUND(G65*F65,2)</f>
        <v>0</v>
      </c>
      <c r="I65" s="53"/>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3.9" customHeight="1" x14ac:dyDescent="0.2">
      <c r="A66" s="107" t="s">
        <v>509</v>
      </c>
      <c r="B66" s="38" t="s">
        <v>966</v>
      </c>
      <c r="C66" s="37" t="s">
        <v>508</v>
      </c>
      <c r="D66" s="43" t="s">
        <v>589</v>
      </c>
      <c r="E66" s="28" t="s">
        <v>178</v>
      </c>
      <c r="F66" s="57"/>
      <c r="G66" s="102"/>
      <c r="H66" s="35">
        <f>ROUND(G66*F66,2)</f>
        <v>0</v>
      </c>
      <c r="I66" s="53"/>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9.950000000000003" customHeight="1" thickBot="1" x14ac:dyDescent="0.25">
      <c r="A67" s="110" t="s">
        <v>509</v>
      </c>
      <c r="B67" s="38" t="s">
        <v>204</v>
      </c>
      <c r="C67" s="61" t="s">
        <v>205</v>
      </c>
      <c r="D67" s="62"/>
      <c r="E67" s="63"/>
      <c r="F67" s="60"/>
      <c r="G67" s="109"/>
      <c r="H67" s="35">
        <f>SUM(H3:H66)</f>
        <v>0</v>
      </c>
      <c r="I67" s="53"/>
      <c r="J67" s="24" t="str">
        <f t="shared" ref="J67:J130" ca="1" si="8">IF(CELL("protect",$G67)=1, "LOCKED", "")</f>
        <v>LOCKED</v>
      </c>
      <c r="K67" s="15" t="str">
        <f t="shared" si="5"/>
        <v>A034LAST USED CODE FOR SECTION</v>
      </c>
      <c r="L67" s="16">
        <f>MATCH(K67,'Pay Items'!$K$1:$K$649,0)</f>
        <v>67</v>
      </c>
      <c r="M67" s="17" t="str">
        <f t="shared" ref="M67:M130" ca="1" si="9">CELL("format",$F67)</f>
        <v>F0</v>
      </c>
      <c r="N67" s="17" t="str">
        <f t="shared" ref="N67:N130" ca="1" si="10">CELL("format",$G67)</f>
        <v>G</v>
      </c>
      <c r="O67" s="17" t="str">
        <f t="shared" ref="O67:O130" ca="1" si="11">CELL("format",$H67)</f>
        <v>C2</v>
      </c>
    </row>
    <row r="68" spans="1:15" s="25" customFormat="1" ht="43.9" customHeight="1" thickTop="1" x14ac:dyDescent="0.25">
      <c r="A68" s="105"/>
      <c r="B68" s="64" t="s">
        <v>609</v>
      </c>
      <c r="C68" s="50" t="s">
        <v>699</v>
      </c>
      <c r="D68" s="29"/>
      <c r="E68" s="29"/>
      <c r="F68" s="29"/>
      <c r="G68" s="106"/>
      <c r="H68" s="52"/>
      <c r="I68" s="53"/>
      <c r="J68" s="24" t="str">
        <f t="shared" ca="1" si="8"/>
        <v>LOCKED</v>
      </c>
      <c r="K68" s="15" t="str">
        <f t="shared" ref="K68:K131" si="12">CLEAN(CONCATENATE(TRIM($A68),TRIM($C68),IF(LEFT($D68)&lt;&gt;"E",TRIM($D68),),TRIM($E68)))</f>
        <v>ROADWORK - REMOVALS/RENEWALS</v>
      </c>
      <c r="L68" s="16">
        <f>MATCH(K68,'Pay Items'!$K$1:$K$649,0)</f>
        <v>68</v>
      </c>
      <c r="M68" s="17" t="str">
        <f t="shared" ca="1" si="9"/>
        <v>F0</v>
      </c>
      <c r="N68" s="17" t="str">
        <f t="shared" ca="1" si="10"/>
        <v>G</v>
      </c>
      <c r="O68" s="17" t="str">
        <f t="shared" ca="1" si="11"/>
        <v>F2</v>
      </c>
    </row>
    <row r="69" spans="1:15" s="25" customFormat="1" ht="30" customHeight="1" x14ac:dyDescent="0.2">
      <c r="A69" s="111" t="s">
        <v>371</v>
      </c>
      <c r="B69" s="38" t="s">
        <v>150</v>
      </c>
      <c r="C69" s="37" t="s">
        <v>316</v>
      </c>
      <c r="D69" s="43" t="s">
        <v>1296</v>
      </c>
      <c r="E69" s="28"/>
      <c r="F69" s="57"/>
      <c r="G69" s="109"/>
      <c r="H69" s="35"/>
      <c r="I69" s="53"/>
      <c r="J69" s="24" t="str">
        <f t="shared" ca="1" si="8"/>
        <v>LOCKED</v>
      </c>
      <c r="K69" s="15" t="str">
        <f t="shared" si="12"/>
        <v>B001Pavement RemovalCW 3110-R22</v>
      </c>
      <c r="L69" s="16">
        <f>MATCH(K69,'Pay Items'!$K$1:$K$649,0)</f>
        <v>69</v>
      </c>
      <c r="M69" s="17" t="str">
        <f t="shared" ca="1" si="9"/>
        <v>F0</v>
      </c>
      <c r="N69" s="17" t="str">
        <f t="shared" ca="1" si="10"/>
        <v>G</v>
      </c>
      <c r="O69" s="17" t="str">
        <f t="shared" ca="1" si="11"/>
        <v>C2</v>
      </c>
    </row>
    <row r="70" spans="1:15" s="25" customFormat="1" ht="30" customHeight="1" x14ac:dyDescent="0.2">
      <c r="A70" s="111" t="s">
        <v>442</v>
      </c>
      <c r="B70" s="44" t="s">
        <v>350</v>
      </c>
      <c r="C70" s="37" t="s">
        <v>317</v>
      </c>
      <c r="D70" s="43" t="s">
        <v>173</v>
      </c>
      <c r="E70" s="28" t="s">
        <v>178</v>
      </c>
      <c r="F70" s="57"/>
      <c r="G70" s="102"/>
      <c r="H70" s="35">
        <f>ROUND(G70*F70,2)</f>
        <v>0</v>
      </c>
      <c r="I70" s="53"/>
      <c r="J70" s="24" t="str">
        <f t="shared" ca="1" si="8"/>
        <v/>
      </c>
      <c r="K70" s="15" t="str">
        <f t="shared" si="12"/>
        <v>B002Concrete Pavementm²</v>
      </c>
      <c r="L70" s="16">
        <f>MATCH(K70,'Pay Items'!$K$1:$K$649,0)</f>
        <v>70</v>
      </c>
      <c r="M70" s="17" t="str">
        <f t="shared" ca="1" si="9"/>
        <v>F0</v>
      </c>
      <c r="N70" s="17" t="str">
        <f t="shared" ca="1" si="10"/>
        <v>C2</v>
      </c>
      <c r="O70" s="17" t="str">
        <f t="shared" ca="1" si="11"/>
        <v>C2</v>
      </c>
    </row>
    <row r="71" spans="1:15" s="25" customFormat="1" ht="30" customHeight="1" x14ac:dyDescent="0.2">
      <c r="A71" s="111" t="s">
        <v>262</v>
      </c>
      <c r="B71" s="44" t="s">
        <v>351</v>
      </c>
      <c r="C71" s="37" t="s">
        <v>318</v>
      </c>
      <c r="D71" s="43" t="s">
        <v>173</v>
      </c>
      <c r="E71" s="28" t="s">
        <v>178</v>
      </c>
      <c r="F71" s="57"/>
      <c r="G71" s="102"/>
      <c r="H71" s="35">
        <f>ROUND(G71*F71,2)</f>
        <v>0</v>
      </c>
      <c r="I71" s="58"/>
      <c r="J71" s="24" t="str">
        <f t="shared" ca="1" si="8"/>
        <v/>
      </c>
      <c r="K71" s="15" t="str">
        <f t="shared" si="12"/>
        <v>B003Asphalt Pavementm²</v>
      </c>
      <c r="L71" s="16">
        <f>MATCH(K71,'Pay Items'!$K$1:$K$649,0)</f>
        <v>71</v>
      </c>
      <c r="M71" s="17" t="str">
        <f t="shared" ca="1" si="9"/>
        <v>F0</v>
      </c>
      <c r="N71" s="17" t="str">
        <f t="shared" ca="1" si="10"/>
        <v>C2</v>
      </c>
      <c r="O71" s="17" t="str">
        <f t="shared" ca="1" si="11"/>
        <v>C2</v>
      </c>
    </row>
    <row r="72" spans="1:15" s="25" customFormat="1" ht="33" customHeight="1" x14ac:dyDescent="0.2">
      <c r="A72" s="111" t="s">
        <v>263</v>
      </c>
      <c r="B72" s="38" t="s">
        <v>151</v>
      </c>
      <c r="C72" s="37" t="s">
        <v>462</v>
      </c>
      <c r="D72" s="43" t="s">
        <v>921</v>
      </c>
      <c r="E72" s="28"/>
      <c r="F72" s="57"/>
      <c r="G72" s="109"/>
      <c r="H72" s="35"/>
      <c r="I72" s="53"/>
      <c r="J72" s="24" t="str">
        <f t="shared" ca="1" si="8"/>
        <v>LOCKED</v>
      </c>
      <c r="K72" s="15" t="str">
        <f t="shared" si="12"/>
        <v>B004Slab ReplacementCW 3230-R8</v>
      </c>
      <c r="L72" s="16">
        <f>MATCH(K72,'Pay Items'!$K$1:$K$649,0)</f>
        <v>72</v>
      </c>
      <c r="M72" s="17" t="str">
        <f t="shared" ca="1" si="9"/>
        <v>F0</v>
      </c>
      <c r="N72" s="17" t="str">
        <f t="shared" ca="1" si="10"/>
        <v>G</v>
      </c>
      <c r="O72" s="17" t="str">
        <f t="shared" ca="1" si="11"/>
        <v>C2</v>
      </c>
    </row>
    <row r="73" spans="1:15" s="25" customFormat="1" ht="39.75" customHeight="1" x14ac:dyDescent="0.2">
      <c r="A73" s="111" t="s">
        <v>264</v>
      </c>
      <c r="B73" s="44" t="s">
        <v>350</v>
      </c>
      <c r="C73" s="37" t="s">
        <v>1307</v>
      </c>
      <c r="D73" s="43" t="s">
        <v>173</v>
      </c>
      <c r="E73" s="28" t="s">
        <v>178</v>
      </c>
      <c r="F73" s="57"/>
      <c r="G73" s="102"/>
      <c r="H73" s="35">
        <f>ROUND(G73*F73,2)</f>
        <v>0</v>
      </c>
      <c r="I73" s="58"/>
      <c r="J73" s="24" t="str">
        <f t="shared" ca="1" si="8"/>
        <v/>
      </c>
      <c r="K73" s="15" t="str">
        <f t="shared" si="12"/>
        <v>B005250 mm Type ^ Concrete Pavement (Reinforced)m²</v>
      </c>
      <c r="L73" s="16">
        <f>MATCH(K73,'Pay Items'!$K$1:$K$649,0)</f>
        <v>73</v>
      </c>
      <c r="M73" s="17" t="str">
        <f t="shared" ca="1" si="9"/>
        <v>F0</v>
      </c>
      <c r="N73" s="17" t="str">
        <f t="shared" ca="1" si="10"/>
        <v>C2</v>
      </c>
      <c r="O73" s="17" t="str">
        <f t="shared" ca="1" si="11"/>
        <v>C2</v>
      </c>
    </row>
    <row r="74" spans="1:15" s="25" customFormat="1" ht="30" customHeight="1" x14ac:dyDescent="0.2">
      <c r="A74" s="111" t="s">
        <v>265</v>
      </c>
      <c r="B74" s="44"/>
      <c r="C74" s="37" t="s">
        <v>606</v>
      </c>
      <c r="D74" s="43"/>
      <c r="E74" s="28"/>
      <c r="F74" s="57"/>
      <c r="G74" s="35"/>
      <c r="H74" s="35"/>
      <c r="I74" s="58"/>
      <c r="J74" s="24" t="str">
        <f t="shared" ca="1" si="8"/>
        <v>LOCKED</v>
      </c>
      <c r="K74" s="15" t="str">
        <f t="shared" si="12"/>
        <v>B006Pay Item Removed</v>
      </c>
      <c r="L74" s="16">
        <f>MATCH(K74,'Pay Items'!$K$1:$K$649,0)</f>
        <v>74</v>
      </c>
      <c r="M74" s="17" t="str">
        <f t="shared" ca="1" si="9"/>
        <v>F0</v>
      </c>
      <c r="N74" s="17" t="str">
        <f t="shared" ca="1" si="10"/>
        <v>C2</v>
      </c>
      <c r="O74" s="17" t="str">
        <f t="shared" ca="1" si="11"/>
        <v>C2</v>
      </c>
    </row>
    <row r="75" spans="1:15" s="25" customFormat="1" ht="43.9" customHeight="1" x14ac:dyDescent="0.2">
      <c r="A75" s="111" t="s">
        <v>266</v>
      </c>
      <c r="B75" s="44" t="s">
        <v>351</v>
      </c>
      <c r="C75" s="37" t="s">
        <v>1308</v>
      </c>
      <c r="D75" s="43" t="s">
        <v>173</v>
      </c>
      <c r="E75" s="28" t="s">
        <v>178</v>
      </c>
      <c r="F75" s="57"/>
      <c r="G75" s="102"/>
      <c r="H75" s="35">
        <f>ROUND(G75*F75,2)</f>
        <v>0</v>
      </c>
      <c r="I75" s="58"/>
      <c r="J75" s="24" t="str">
        <f t="shared" ca="1" si="8"/>
        <v/>
      </c>
      <c r="K75" s="15" t="str">
        <f t="shared" si="12"/>
        <v>B007250 mm Type ^ Concrete Pavement (Plain-Dowelled)m²</v>
      </c>
      <c r="L75" s="16">
        <f>MATCH(K75,'Pay Items'!$K$1:$K$649,0)</f>
        <v>75</v>
      </c>
      <c r="M75" s="17" t="str">
        <f t="shared" ca="1" si="9"/>
        <v>F0</v>
      </c>
      <c r="N75" s="17" t="str">
        <f t="shared" ca="1" si="10"/>
        <v>C2</v>
      </c>
      <c r="O75" s="17" t="str">
        <f t="shared" ca="1" si="11"/>
        <v>C2</v>
      </c>
    </row>
    <row r="76" spans="1:15" s="25" customFormat="1" ht="43.9" customHeight="1" x14ac:dyDescent="0.2">
      <c r="A76" s="111" t="s">
        <v>267</v>
      </c>
      <c r="B76" s="44" t="s">
        <v>352</v>
      </c>
      <c r="C76" s="37" t="s">
        <v>1309</v>
      </c>
      <c r="D76" s="43" t="s">
        <v>173</v>
      </c>
      <c r="E76" s="28" t="s">
        <v>178</v>
      </c>
      <c r="F76" s="57"/>
      <c r="G76" s="102"/>
      <c r="H76" s="35">
        <f>ROUND(G76*F76,2)</f>
        <v>0</v>
      </c>
      <c r="I76" s="58"/>
      <c r="J76" s="24" t="str">
        <f t="shared" ca="1" si="8"/>
        <v/>
      </c>
      <c r="K76" s="15" t="str">
        <f t="shared" si="12"/>
        <v>B008230 mm Type ^ Concrete Pavement (Reinforced)m²</v>
      </c>
      <c r="L76" s="16">
        <f>MATCH(K76,'Pay Items'!$K$1:$K$649,0)</f>
        <v>76</v>
      </c>
      <c r="M76" s="17" t="str">
        <f t="shared" ca="1" si="9"/>
        <v>F0</v>
      </c>
      <c r="N76" s="17" t="str">
        <f t="shared" ca="1" si="10"/>
        <v>C2</v>
      </c>
      <c r="O76" s="17" t="str">
        <f t="shared" ca="1" si="11"/>
        <v>C2</v>
      </c>
    </row>
    <row r="77" spans="1:15" s="25" customFormat="1" ht="30" customHeight="1" x14ac:dyDescent="0.2">
      <c r="A77" s="111" t="s">
        <v>268</v>
      </c>
      <c r="B77" s="44"/>
      <c r="C77" s="37" t="s">
        <v>606</v>
      </c>
      <c r="D77" s="43"/>
      <c r="E77" s="28"/>
      <c r="F77" s="57"/>
      <c r="G77" s="35"/>
      <c r="H77" s="35"/>
      <c r="I77" s="58"/>
      <c r="J77" s="24" t="str">
        <f t="shared" ca="1" si="8"/>
        <v>LOCKED</v>
      </c>
      <c r="K77" s="15" t="str">
        <f t="shared" si="12"/>
        <v>B009Pay Item Removed</v>
      </c>
      <c r="L77" s="16">
        <f>MATCH(K77,'Pay Items'!$K$1:$K$649,0)</f>
        <v>77</v>
      </c>
      <c r="M77" s="17" t="str">
        <f t="shared" ca="1" si="9"/>
        <v>F0</v>
      </c>
      <c r="N77" s="17" t="str">
        <f t="shared" ca="1" si="10"/>
        <v>C2</v>
      </c>
      <c r="O77" s="17" t="str">
        <f t="shared" ca="1" si="11"/>
        <v>C2</v>
      </c>
    </row>
    <row r="78" spans="1:15" s="25" customFormat="1" ht="43.9" customHeight="1" x14ac:dyDescent="0.2">
      <c r="A78" s="111" t="s">
        <v>269</v>
      </c>
      <c r="B78" s="44" t="s">
        <v>353</v>
      </c>
      <c r="C78" s="37" t="s">
        <v>1310</v>
      </c>
      <c r="D78" s="43" t="s">
        <v>173</v>
      </c>
      <c r="E78" s="28" t="s">
        <v>178</v>
      </c>
      <c r="F78" s="57"/>
      <c r="G78" s="102"/>
      <c r="H78" s="35">
        <f>ROUND(G78*F78,2)</f>
        <v>0</v>
      </c>
      <c r="I78" s="58"/>
      <c r="J78" s="24" t="str">
        <f t="shared" ca="1" si="8"/>
        <v/>
      </c>
      <c r="K78" s="15" t="str">
        <f t="shared" si="12"/>
        <v>B010230 mm Type ^ Concrete Pavement (Plain-Dowelled)m²</v>
      </c>
      <c r="L78" s="16">
        <f>MATCH(K78,'Pay Items'!$K$1:$K$649,0)</f>
        <v>78</v>
      </c>
      <c r="M78" s="17" t="str">
        <f t="shared" ca="1" si="9"/>
        <v>F0</v>
      </c>
      <c r="N78" s="17" t="str">
        <f t="shared" ca="1" si="10"/>
        <v>C2</v>
      </c>
      <c r="O78" s="17" t="str">
        <f t="shared" ca="1" si="11"/>
        <v>C2</v>
      </c>
    </row>
    <row r="79" spans="1:15" s="25" customFormat="1" ht="43.9" customHeight="1" x14ac:dyDescent="0.2">
      <c r="A79" s="111" t="s">
        <v>270</v>
      </c>
      <c r="B79" s="44" t="s">
        <v>354</v>
      </c>
      <c r="C79" s="37" t="s">
        <v>1311</v>
      </c>
      <c r="D79" s="43" t="s">
        <v>173</v>
      </c>
      <c r="E79" s="28" t="s">
        <v>178</v>
      </c>
      <c r="F79" s="57"/>
      <c r="G79" s="102"/>
      <c r="H79" s="35">
        <f>ROUND(G79*F79,2)</f>
        <v>0</v>
      </c>
      <c r="I79" s="58"/>
      <c r="J79" s="24" t="str">
        <f t="shared" ca="1" si="8"/>
        <v/>
      </c>
      <c r="K79" s="15" t="str">
        <f t="shared" si="12"/>
        <v>B011200 mm Type ^ Concrete Pavement (Reinforced)m²</v>
      </c>
      <c r="L79" s="16">
        <f>MATCH(K79,'Pay Items'!$K$1:$K$649,0)</f>
        <v>79</v>
      </c>
      <c r="M79" s="17" t="str">
        <f t="shared" ca="1" si="9"/>
        <v>F0</v>
      </c>
      <c r="N79" s="17" t="str">
        <f t="shared" ca="1" si="10"/>
        <v>C2</v>
      </c>
      <c r="O79" s="17" t="str">
        <f t="shared" ca="1" si="11"/>
        <v>C2</v>
      </c>
    </row>
    <row r="80" spans="1:15" s="25" customFormat="1" ht="30" customHeight="1" x14ac:dyDescent="0.2">
      <c r="A80" s="111" t="s">
        <v>271</v>
      </c>
      <c r="B80" s="65"/>
      <c r="C80" s="37" t="s">
        <v>606</v>
      </c>
      <c r="D80" s="43"/>
      <c r="E80" s="28"/>
      <c r="F80" s="57"/>
      <c r="G80" s="35"/>
      <c r="H80" s="35"/>
      <c r="I80" s="58"/>
      <c r="J80" s="24" t="str">
        <f t="shared" ca="1" si="8"/>
        <v>LOCKED</v>
      </c>
      <c r="K80" s="15" t="str">
        <f t="shared" si="12"/>
        <v>B012Pay Item Removed</v>
      </c>
      <c r="L80" s="16">
        <f>MATCH(K80,'Pay Items'!$K$1:$K$649,0)</f>
        <v>80</v>
      </c>
      <c r="M80" s="17" t="str">
        <f t="shared" ca="1" si="9"/>
        <v>F0</v>
      </c>
      <c r="N80" s="17" t="str">
        <f t="shared" ca="1" si="10"/>
        <v>C2</v>
      </c>
      <c r="O80" s="17" t="str">
        <f t="shared" ca="1" si="11"/>
        <v>C2</v>
      </c>
    </row>
    <row r="81" spans="1:15" s="25" customFormat="1" ht="43.9" customHeight="1" x14ac:dyDescent="0.2">
      <c r="A81" s="111" t="s">
        <v>272</v>
      </c>
      <c r="B81" s="44" t="s">
        <v>355</v>
      </c>
      <c r="C81" s="37" t="s">
        <v>1312</v>
      </c>
      <c r="D81" s="43" t="s">
        <v>173</v>
      </c>
      <c r="E81" s="28" t="s">
        <v>178</v>
      </c>
      <c r="F81" s="57"/>
      <c r="G81" s="102"/>
      <c r="H81" s="35">
        <f>ROUND(G81*F81,2)</f>
        <v>0</v>
      </c>
      <c r="I81" s="53"/>
      <c r="J81" s="24" t="str">
        <f t="shared" ca="1" si="8"/>
        <v/>
      </c>
      <c r="K81" s="15" t="str">
        <f t="shared" si="12"/>
        <v>B013200 mm Type ^ Concrete Pavement (Plain-Dowelled)m²</v>
      </c>
      <c r="L81" s="16">
        <f>MATCH(K81,'Pay Items'!$K$1:$K$649,0)</f>
        <v>81</v>
      </c>
      <c r="M81" s="17" t="str">
        <f t="shared" ca="1" si="9"/>
        <v>F0</v>
      </c>
      <c r="N81" s="17" t="str">
        <f t="shared" ca="1" si="10"/>
        <v>C2</v>
      </c>
      <c r="O81" s="17" t="str">
        <f t="shared" ca="1" si="11"/>
        <v>C2</v>
      </c>
    </row>
    <row r="82" spans="1:15" s="25" customFormat="1" ht="43.9" customHeight="1" x14ac:dyDescent="0.2">
      <c r="A82" s="111" t="s">
        <v>273</v>
      </c>
      <c r="B82" s="44" t="s">
        <v>356</v>
      </c>
      <c r="C82" s="37" t="s">
        <v>1313</v>
      </c>
      <c r="D82" s="43" t="s">
        <v>173</v>
      </c>
      <c r="E82" s="28" t="s">
        <v>178</v>
      </c>
      <c r="F82" s="57"/>
      <c r="G82" s="102"/>
      <c r="H82" s="35">
        <f>ROUND(G82*F82,2)</f>
        <v>0</v>
      </c>
      <c r="I82" s="53"/>
      <c r="J82" s="24" t="str">
        <f t="shared" ca="1" si="8"/>
        <v/>
      </c>
      <c r="K82" s="15" t="str">
        <f t="shared" si="12"/>
        <v>B014150 mm Type ^ Concrete Pavement (Reinforced)m²</v>
      </c>
      <c r="L82" s="16">
        <f>MATCH(K82,'Pay Items'!$K$1:$K$649,0)</f>
        <v>82</v>
      </c>
      <c r="M82" s="17" t="str">
        <f t="shared" ca="1" si="9"/>
        <v>F0</v>
      </c>
      <c r="N82" s="17" t="str">
        <f t="shared" ca="1" si="10"/>
        <v>C2</v>
      </c>
      <c r="O82" s="17" t="str">
        <f t="shared" ca="1" si="11"/>
        <v>C2</v>
      </c>
    </row>
    <row r="83" spans="1:15" s="25" customFormat="1" ht="30" customHeight="1" x14ac:dyDescent="0.2">
      <c r="A83" s="111" t="s">
        <v>274</v>
      </c>
      <c r="B83" s="44"/>
      <c r="C83" s="37" t="s">
        <v>606</v>
      </c>
      <c r="D83" s="43"/>
      <c r="E83" s="28"/>
      <c r="F83" s="57"/>
      <c r="G83" s="35"/>
      <c r="H83" s="35"/>
      <c r="I83" s="58"/>
      <c r="J83" s="24" t="str">
        <f t="shared" ca="1" si="8"/>
        <v>LOCKED</v>
      </c>
      <c r="K83" s="15" t="str">
        <f t="shared" si="12"/>
        <v>B015Pay Item Removed</v>
      </c>
      <c r="L83" s="16">
        <f>MATCH(K83,'Pay Items'!$K$1:$K$649,0)</f>
        <v>83</v>
      </c>
      <c r="M83" s="17" t="str">
        <f t="shared" ca="1" si="9"/>
        <v>F0</v>
      </c>
      <c r="N83" s="17" t="str">
        <f t="shared" ca="1" si="10"/>
        <v>C2</v>
      </c>
      <c r="O83" s="17" t="str">
        <f t="shared" ca="1" si="11"/>
        <v>C2</v>
      </c>
    </row>
    <row r="84" spans="1:15" s="25" customFormat="1" ht="43.9" customHeight="1" x14ac:dyDescent="0.2">
      <c r="A84" s="111" t="s">
        <v>275</v>
      </c>
      <c r="B84" s="44" t="s">
        <v>357</v>
      </c>
      <c r="C84" s="37" t="s">
        <v>1314</v>
      </c>
      <c r="D84" s="43" t="s">
        <v>173</v>
      </c>
      <c r="E84" s="28" t="s">
        <v>178</v>
      </c>
      <c r="F84" s="57"/>
      <c r="G84" s="102"/>
      <c r="H84" s="35">
        <f>ROUND(G84*F84,2)</f>
        <v>0</v>
      </c>
      <c r="I84" s="58"/>
      <c r="J84" s="24" t="str">
        <f t="shared" ca="1" si="8"/>
        <v/>
      </c>
      <c r="K84" s="15" t="str">
        <f t="shared" si="12"/>
        <v>B016150 mm Type ^ Concrete Pavement (Plain-Dowelled)m²</v>
      </c>
      <c r="L84" s="16">
        <f>MATCH(K84,'Pay Items'!$K$1:$K$649,0)</f>
        <v>84</v>
      </c>
      <c r="M84" s="17" t="str">
        <f t="shared" ca="1" si="9"/>
        <v>F0</v>
      </c>
      <c r="N84" s="17" t="str">
        <f t="shared" ca="1" si="10"/>
        <v>C2</v>
      </c>
      <c r="O84" s="17" t="str">
        <f t="shared" ca="1" si="11"/>
        <v>C2</v>
      </c>
    </row>
    <row r="85" spans="1:15" s="25" customFormat="1" ht="32.25" customHeight="1" x14ac:dyDescent="0.2">
      <c r="A85" s="111" t="s">
        <v>276</v>
      </c>
      <c r="B85" s="38" t="s">
        <v>152</v>
      </c>
      <c r="C85" s="37" t="s">
        <v>463</v>
      </c>
      <c r="D85" s="43" t="s">
        <v>1315</v>
      </c>
      <c r="E85" s="28"/>
      <c r="F85" s="57"/>
      <c r="G85" s="109"/>
      <c r="H85" s="35"/>
      <c r="I85" s="53"/>
      <c r="J85" s="24" t="str">
        <f t="shared" ca="1" si="8"/>
        <v>LOCKED</v>
      </c>
      <c r="K85" s="15" t="str">
        <f t="shared" si="12"/>
        <v>B017Partial Slab PatchesCW 3230-R8</v>
      </c>
      <c r="L85" s="16">
        <f>MATCH(K85,'Pay Items'!$K$1:$K$649,0)</f>
        <v>85</v>
      </c>
      <c r="M85" s="17" t="str">
        <f t="shared" ca="1" si="9"/>
        <v>F0</v>
      </c>
      <c r="N85" s="17" t="str">
        <f t="shared" ca="1" si="10"/>
        <v>G</v>
      </c>
      <c r="O85" s="17" t="str">
        <f t="shared" ca="1" si="11"/>
        <v>C2</v>
      </c>
    </row>
    <row r="86" spans="1:15" s="25" customFormat="1" ht="43.9" customHeight="1" x14ac:dyDescent="0.2">
      <c r="A86" s="111" t="s">
        <v>277</v>
      </c>
      <c r="B86" s="44" t="s">
        <v>350</v>
      </c>
      <c r="C86" s="37" t="s">
        <v>1316</v>
      </c>
      <c r="D86" s="43" t="s">
        <v>173</v>
      </c>
      <c r="E86" s="28" t="s">
        <v>178</v>
      </c>
      <c r="F86" s="57"/>
      <c r="G86" s="102"/>
      <c r="H86" s="35">
        <f t="shared" ref="H86:H101" si="13">ROUND(G86*F86,2)</f>
        <v>0</v>
      </c>
      <c r="I86" s="53"/>
      <c r="J86" s="24" t="str">
        <f t="shared" ca="1" si="8"/>
        <v/>
      </c>
      <c r="K86" s="15" t="str">
        <f t="shared" si="12"/>
        <v>B018250 mm Type ^ Concrete Pavement (Type A)m²</v>
      </c>
      <c r="L86" s="16">
        <f>MATCH(K86,'Pay Items'!$K$1:$K$649,0)</f>
        <v>86</v>
      </c>
      <c r="M86" s="17" t="str">
        <f t="shared" ca="1" si="9"/>
        <v>F0</v>
      </c>
      <c r="N86" s="17" t="str">
        <f t="shared" ca="1" si="10"/>
        <v>C2</v>
      </c>
      <c r="O86" s="17" t="str">
        <f t="shared" ca="1" si="11"/>
        <v>C2</v>
      </c>
    </row>
    <row r="87" spans="1:15" s="25" customFormat="1" ht="43.9" customHeight="1" x14ac:dyDescent="0.2">
      <c r="A87" s="111" t="s">
        <v>278</v>
      </c>
      <c r="B87" s="44" t="s">
        <v>351</v>
      </c>
      <c r="C87" s="37" t="s">
        <v>1317</v>
      </c>
      <c r="D87" s="43" t="s">
        <v>173</v>
      </c>
      <c r="E87" s="28" t="s">
        <v>178</v>
      </c>
      <c r="F87" s="57"/>
      <c r="G87" s="102"/>
      <c r="H87" s="35">
        <f t="shared" si="13"/>
        <v>0</v>
      </c>
      <c r="I87" s="53"/>
      <c r="J87" s="24" t="str">
        <f t="shared" ca="1" si="8"/>
        <v/>
      </c>
      <c r="K87" s="15" t="str">
        <f t="shared" si="12"/>
        <v>B019250 mm Type ^ Concrete Pavement (Type B)m²</v>
      </c>
      <c r="L87" s="16">
        <f>MATCH(K87,'Pay Items'!$K$1:$K$649,0)</f>
        <v>87</v>
      </c>
      <c r="M87" s="17" t="str">
        <f t="shared" ca="1" si="9"/>
        <v>F0</v>
      </c>
      <c r="N87" s="17" t="str">
        <f t="shared" ca="1" si="10"/>
        <v>C2</v>
      </c>
      <c r="O87" s="17" t="str">
        <f t="shared" ca="1" si="11"/>
        <v>C2</v>
      </c>
    </row>
    <row r="88" spans="1:15" s="25" customFormat="1" ht="43.9" customHeight="1" x14ac:dyDescent="0.2">
      <c r="A88" s="111" t="s">
        <v>279</v>
      </c>
      <c r="B88" s="44" t="s">
        <v>352</v>
      </c>
      <c r="C88" s="37" t="s">
        <v>1318</v>
      </c>
      <c r="D88" s="43" t="s">
        <v>173</v>
      </c>
      <c r="E88" s="28" t="s">
        <v>178</v>
      </c>
      <c r="F88" s="57"/>
      <c r="G88" s="102"/>
      <c r="H88" s="35">
        <f t="shared" si="13"/>
        <v>0</v>
      </c>
      <c r="I88" s="53"/>
      <c r="J88" s="24" t="str">
        <f t="shared" ca="1" si="8"/>
        <v/>
      </c>
      <c r="K88" s="15" t="str">
        <f t="shared" si="12"/>
        <v>B020250 mm Type ^ Concrete Pavement (Type C)m²</v>
      </c>
      <c r="L88" s="16">
        <f>MATCH(K88,'Pay Items'!$K$1:$K$649,0)</f>
        <v>88</v>
      </c>
      <c r="M88" s="17" t="str">
        <f t="shared" ca="1" si="9"/>
        <v>F0</v>
      </c>
      <c r="N88" s="17" t="str">
        <f t="shared" ca="1" si="10"/>
        <v>C2</v>
      </c>
      <c r="O88" s="17" t="str">
        <f t="shared" ca="1" si="11"/>
        <v>C2</v>
      </c>
    </row>
    <row r="89" spans="1:15" s="25" customFormat="1" ht="43.9" customHeight="1" x14ac:dyDescent="0.2">
      <c r="A89" s="111" t="s">
        <v>280</v>
      </c>
      <c r="B89" s="44" t="s">
        <v>353</v>
      </c>
      <c r="C89" s="37" t="s">
        <v>1319</v>
      </c>
      <c r="D89" s="43" t="s">
        <v>173</v>
      </c>
      <c r="E89" s="28" t="s">
        <v>178</v>
      </c>
      <c r="F89" s="57"/>
      <c r="G89" s="102"/>
      <c r="H89" s="35">
        <f t="shared" si="13"/>
        <v>0</v>
      </c>
      <c r="I89" s="53"/>
      <c r="J89" s="24" t="str">
        <f t="shared" ca="1" si="8"/>
        <v/>
      </c>
      <c r="K89" s="15" t="str">
        <f t="shared" si="12"/>
        <v>B021250 mm Type ^ Concrete Pavement (Type D)m²</v>
      </c>
      <c r="L89" s="16">
        <f>MATCH(K89,'Pay Items'!$K$1:$K$649,0)</f>
        <v>89</v>
      </c>
      <c r="M89" s="17" t="str">
        <f t="shared" ca="1" si="9"/>
        <v>F0</v>
      </c>
      <c r="N89" s="17" t="str">
        <f t="shared" ca="1" si="10"/>
        <v>C2</v>
      </c>
      <c r="O89" s="17" t="str">
        <f t="shared" ca="1" si="11"/>
        <v>C2</v>
      </c>
    </row>
    <row r="90" spans="1:15" s="25" customFormat="1" ht="43.9" customHeight="1" x14ac:dyDescent="0.2">
      <c r="A90" s="111" t="s">
        <v>281</v>
      </c>
      <c r="B90" s="44" t="s">
        <v>354</v>
      </c>
      <c r="C90" s="37" t="s">
        <v>1320</v>
      </c>
      <c r="D90" s="43" t="s">
        <v>173</v>
      </c>
      <c r="E90" s="28" t="s">
        <v>178</v>
      </c>
      <c r="F90" s="57"/>
      <c r="G90" s="102"/>
      <c r="H90" s="35">
        <f t="shared" si="13"/>
        <v>0</v>
      </c>
      <c r="I90" s="53"/>
      <c r="J90" s="24" t="str">
        <f t="shared" ca="1" si="8"/>
        <v/>
      </c>
      <c r="K90" s="15" t="str">
        <f t="shared" si="12"/>
        <v>B022230 mm Type ^ Concrete Pavement (Type A)m²</v>
      </c>
      <c r="L90" s="16">
        <f>MATCH(K90,'Pay Items'!$K$1:$K$649,0)</f>
        <v>90</v>
      </c>
      <c r="M90" s="17" t="str">
        <f t="shared" ca="1" si="9"/>
        <v>F0</v>
      </c>
      <c r="N90" s="17" t="str">
        <f t="shared" ca="1" si="10"/>
        <v>C2</v>
      </c>
      <c r="O90" s="17" t="str">
        <f t="shared" ca="1" si="11"/>
        <v>C2</v>
      </c>
    </row>
    <row r="91" spans="1:15" s="25" customFormat="1" ht="43.9" customHeight="1" x14ac:dyDescent="0.2">
      <c r="A91" s="111" t="s">
        <v>282</v>
      </c>
      <c r="B91" s="44" t="s">
        <v>355</v>
      </c>
      <c r="C91" s="37" t="s">
        <v>1321</v>
      </c>
      <c r="D91" s="43" t="s">
        <v>173</v>
      </c>
      <c r="E91" s="28" t="s">
        <v>178</v>
      </c>
      <c r="F91" s="57"/>
      <c r="G91" s="102"/>
      <c r="H91" s="35">
        <f t="shared" si="13"/>
        <v>0</v>
      </c>
      <c r="I91" s="53"/>
      <c r="J91" s="24" t="str">
        <f t="shared" ca="1" si="8"/>
        <v/>
      </c>
      <c r="K91" s="15" t="str">
        <f t="shared" si="12"/>
        <v>B023230 mm Type ^ Concrete Pavement (Type B)m²</v>
      </c>
      <c r="L91" s="16">
        <f>MATCH(K91,'Pay Items'!$K$1:$K$649,0)</f>
        <v>91</v>
      </c>
      <c r="M91" s="17" t="str">
        <f t="shared" ca="1" si="9"/>
        <v>F0</v>
      </c>
      <c r="N91" s="17" t="str">
        <f t="shared" ca="1" si="10"/>
        <v>C2</v>
      </c>
      <c r="O91" s="17" t="str">
        <f t="shared" ca="1" si="11"/>
        <v>C2</v>
      </c>
    </row>
    <row r="92" spans="1:15" s="25" customFormat="1" ht="43.9" customHeight="1" x14ac:dyDescent="0.2">
      <c r="A92" s="111" t="s">
        <v>283</v>
      </c>
      <c r="B92" s="44" t="s">
        <v>356</v>
      </c>
      <c r="C92" s="37" t="s">
        <v>1322</v>
      </c>
      <c r="D92" s="43" t="s">
        <v>173</v>
      </c>
      <c r="E92" s="28" t="s">
        <v>178</v>
      </c>
      <c r="F92" s="57"/>
      <c r="G92" s="102"/>
      <c r="H92" s="35">
        <f t="shared" si="13"/>
        <v>0</v>
      </c>
      <c r="I92" s="53"/>
      <c r="J92" s="24" t="str">
        <f t="shared" ca="1" si="8"/>
        <v/>
      </c>
      <c r="K92" s="15" t="str">
        <f t="shared" si="12"/>
        <v>B024230 mm Type ^ Concrete Pavement (Type C)m²</v>
      </c>
      <c r="L92" s="16">
        <f>MATCH(K92,'Pay Items'!$K$1:$K$649,0)</f>
        <v>92</v>
      </c>
      <c r="M92" s="17" t="str">
        <f t="shared" ca="1" si="9"/>
        <v>F0</v>
      </c>
      <c r="N92" s="17" t="str">
        <f t="shared" ca="1" si="10"/>
        <v>C2</v>
      </c>
      <c r="O92" s="17" t="str">
        <f t="shared" ca="1" si="11"/>
        <v>C2</v>
      </c>
    </row>
    <row r="93" spans="1:15" s="25" customFormat="1" ht="43.9" customHeight="1" x14ac:dyDescent="0.2">
      <c r="A93" s="111" t="s">
        <v>284</v>
      </c>
      <c r="B93" s="44" t="s">
        <v>357</v>
      </c>
      <c r="C93" s="37" t="s">
        <v>1323</v>
      </c>
      <c r="D93" s="43" t="s">
        <v>173</v>
      </c>
      <c r="E93" s="28" t="s">
        <v>178</v>
      </c>
      <c r="F93" s="57"/>
      <c r="G93" s="102"/>
      <c r="H93" s="35">
        <f t="shared" si="13"/>
        <v>0</v>
      </c>
      <c r="I93" s="53"/>
      <c r="J93" s="24" t="str">
        <f t="shared" ca="1" si="8"/>
        <v/>
      </c>
      <c r="K93" s="15" t="str">
        <f t="shared" si="12"/>
        <v>B025230 mm Type ^ Concrete Pavement (Type D)m²</v>
      </c>
      <c r="L93" s="16">
        <f>MATCH(K93,'Pay Items'!$K$1:$K$649,0)</f>
        <v>93</v>
      </c>
      <c r="M93" s="17" t="str">
        <f t="shared" ca="1" si="9"/>
        <v>F0</v>
      </c>
      <c r="N93" s="17" t="str">
        <f t="shared" ca="1" si="10"/>
        <v>C2</v>
      </c>
      <c r="O93" s="17" t="str">
        <f t="shared" ca="1" si="11"/>
        <v>C2</v>
      </c>
    </row>
    <row r="94" spans="1:15" s="25" customFormat="1" ht="43.9" customHeight="1" x14ac:dyDescent="0.2">
      <c r="A94" s="111" t="s">
        <v>285</v>
      </c>
      <c r="B94" s="44" t="s">
        <v>358</v>
      </c>
      <c r="C94" s="37" t="s">
        <v>1324</v>
      </c>
      <c r="D94" s="43" t="s">
        <v>173</v>
      </c>
      <c r="E94" s="28" t="s">
        <v>178</v>
      </c>
      <c r="F94" s="57"/>
      <c r="G94" s="102"/>
      <c r="H94" s="35">
        <f t="shared" si="13"/>
        <v>0</v>
      </c>
      <c r="I94" s="53"/>
      <c r="J94" s="24" t="str">
        <f t="shared" ca="1" si="8"/>
        <v/>
      </c>
      <c r="K94" s="15" t="str">
        <f t="shared" si="12"/>
        <v>B026200 mm Type ^ Concrete Pavement (Type A)m²</v>
      </c>
      <c r="L94" s="16">
        <f>MATCH(K94,'Pay Items'!$K$1:$K$649,0)</f>
        <v>94</v>
      </c>
      <c r="M94" s="17" t="str">
        <f t="shared" ca="1" si="9"/>
        <v>F0</v>
      </c>
      <c r="N94" s="17" t="str">
        <f t="shared" ca="1" si="10"/>
        <v>C2</v>
      </c>
      <c r="O94" s="17" t="str">
        <f t="shared" ca="1" si="11"/>
        <v>C2</v>
      </c>
    </row>
    <row r="95" spans="1:15" s="25" customFormat="1" ht="43.9" customHeight="1" x14ac:dyDescent="0.2">
      <c r="A95" s="111" t="s">
        <v>286</v>
      </c>
      <c r="B95" s="44" t="s">
        <v>360</v>
      </c>
      <c r="C95" s="37" t="s">
        <v>1325</v>
      </c>
      <c r="D95" s="43" t="s">
        <v>173</v>
      </c>
      <c r="E95" s="28" t="s">
        <v>178</v>
      </c>
      <c r="F95" s="57"/>
      <c r="G95" s="102"/>
      <c r="H95" s="35">
        <f t="shared" si="13"/>
        <v>0</v>
      </c>
      <c r="I95" s="53"/>
      <c r="J95" s="24" t="str">
        <f t="shared" ca="1" si="8"/>
        <v/>
      </c>
      <c r="K95" s="15" t="str">
        <f t="shared" si="12"/>
        <v>B027200 mm Type ^ Concrete Pavement (Type B)m²</v>
      </c>
      <c r="L95" s="16">
        <f>MATCH(K95,'Pay Items'!$K$1:$K$649,0)</f>
        <v>95</v>
      </c>
      <c r="M95" s="17" t="str">
        <f t="shared" ca="1" si="9"/>
        <v>F0</v>
      </c>
      <c r="N95" s="17" t="str">
        <f t="shared" ca="1" si="10"/>
        <v>C2</v>
      </c>
      <c r="O95" s="17" t="str">
        <f t="shared" ca="1" si="11"/>
        <v>C2</v>
      </c>
    </row>
    <row r="96" spans="1:15" s="25" customFormat="1" ht="43.9" customHeight="1" x14ac:dyDescent="0.2">
      <c r="A96" s="111" t="s">
        <v>287</v>
      </c>
      <c r="B96" s="44" t="s">
        <v>359</v>
      </c>
      <c r="C96" s="37" t="s">
        <v>1326</v>
      </c>
      <c r="D96" s="43" t="s">
        <v>173</v>
      </c>
      <c r="E96" s="28" t="s">
        <v>178</v>
      </c>
      <c r="F96" s="57"/>
      <c r="G96" s="102"/>
      <c r="H96" s="35">
        <f t="shared" si="13"/>
        <v>0</v>
      </c>
      <c r="I96" s="53"/>
      <c r="J96" s="24" t="str">
        <f t="shared" ca="1" si="8"/>
        <v/>
      </c>
      <c r="K96" s="15" t="str">
        <f t="shared" si="12"/>
        <v>B028200 mm Type ^ Concrete Pavement (Type C)m²</v>
      </c>
      <c r="L96" s="16">
        <f>MATCH(K96,'Pay Items'!$K$1:$K$649,0)</f>
        <v>96</v>
      </c>
      <c r="M96" s="17" t="str">
        <f t="shared" ca="1" si="9"/>
        <v>F0</v>
      </c>
      <c r="N96" s="17" t="str">
        <f t="shared" ca="1" si="10"/>
        <v>C2</v>
      </c>
      <c r="O96" s="17" t="str">
        <f t="shared" ca="1" si="11"/>
        <v>C2</v>
      </c>
    </row>
    <row r="97" spans="1:15" s="25" customFormat="1" ht="43.9" customHeight="1" x14ac:dyDescent="0.2">
      <c r="A97" s="111" t="s">
        <v>288</v>
      </c>
      <c r="B97" s="44" t="s">
        <v>207</v>
      </c>
      <c r="C97" s="37" t="s">
        <v>1327</v>
      </c>
      <c r="D97" s="43" t="s">
        <v>173</v>
      </c>
      <c r="E97" s="28" t="s">
        <v>178</v>
      </c>
      <c r="F97" s="57"/>
      <c r="G97" s="102"/>
      <c r="H97" s="35">
        <f t="shared" si="13"/>
        <v>0</v>
      </c>
      <c r="I97" s="53"/>
      <c r="J97" s="24" t="str">
        <f t="shared" ca="1" si="8"/>
        <v/>
      </c>
      <c r="K97" s="15" t="str">
        <f t="shared" si="12"/>
        <v>B029200 mm Type ^ Concrete Pavement (Type D)m²</v>
      </c>
      <c r="L97" s="16">
        <f>MATCH(K97,'Pay Items'!$K$1:$K$649,0)</f>
        <v>97</v>
      </c>
      <c r="M97" s="17" t="str">
        <f t="shared" ca="1" si="9"/>
        <v>F0</v>
      </c>
      <c r="N97" s="17" t="str">
        <f t="shared" ca="1" si="10"/>
        <v>C2</v>
      </c>
      <c r="O97" s="17" t="str">
        <f t="shared" ca="1" si="11"/>
        <v>C2</v>
      </c>
    </row>
    <row r="98" spans="1:15" s="25" customFormat="1" ht="43.9" customHeight="1" x14ac:dyDescent="0.2">
      <c r="A98" s="111" t="s">
        <v>289</v>
      </c>
      <c r="B98" s="44" t="s">
        <v>361</v>
      </c>
      <c r="C98" s="37" t="s">
        <v>1328</v>
      </c>
      <c r="D98" s="43" t="s">
        <v>173</v>
      </c>
      <c r="E98" s="28" t="s">
        <v>178</v>
      </c>
      <c r="F98" s="57"/>
      <c r="G98" s="102"/>
      <c r="H98" s="35">
        <f t="shared" si="13"/>
        <v>0</v>
      </c>
      <c r="I98" s="53"/>
      <c r="J98" s="24" t="str">
        <f t="shared" ca="1" si="8"/>
        <v/>
      </c>
      <c r="K98" s="15" t="str">
        <f t="shared" si="12"/>
        <v>B030150 mm Type ^ Concrete Pavement (Type A)m²</v>
      </c>
      <c r="L98" s="16">
        <f>MATCH(K98,'Pay Items'!$K$1:$K$649,0)</f>
        <v>98</v>
      </c>
      <c r="M98" s="17" t="str">
        <f t="shared" ca="1" si="9"/>
        <v>F0</v>
      </c>
      <c r="N98" s="17" t="str">
        <f t="shared" ca="1" si="10"/>
        <v>C2</v>
      </c>
      <c r="O98" s="17" t="str">
        <f t="shared" ca="1" si="11"/>
        <v>C2</v>
      </c>
    </row>
    <row r="99" spans="1:15" s="25" customFormat="1" ht="43.9" customHeight="1" x14ac:dyDescent="0.2">
      <c r="A99" s="111" t="s">
        <v>290</v>
      </c>
      <c r="B99" s="44" t="s">
        <v>451</v>
      </c>
      <c r="C99" s="37" t="s">
        <v>1329</v>
      </c>
      <c r="D99" s="43" t="s">
        <v>173</v>
      </c>
      <c r="E99" s="28" t="s">
        <v>178</v>
      </c>
      <c r="F99" s="57"/>
      <c r="G99" s="102"/>
      <c r="H99" s="35">
        <f t="shared" si="13"/>
        <v>0</v>
      </c>
      <c r="I99" s="53"/>
      <c r="J99" s="24" t="str">
        <f t="shared" ca="1" si="8"/>
        <v/>
      </c>
      <c r="K99" s="15" t="str">
        <f t="shared" si="12"/>
        <v>B031150 mm Type ^ Concrete Pavement (Type B)m²</v>
      </c>
      <c r="L99" s="16">
        <f>MATCH(K99,'Pay Items'!$K$1:$K$649,0)</f>
        <v>99</v>
      </c>
      <c r="M99" s="17" t="str">
        <f t="shared" ca="1" si="9"/>
        <v>F0</v>
      </c>
      <c r="N99" s="17" t="str">
        <f t="shared" ca="1" si="10"/>
        <v>C2</v>
      </c>
      <c r="O99" s="17" t="str">
        <f t="shared" ca="1" si="11"/>
        <v>C2</v>
      </c>
    </row>
    <row r="100" spans="1:15" s="25" customFormat="1" ht="43.9" customHeight="1" x14ac:dyDescent="0.2">
      <c r="A100" s="111" t="s">
        <v>291</v>
      </c>
      <c r="B100" s="44" t="s">
        <v>452</v>
      </c>
      <c r="C100" s="37" t="s">
        <v>1330</v>
      </c>
      <c r="D100" s="43" t="s">
        <v>173</v>
      </c>
      <c r="E100" s="28" t="s">
        <v>178</v>
      </c>
      <c r="F100" s="57"/>
      <c r="G100" s="102"/>
      <c r="H100" s="35">
        <f t="shared" si="13"/>
        <v>0</v>
      </c>
      <c r="I100" s="53"/>
      <c r="J100" s="24" t="str">
        <f t="shared" ca="1" si="8"/>
        <v/>
      </c>
      <c r="K100" s="15" t="str">
        <f t="shared" si="12"/>
        <v>B032150 mm Type ^ Concrete Pavement (Type C)m²</v>
      </c>
      <c r="L100" s="16">
        <f>MATCH(K100,'Pay Items'!$K$1:$K$649,0)</f>
        <v>100</v>
      </c>
      <c r="M100" s="17" t="str">
        <f t="shared" ca="1" si="9"/>
        <v>F0</v>
      </c>
      <c r="N100" s="17" t="str">
        <f t="shared" ca="1" si="10"/>
        <v>C2</v>
      </c>
      <c r="O100" s="17" t="str">
        <f t="shared" ca="1" si="11"/>
        <v>C2</v>
      </c>
    </row>
    <row r="101" spans="1:15" s="25" customFormat="1" ht="43.9" customHeight="1" x14ac:dyDescent="0.2">
      <c r="A101" s="111" t="s">
        <v>292</v>
      </c>
      <c r="B101" s="44" t="s">
        <v>453</v>
      </c>
      <c r="C101" s="37" t="s">
        <v>1331</v>
      </c>
      <c r="D101" s="43" t="s">
        <v>173</v>
      </c>
      <c r="E101" s="28" t="s">
        <v>178</v>
      </c>
      <c r="F101" s="57"/>
      <c r="G101" s="102"/>
      <c r="H101" s="35">
        <f t="shared" si="13"/>
        <v>0</v>
      </c>
      <c r="I101" s="53"/>
      <c r="J101" s="24" t="str">
        <f t="shared" ca="1" si="8"/>
        <v/>
      </c>
      <c r="K101" s="15" t="str">
        <f t="shared" si="12"/>
        <v>B033150 mm Type ^ Concrete Pavement (Type D)m²</v>
      </c>
      <c r="L101" s="16">
        <f>MATCH(K101,'Pay Items'!$K$1:$K$649,0)</f>
        <v>101</v>
      </c>
      <c r="M101" s="17" t="str">
        <f t="shared" ca="1" si="9"/>
        <v>F0</v>
      </c>
      <c r="N101" s="17" t="str">
        <f t="shared" ca="1" si="10"/>
        <v>C2</v>
      </c>
      <c r="O101" s="17" t="str">
        <f t="shared" ca="1" si="11"/>
        <v>C2</v>
      </c>
    </row>
    <row r="102" spans="1:15" s="25" customFormat="1" ht="43.9" customHeight="1" x14ac:dyDescent="0.2">
      <c r="A102" s="111" t="s">
        <v>740</v>
      </c>
      <c r="B102" s="38" t="s">
        <v>153</v>
      </c>
      <c r="C102" s="37" t="s">
        <v>464</v>
      </c>
      <c r="D102" s="43" t="s">
        <v>1315</v>
      </c>
      <c r="E102" s="28"/>
      <c r="F102" s="57"/>
      <c r="G102" s="109"/>
      <c r="H102" s="35"/>
      <c r="I102" s="53"/>
      <c r="J102" s="24" t="str">
        <f t="shared" ca="1" si="8"/>
        <v>LOCKED</v>
      </c>
      <c r="K102" s="15" t="str">
        <f t="shared" si="12"/>
        <v>B034-24Slab Replacement - Early Opening (24 hour)CW 3230-R8</v>
      </c>
      <c r="L102" s="16">
        <f>MATCH(K102,'Pay Items'!$K$1:$K$649,0)</f>
        <v>102</v>
      </c>
      <c r="M102" s="17" t="str">
        <f t="shared" ca="1" si="9"/>
        <v>F0</v>
      </c>
      <c r="N102" s="17" t="str">
        <f t="shared" ca="1" si="10"/>
        <v>G</v>
      </c>
      <c r="O102" s="17" t="str">
        <f t="shared" ca="1" si="11"/>
        <v>C2</v>
      </c>
    </row>
    <row r="103" spans="1:15" s="25" customFormat="1" ht="43.9" customHeight="1" x14ac:dyDescent="0.2">
      <c r="A103" s="111" t="s">
        <v>741</v>
      </c>
      <c r="B103" s="44" t="s">
        <v>350</v>
      </c>
      <c r="C103" s="37" t="s">
        <v>1540</v>
      </c>
      <c r="D103" s="43" t="s">
        <v>173</v>
      </c>
      <c r="E103" s="28" t="s">
        <v>178</v>
      </c>
      <c r="F103" s="57"/>
      <c r="G103" s="102"/>
      <c r="H103" s="35">
        <f>ROUND(G103*F103,2)</f>
        <v>0</v>
      </c>
      <c r="I103" s="58"/>
      <c r="J103" s="24" t="str">
        <f t="shared" ca="1" si="8"/>
        <v/>
      </c>
      <c r="K103" s="15" t="str">
        <f t="shared" si="12"/>
        <v>B035-24250 mm Type 3 Concrete Pavement (Reinforced)m²</v>
      </c>
      <c r="L103" s="16">
        <f>MATCH(K103,'Pay Items'!$K$1:$K$649,0)</f>
        <v>103</v>
      </c>
      <c r="M103" s="17" t="str">
        <f t="shared" ca="1" si="9"/>
        <v>F0</v>
      </c>
      <c r="N103" s="17" t="str">
        <f t="shared" ca="1" si="10"/>
        <v>C2</v>
      </c>
      <c r="O103" s="17" t="str">
        <f t="shared" ca="1" si="11"/>
        <v>C2</v>
      </c>
    </row>
    <row r="104" spans="1:15" s="34" customFormat="1" ht="30" customHeight="1" x14ac:dyDescent="0.2">
      <c r="A104" s="111" t="s">
        <v>293</v>
      </c>
      <c r="B104" s="44"/>
      <c r="C104" s="37" t="s">
        <v>606</v>
      </c>
      <c r="D104" s="67"/>
      <c r="E104" s="68"/>
      <c r="F104" s="69"/>
      <c r="G104" s="70"/>
      <c r="H104" s="70"/>
      <c r="I104" s="71"/>
      <c r="J104" s="24" t="str">
        <f t="shared" ca="1" si="8"/>
        <v>LOCKED</v>
      </c>
      <c r="K104" s="15" t="str">
        <f t="shared" si="12"/>
        <v>B036Pay Item Removed</v>
      </c>
      <c r="L104" s="16">
        <f>MATCH(K104,'Pay Items'!$K$1:$K$649,0)</f>
        <v>104</v>
      </c>
      <c r="M104" s="17" t="str">
        <f t="shared" ca="1" si="9"/>
        <v>F0</v>
      </c>
      <c r="N104" s="17" t="str">
        <f t="shared" ca="1" si="10"/>
        <v>C2</v>
      </c>
      <c r="O104" s="17" t="str">
        <f t="shared" ca="1" si="11"/>
        <v>C2</v>
      </c>
    </row>
    <row r="105" spans="1:15" s="25" customFormat="1" ht="43.9" customHeight="1" x14ac:dyDescent="0.2">
      <c r="A105" s="111" t="s">
        <v>742</v>
      </c>
      <c r="B105" s="44" t="s">
        <v>351</v>
      </c>
      <c r="C105" s="37" t="s">
        <v>1541</v>
      </c>
      <c r="D105" s="43" t="s">
        <v>173</v>
      </c>
      <c r="E105" s="28" t="s">
        <v>178</v>
      </c>
      <c r="F105" s="57"/>
      <c r="G105" s="102"/>
      <c r="H105" s="35">
        <f>ROUND(G105*F105,2)</f>
        <v>0</v>
      </c>
      <c r="I105" s="58"/>
      <c r="J105" s="24" t="str">
        <f t="shared" ca="1" si="8"/>
        <v/>
      </c>
      <c r="K105" s="15" t="str">
        <f t="shared" si="12"/>
        <v>B037-24250 mm Type 3 Concrete Pavement (Plain-Dowelled)m²</v>
      </c>
      <c r="L105" s="16">
        <f>MATCH(K105,'Pay Items'!$K$1:$K$649,0)</f>
        <v>105</v>
      </c>
      <c r="M105" s="17" t="str">
        <f t="shared" ca="1" si="9"/>
        <v>F0</v>
      </c>
      <c r="N105" s="17" t="str">
        <f t="shared" ca="1" si="10"/>
        <v>C2</v>
      </c>
      <c r="O105" s="17" t="str">
        <f t="shared" ca="1" si="11"/>
        <v>C2</v>
      </c>
    </row>
    <row r="106" spans="1:15" s="25" customFormat="1" ht="43.9" customHeight="1" x14ac:dyDescent="0.2">
      <c r="A106" s="111" t="s">
        <v>743</v>
      </c>
      <c r="B106" s="44" t="s">
        <v>352</v>
      </c>
      <c r="C106" s="37" t="s">
        <v>1542</v>
      </c>
      <c r="D106" s="43" t="s">
        <v>173</v>
      </c>
      <c r="E106" s="28" t="s">
        <v>178</v>
      </c>
      <c r="F106" s="57"/>
      <c r="G106" s="102"/>
      <c r="H106" s="35">
        <f>ROUND(G106*F106,2)</f>
        <v>0</v>
      </c>
      <c r="I106" s="58"/>
      <c r="J106" s="24" t="str">
        <f t="shared" ca="1" si="8"/>
        <v/>
      </c>
      <c r="K106" s="15" t="str">
        <f t="shared" si="12"/>
        <v>B038-24230 mm Type 3 Concrete Pavement (Reinforced)m²</v>
      </c>
      <c r="L106" s="16">
        <f>MATCH(K106,'Pay Items'!$K$1:$K$649,0)</f>
        <v>106</v>
      </c>
      <c r="M106" s="17" t="str">
        <f t="shared" ca="1" si="9"/>
        <v>F0</v>
      </c>
      <c r="N106" s="17" t="str">
        <f t="shared" ca="1" si="10"/>
        <v>C2</v>
      </c>
      <c r="O106" s="17" t="str">
        <f t="shared" ca="1" si="11"/>
        <v>C2</v>
      </c>
    </row>
    <row r="107" spans="1:15" s="34" customFormat="1" ht="30" customHeight="1" x14ac:dyDescent="0.2">
      <c r="A107" s="111" t="s">
        <v>294</v>
      </c>
      <c r="B107" s="44"/>
      <c r="C107" s="37" t="s">
        <v>606</v>
      </c>
      <c r="D107" s="67"/>
      <c r="E107" s="68"/>
      <c r="F107" s="69"/>
      <c r="G107" s="70"/>
      <c r="H107" s="70"/>
      <c r="I107" s="71"/>
      <c r="J107" s="24" t="str">
        <f t="shared" ca="1" si="8"/>
        <v>LOCKED</v>
      </c>
      <c r="K107" s="15" t="str">
        <f t="shared" si="12"/>
        <v>B039Pay Item Removed</v>
      </c>
      <c r="L107" s="16">
        <f>MATCH(K107,'Pay Items'!$K$1:$K$649,0)</f>
        <v>107</v>
      </c>
      <c r="M107" s="17" t="str">
        <f t="shared" ca="1" si="9"/>
        <v>F0</v>
      </c>
      <c r="N107" s="17" t="str">
        <f t="shared" ca="1" si="10"/>
        <v>C2</v>
      </c>
      <c r="O107" s="17" t="str">
        <f t="shared" ca="1" si="11"/>
        <v>C2</v>
      </c>
    </row>
    <row r="108" spans="1:15" s="25" customFormat="1" ht="43.9" customHeight="1" x14ac:dyDescent="0.2">
      <c r="A108" s="111" t="s">
        <v>744</v>
      </c>
      <c r="B108" s="44" t="s">
        <v>353</v>
      </c>
      <c r="C108" s="37" t="s">
        <v>1543</v>
      </c>
      <c r="D108" s="43" t="s">
        <v>173</v>
      </c>
      <c r="E108" s="28" t="s">
        <v>178</v>
      </c>
      <c r="F108" s="57"/>
      <c r="G108" s="102"/>
      <c r="H108" s="35">
        <f>ROUND(G108*F108,2)</f>
        <v>0</v>
      </c>
      <c r="I108" s="58"/>
      <c r="J108" s="24" t="str">
        <f t="shared" ca="1" si="8"/>
        <v/>
      </c>
      <c r="K108" s="15" t="str">
        <f t="shared" si="12"/>
        <v>B040-24230 mm Type 3 Concrete Pavement (Plain-Dowelled)m²</v>
      </c>
      <c r="L108" s="16">
        <f>MATCH(K108,'Pay Items'!$K$1:$K$649,0)</f>
        <v>108</v>
      </c>
      <c r="M108" s="17" t="str">
        <f t="shared" ca="1" si="9"/>
        <v>F0</v>
      </c>
      <c r="N108" s="17" t="str">
        <f t="shared" ca="1" si="10"/>
        <v>C2</v>
      </c>
      <c r="O108" s="17" t="str">
        <f t="shared" ca="1" si="11"/>
        <v>C2</v>
      </c>
    </row>
    <row r="109" spans="1:15" s="25" customFormat="1" ht="43.9" customHeight="1" x14ac:dyDescent="0.2">
      <c r="A109" s="111" t="s">
        <v>745</v>
      </c>
      <c r="B109" s="44" t="s">
        <v>354</v>
      </c>
      <c r="C109" s="37" t="s">
        <v>1544</v>
      </c>
      <c r="D109" s="43" t="s">
        <v>173</v>
      </c>
      <c r="E109" s="28" t="s">
        <v>178</v>
      </c>
      <c r="F109" s="57"/>
      <c r="G109" s="102"/>
      <c r="H109" s="35">
        <f>ROUND(G109*F109,2)</f>
        <v>0</v>
      </c>
      <c r="I109" s="58"/>
      <c r="J109" s="24" t="str">
        <f t="shared" ca="1" si="8"/>
        <v/>
      </c>
      <c r="K109" s="15" t="str">
        <f t="shared" si="12"/>
        <v>B041-24200 mm Type 3 Concrete Pavement (Reinforced)m²</v>
      </c>
      <c r="L109" s="16">
        <f>MATCH(K109,'Pay Items'!$K$1:$K$649,0)</f>
        <v>109</v>
      </c>
      <c r="M109" s="17" t="str">
        <f t="shared" ca="1" si="9"/>
        <v>F0</v>
      </c>
      <c r="N109" s="17" t="str">
        <f t="shared" ca="1" si="10"/>
        <v>C2</v>
      </c>
      <c r="O109" s="17" t="str">
        <f t="shared" ca="1" si="11"/>
        <v>C2</v>
      </c>
    </row>
    <row r="110" spans="1:15" s="25" customFormat="1" ht="30" customHeight="1" x14ac:dyDescent="0.2">
      <c r="A110" s="111" t="s">
        <v>295</v>
      </c>
      <c r="B110" s="44"/>
      <c r="C110" s="37" t="s">
        <v>606</v>
      </c>
      <c r="D110" s="43"/>
      <c r="E110" s="28"/>
      <c r="F110" s="57"/>
      <c r="G110" s="35"/>
      <c r="H110" s="35"/>
      <c r="I110" s="58"/>
      <c r="J110" s="24" t="str">
        <f t="shared" ca="1" si="8"/>
        <v>LOCKED</v>
      </c>
      <c r="K110" s="15" t="str">
        <f t="shared" si="12"/>
        <v>B042Pay Item Removed</v>
      </c>
      <c r="L110" s="16">
        <f>MATCH(K110,'Pay Items'!$K$1:$K$649,0)</f>
        <v>110</v>
      </c>
      <c r="M110" s="17" t="str">
        <f t="shared" ca="1" si="9"/>
        <v>F0</v>
      </c>
      <c r="N110" s="17" t="str">
        <f t="shared" ca="1" si="10"/>
        <v>C2</v>
      </c>
      <c r="O110" s="17" t="str">
        <f t="shared" ca="1" si="11"/>
        <v>C2</v>
      </c>
    </row>
    <row r="111" spans="1:15" s="25" customFormat="1" ht="43.9" customHeight="1" x14ac:dyDescent="0.2">
      <c r="A111" s="111" t="s">
        <v>746</v>
      </c>
      <c r="B111" s="44" t="s">
        <v>355</v>
      </c>
      <c r="C111" s="37" t="s">
        <v>1545</v>
      </c>
      <c r="D111" s="43" t="s">
        <v>173</v>
      </c>
      <c r="E111" s="28" t="s">
        <v>178</v>
      </c>
      <c r="F111" s="57"/>
      <c r="G111" s="102"/>
      <c r="H111" s="35">
        <f>ROUND(G111*F111,2)</f>
        <v>0</v>
      </c>
      <c r="I111" s="58"/>
      <c r="J111" s="24" t="str">
        <f t="shared" ca="1" si="8"/>
        <v/>
      </c>
      <c r="K111" s="15" t="str">
        <f t="shared" si="12"/>
        <v>B043-24200 mm Type 3 Concrete Pavement (Plain-Dowelled)m²</v>
      </c>
      <c r="L111" s="16">
        <f>MATCH(K111,'Pay Items'!$K$1:$K$649,0)</f>
        <v>111</v>
      </c>
      <c r="M111" s="17" t="str">
        <f t="shared" ca="1" si="9"/>
        <v>F0</v>
      </c>
      <c r="N111" s="17" t="str">
        <f t="shared" ca="1" si="10"/>
        <v>C2</v>
      </c>
      <c r="O111" s="17" t="str">
        <f t="shared" ca="1" si="11"/>
        <v>C2</v>
      </c>
    </row>
    <row r="112" spans="1:15" s="25" customFormat="1" ht="43.9" customHeight="1" x14ac:dyDescent="0.2">
      <c r="A112" s="111" t="s">
        <v>747</v>
      </c>
      <c r="B112" s="44" t="s">
        <v>356</v>
      </c>
      <c r="C112" s="37" t="s">
        <v>1546</v>
      </c>
      <c r="D112" s="43" t="s">
        <v>173</v>
      </c>
      <c r="E112" s="28" t="s">
        <v>178</v>
      </c>
      <c r="F112" s="57"/>
      <c r="G112" s="102"/>
      <c r="H112" s="35">
        <f>ROUND(G112*F112,2)</f>
        <v>0</v>
      </c>
      <c r="I112" s="58"/>
      <c r="J112" s="24" t="str">
        <f t="shared" ca="1" si="8"/>
        <v/>
      </c>
      <c r="K112" s="15" t="str">
        <f t="shared" si="12"/>
        <v>B044-24150 mm Type 3 Concrete Pavement (Reinforced)m²</v>
      </c>
      <c r="L112" s="16">
        <f>MATCH(K112,'Pay Items'!$K$1:$K$649,0)</f>
        <v>112</v>
      </c>
      <c r="M112" s="17" t="str">
        <f t="shared" ca="1" si="9"/>
        <v>F0</v>
      </c>
      <c r="N112" s="17" t="str">
        <f t="shared" ca="1" si="10"/>
        <v>C2</v>
      </c>
      <c r="O112" s="17" t="str">
        <f t="shared" ca="1" si="11"/>
        <v>C2</v>
      </c>
    </row>
    <row r="113" spans="1:15" s="25" customFormat="1" ht="30" customHeight="1" x14ac:dyDescent="0.2">
      <c r="A113" s="111" t="s">
        <v>296</v>
      </c>
      <c r="B113" s="44"/>
      <c r="C113" s="37" t="s">
        <v>606</v>
      </c>
      <c r="D113" s="43"/>
      <c r="E113" s="28"/>
      <c r="F113" s="57"/>
      <c r="G113" s="35"/>
      <c r="H113" s="35"/>
      <c r="I113" s="58"/>
      <c r="J113" s="24" t="str">
        <f t="shared" ca="1" si="8"/>
        <v>LOCKED</v>
      </c>
      <c r="K113" s="15" t="str">
        <f t="shared" si="12"/>
        <v>B045Pay Item Removed</v>
      </c>
      <c r="L113" s="16">
        <f>MATCH(K113,'Pay Items'!$K$1:$K$649,0)</f>
        <v>113</v>
      </c>
      <c r="M113" s="17" t="str">
        <f t="shared" ca="1" si="9"/>
        <v>F0</v>
      </c>
      <c r="N113" s="17" t="str">
        <f t="shared" ca="1" si="10"/>
        <v>C2</v>
      </c>
      <c r="O113" s="17" t="str">
        <f t="shared" ca="1" si="11"/>
        <v>C2</v>
      </c>
    </row>
    <row r="114" spans="1:15" s="25" customFormat="1" ht="43.9" customHeight="1" x14ac:dyDescent="0.2">
      <c r="A114" s="111" t="s">
        <v>748</v>
      </c>
      <c r="B114" s="44" t="s">
        <v>357</v>
      </c>
      <c r="C114" s="37" t="s">
        <v>1547</v>
      </c>
      <c r="D114" s="43" t="s">
        <v>173</v>
      </c>
      <c r="E114" s="28" t="s">
        <v>178</v>
      </c>
      <c r="F114" s="57"/>
      <c r="G114" s="102"/>
      <c r="H114" s="35">
        <f>ROUND(G114*F114,2)</f>
        <v>0</v>
      </c>
      <c r="I114" s="58"/>
      <c r="J114" s="24" t="str">
        <f t="shared" ca="1" si="8"/>
        <v/>
      </c>
      <c r="K114" s="15" t="str">
        <f t="shared" si="12"/>
        <v>B046-24150 mm Type 3 Concrete Pavement (Plain-Dowelled)m²</v>
      </c>
      <c r="L114" s="16">
        <f>MATCH(K114,'Pay Items'!$K$1:$K$649,0)</f>
        <v>114</v>
      </c>
      <c r="M114" s="17" t="str">
        <f t="shared" ca="1" si="9"/>
        <v>F0</v>
      </c>
      <c r="N114" s="17" t="str">
        <f t="shared" ca="1" si="10"/>
        <v>C2</v>
      </c>
      <c r="O114" s="17" t="str">
        <f t="shared" ca="1" si="11"/>
        <v>C2</v>
      </c>
    </row>
    <row r="115" spans="1:15" s="25" customFormat="1" ht="43.9" customHeight="1" x14ac:dyDescent="0.2">
      <c r="A115" s="111" t="s">
        <v>749</v>
      </c>
      <c r="B115" s="38" t="s">
        <v>154</v>
      </c>
      <c r="C115" s="37" t="s">
        <v>465</v>
      </c>
      <c r="D115" s="43" t="s">
        <v>921</v>
      </c>
      <c r="E115" s="28"/>
      <c r="F115" s="57"/>
      <c r="G115" s="109"/>
      <c r="H115" s="35"/>
      <c r="I115" s="53"/>
      <c r="J115" s="24" t="str">
        <f t="shared" ca="1" si="8"/>
        <v>LOCKED</v>
      </c>
      <c r="K115" s="15" t="str">
        <f t="shared" si="12"/>
        <v>B047-24Partial Slab Patches - Early Opening (24 hour)CW 3230-R8</v>
      </c>
      <c r="L115" s="16">
        <f>MATCH(K115,'Pay Items'!$K$1:$K$649,0)</f>
        <v>115</v>
      </c>
      <c r="M115" s="17" t="str">
        <f t="shared" ca="1" si="9"/>
        <v>F0</v>
      </c>
      <c r="N115" s="17" t="str">
        <f t="shared" ca="1" si="10"/>
        <v>G</v>
      </c>
      <c r="O115" s="17" t="str">
        <f t="shared" ca="1" si="11"/>
        <v>C2</v>
      </c>
    </row>
    <row r="116" spans="1:15" s="25" customFormat="1" ht="43.9" customHeight="1" x14ac:dyDescent="0.2">
      <c r="A116" s="111" t="s">
        <v>750</v>
      </c>
      <c r="B116" s="44" t="s">
        <v>350</v>
      </c>
      <c r="C116" s="37" t="s">
        <v>1548</v>
      </c>
      <c r="D116" s="43" t="s">
        <v>173</v>
      </c>
      <c r="E116" s="28" t="s">
        <v>178</v>
      </c>
      <c r="F116" s="57"/>
      <c r="G116" s="102"/>
      <c r="H116" s="35">
        <f t="shared" ref="H116:H131" si="14">ROUND(G116*F116,2)</f>
        <v>0</v>
      </c>
      <c r="I116" s="53"/>
      <c r="J116" s="24" t="str">
        <f t="shared" ca="1" si="8"/>
        <v/>
      </c>
      <c r="K116" s="15" t="str">
        <f t="shared" si="12"/>
        <v>B048-24250 mm Type 3 Concrete Pavement (Type A)m²</v>
      </c>
      <c r="L116" s="16">
        <f>MATCH(K116,'Pay Items'!$K$1:$K$649,0)</f>
        <v>116</v>
      </c>
      <c r="M116" s="17" t="str">
        <f t="shared" ca="1" si="9"/>
        <v>F0</v>
      </c>
      <c r="N116" s="17" t="str">
        <f t="shared" ca="1" si="10"/>
        <v>C2</v>
      </c>
      <c r="O116" s="17" t="str">
        <f t="shared" ca="1" si="11"/>
        <v>C2</v>
      </c>
    </row>
    <row r="117" spans="1:15" s="25" customFormat="1" ht="43.9" customHeight="1" x14ac:dyDescent="0.2">
      <c r="A117" s="111" t="s">
        <v>751</v>
      </c>
      <c r="B117" s="44" t="s">
        <v>351</v>
      </c>
      <c r="C117" s="37" t="s">
        <v>1549</v>
      </c>
      <c r="D117" s="43" t="s">
        <v>173</v>
      </c>
      <c r="E117" s="28" t="s">
        <v>178</v>
      </c>
      <c r="F117" s="57"/>
      <c r="G117" s="102"/>
      <c r="H117" s="35">
        <f t="shared" si="14"/>
        <v>0</v>
      </c>
      <c r="I117" s="53"/>
      <c r="J117" s="24" t="str">
        <f t="shared" ca="1" si="8"/>
        <v/>
      </c>
      <c r="K117" s="15" t="str">
        <f t="shared" si="12"/>
        <v>B049-24250 mm Type 3 Concrete Pavement (Type B)m²</v>
      </c>
      <c r="L117" s="16">
        <f>MATCH(K117,'Pay Items'!$K$1:$K$649,0)</f>
        <v>117</v>
      </c>
      <c r="M117" s="17" t="str">
        <f t="shared" ca="1" si="9"/>
        <v>F0</v>
      </c>
      <c r="N117" s="17" t="str">
        <f t="shared" ca="1" si="10"/>
        <v>C2</v>
      </c>
      <c r="O117" s="17" t="str">
        <f t="shared" ca="1" si="11"/>
        <v>C2</v>
      </c>
    </row>
    <row r="118" spans="1:15" s="25" customFormat="1" ht="43.9" customHeight="1" x14ac:dyDescent="0.2">
      <c r="A118" s="111" t="s">
        <v>752</v>
      </c>
      <c r="B118" s="44" t="s">
        <v>352</v>
      </c>
      <c r="C118" s="37" t="s">
        <v>1550</v>
      </c>
      <c r="D118" s="43" t="s">
        <v>173</v>
      </c>
      <c r="E118" s="28" t="s">
        <v>178</v>
      </c>
      <c r="F118" s="57"/>
      <c r="G118" s="102"/>
      <c r="H118" s="35">
        <f t="shared" si="14"/>
        <v>0</v>
      </c>
      <c r="I118" s="53"/>
      <c r="J118" s="24" t="str">
        <f t="shared" ca="1" si="8"/>
        <v/>
      </c>
      <c r="K118" s="15" t="str">
        <f t="shared" si="12"/>
        <v>B050-24250 mm Type 3 Concrete Pavement (Type C)m²</v>
      </c>
      <c r="L118" s="16">
        <f>MATCH(K118,'Pay Items'!$K$1:$K$649,0)</f>
        <v>118</v>
      </c>
      <c r="M118" s="17" t="str">
        <f t="shared" ca="1" si="9"/>
        <v>F0</v>
      </c>
      <c r="N118" s="17" t="str">
        <f t="shared" ca="1" si="10"/>
        <v>C2</v>
      </c>
      <c r="O118" s="17" t="str">
        <f t="shared" ca="1" si="11"/>
        <v>C2</v>
      </c>
    </row>
    <row r="119" spans="1:15" s="25" customFormat="1" ht="43.9" customHeight="1" x14ac:dyDescent="0.2">
      <c r="A119" s="111" t="s">
        <v>753</v>
      </c>
      <c r="B119" s="44" t="s">
        <v>353</v>
      </c>
      <c r="C119" s="37" t="s">
        <v>1551</v>
      </c>
      <c r="D119" s="43" t="s">
        <v>173</v>
      </c>
      <c r="E119" s="28" t="s">
        <v>178</v>
      </c>
      <c r="F119" s="57"/>
      <c r="G119" s="102"/>
      <c r="H119" s="35">
        <f t="shared" si="14"/>
        <v>0</v>
      </c>
      <c r="I119" s="53"/>
      <c r="J119" s="24" t="str">
        <f t="shared" ca="1" si="8"/>
        <v/>
      </c>
      <c r="K119" s="15" t="str">
        <f t="shared" si="12"/>
        <v>B051-24250 mm Type 3 Concrete Pavement (Type D)m²</v>
      </c>
      <c r="L119" s="16">
        <f>MATCH(K119,'Pay Items'!$K$1:$K$649,0)</f>
        <v>119</v>
      </c>
      <c r="M119" s="17" t="str">
        <f t="shared" ca="1" si="9"/>
        <v>F0</v>
      </c>
      <c r="N119" s="17" t="str">
        <f t="shared" ca="1" si="10"/>
        <v>C2</v>
      </c>
      <c r="O119" s="17" t="str">
        <f t="shared" ca="1" si="11"/>
        <v>C2</v>
      </c>
    </row>
    <row r="120" spans="1:15" s="25" customFormat="1" ht="43.9" customHeight="1" x14ac:dyDescent="0.2">
      <c r="A120" s="111" t="s">
        <v>754</v>
      </c>
      <c r="B120" s="44" t="s">
        <v>354</v>
      </c>
      <c r="C120" s="37" t="s">
        <v>1552</v>
      </c>
      <c r="D120" s="43" t="s">
        <v>173</v>
      </c>
      <c r="E120" s="28" t="s">
        <v>178</v>
      </c>
      <c r="F120" s="57"/>
      <c r="G120" s="102"/>
      <c r="H120" s="35">
        <f t="shared" si="14"/>
        <v>0</v>
      </c>
      <c r="I120" s="53"/>
      <c r="J120" s="24" t="str">
        <f t="shared" ca="1" si="8"/>
        <v/>
      </c>
      <c r="K120" s="15" t="str">
        <f t="shared" si="12"/>
        <v>B052-24230 mm Type 3 Concrete Pavement (Type A)m²</v>
      </c>
      <c r="L120" s="16">
        <f>MATCH(K120,'Pay Items'!$K$1:$K$649,0)</f>
        <v>120</v>
      </c>
      <c r="M120" s="17" t="str">
        <f t="shared" ca="1" si="9"/>
        <v>F0</v>
      </c>
      <c r="N120" s="17" t="str">
        <f t="shared" ca="1" si="10"/>
        <v>C2</v>
      </c>
      <c r="O120" s="17" t="str">
        <f t="shared" ca="1" si="11"/>
        <v>C2</v>
      </c>
    </row>
    <row r="121" spans="1:15" s="25" customFormat="1" ht="43.9" customHeight="1" x14ac:dyDescent="0.2">
      <c r="A121" s="111" t="s">
        <v>755</v>
      </c>
      <c r="B121" s="44" t="s">
        <v>355</v>
      </c>
      <c r="C121" s="37" t="s">
        <v>1553</v>
      </c>
      <c r="D121" s="43" t="s">
        <v>173</v>
      </c>
      <c r="E121" s="28" t="s">
        <v>178</v>
      </c>
      <c r="F121" s="57"/>
      <c r="G121" s="102"/>
      <c r="H121" s="35">
        <f t="shared" si="14"/>
        <v>0</v>
      </c>
      <c r="I121" s="53"/>
      <c r="J121" s="24" t="str">
        <f t="shared" ca="1" si="8"/>
        <v/>
      </c>
      <c r="K121" s="15" t="str">
        <f t="shared" si="12"/>
        <v>B053-24230 mm Type 3 Concrete Pavement (Type B)m²</v>
      </c>
      <c r="L121" s="16">
        <f>MATCH(K121,'Pay Items'!$K$1:$K$649,0)</f>
        <v>121</v>
      </c>
      <c r="M121" s="17" t="str">
        <f t="shared" ca="1" si="9"/>
        <v>F0</v>
      </c>
      <c r="N121" s="17" t="str">
        <f t="shared" ca="1" si="10"/>
        <v>C2</v>
      </c>
      <c r="O121" s="17" t="str">
        <f t="shared" ca="1" si="11"/>
        <v>C2</v>
      </c>
    </row>
    <row r="122" spans="1:15" s="25" customFormat="1" ht="43.9" customHeight="1" x14ac:dyDescent="0.2">
      <c r="A122" s="111" t="s">
        <v>756</v>
      </c>
      <c r="B122" s="44" t="s">
        <v>356</v>
      </c>
      <c r="C122" s="37" t="s">
        <v>1554</v>
      </c>
      <c r="D122" s="43" t="s">
        <v>173</v>
      </c>
      <c r="E122" s="28" t="s">
        <v>178</v>
      </c>
      <c r="F122" s="57"/>
      <c r="G122" s="102"/>
      <c r="H122" s="35">
        <f t="shared" si="14"/>
        <v>0</v>
      </c>
      <c r="I122" s="53"/>
      <c r="J122" s="24" t="str">
        <f t="shared" ca="1" si="8"/>
        <v/>
      </c>
      <c r="K122" s="15" t="str">
        <f t="shared" si="12"/>
        <v>B054-24230 mm Type 3 Concrete Pavement (Type C)m²</v>
      </c>
      <c r="L122" s="16">
        <f>MATCH(K122,'Pay Items'!$K$1:$K$649,0)</f>
        <v>122</v>
      </c>
      <c r="M122" s="17" t="str">
        <f t="shared" ca="1" si="9"/>
        <v>F0</v>
      </c>
      <c r="N122" s="17" t="str">
        <f t="shared" ca="1" si="10"/>
        <v>C2</v>
      </c>
      <c r="O122" s="17" t="str">
        <f t="shared" ca="1" si="11"/>
        <v>C2</v>
      </c>
    </row>
    <row r="123" spans="1:15" s="25" customFormat="1" ht="43.9" customHeight="1" x14ac:dyDescent="0.2">
      <c r="A123" s="111" t="s">
        <v>757</v>
      </c>
      <c r="B123" s="44" t="s">
        <v>357</v>
      </c>
      <c r="C123" s="37" t="s">
        <v>1555</v>
      </c>
      <c r="D123" s="43" t="s">
        <v>173</v>
      </c>
      <c r="E123" s="28" t="s">
        <v>178</v>
      </c>
      <c r="F123" s="57"/>
      <c r="G123" s="102"/>
      <c r="H123" s="35">
        <f t="shared" si="14"/>
        <v>0</v>
      </c>
      <c r="I123" s="53"/>
      <c r="J123" s="24" t="str">
        <f t="shared" ca="1" si="8"/>
        <v/>
      </c>
      <c r="K123" s="15" t="str">
        <f t="shared" si="12"/>
        <v>B055-24230 mm Type 3 Concrete Pavement (Type D)m²</v>
      </c>
      <c r="L123" s="16">
        <f>MATCH(K123,'Pay Items'!$K$1:$K$649,0)</f>
        <v>123</v>
      </c>
      <c r="M123" s="17" t="str">
        <f t="shared" ca="1" si="9"/>
        <v>F0</v>
      </c>
      <c r="N123" s="17" t="str">
        <f t="shared" ca="1" si="10"/>
        <v>C2</v>
      </c>
      <c r="O123" s="17" t="str">
        <f t="shared" ca="1" si="11"/>
        <v>C2</v>
      </c>
    </row>
    <row r="124" spans="1:15" s="25" customFormat="1" ht="43.9" customHeight="1" x14ac:dyDescent="0.2">
      <c r="A124" s="111" t="s">
        <v>758</v>
      </c>
      <c r="B124" s="44" t="s">
        <v>358</v>
      </c>
      <c r="C124" s="37" t="s">
        <v>1556</v>
      </c>
      <c r="D124" s="43" t="s">
        <v>173</v>
      </c>
      <c r="E124" s="28" t="s">
        <v>178</v>
      </c>
      <c r="F124" s="57"/>
      <c r="G124" s="102"/>
      <c r="H124" s="35">
        <f t="shared" si="14"/>
        <v>0</v>
      </c>
      <c r="I124" s="53"/>
      <c r="J124" s="24" t="str">
        <f t="shared" ca="1" si="8"/>
        <v/>
      </c>
      <c r="K124" s="15" t="str">
        <f t="shared" si="12"/>
        <v>B056-24200 mm Type 3 Concrete Pavement (Type A)m²</v>
      </c>
      <c r="L124" s="16">
        <f>MATCH(K124,'Pay Items'!$K$1:$K$649,0)</f>
        <v>124</v>
      </c>
      <c r="M124" s="17" t="str">
        <f t="shared" ca="1" si="9"/>
        <v>F0</v>
      </c>
      <c r="N124" s="17" t="str">
        <f t="shared" ca="1" si="10"/>
        <v>C2</v>
      </c>
      <c r="O124" s="17" t="str">
        <f t="shared" ca="1" si="11"/>
        <v>C2</v>
      </c>
    </row>
    <row r="125" spans="1:15" s="25" customFormat="1" ht="43.9" customHeight="1" x14ac:dyDescent="0.2">
      <c r="A125" s="111" t="s">
        <v>759</v>
      </c>
      <c r="B125" s="44" t="s">
        <v>360</v>
      </c>
      <c r="C125" s="37" t="s">
        <v>1557</v>
      </c>
      <c r="D125" s="43" t="s">
        <v>173</v>
      </c>
      <c r="E125" s="28" t="s">
        <v>178</v>
      </c>
      <c r="F125" s="57"/>
      <c r="G125" s="102"/>
      <c r="H125" s="35">
        <f t="shared" si="14"/>
        <v>0</v>
      </c>
      <c r="I125" s="53"/>
      <c r="J125" s="24" t="str">
        <f t="shared" ca="1" si="8"/>
        <v/>
      </c>
      <c r="K125" s="15" t="str">
        <f t="shared" si="12"/>
        <v>B057-24200 mm Type 3 Concrete Pavement (Type B)m²</v>
      </c>
      <c r="L125" s="16">
        <f>MATCH(K125,'Pay Items'!$K$1:$K$649,0)</f>
        <v>125</v>
      </c>
      <c r="M125" s="17" t="str">
        <f t="shared" ca="1" si="9"/>
        <v>F0</v>
      </c>
      <c r="N125" s="17" t="str">
        <f t="shared" ca="1" si="10"/>
        <v>C2</v>
      </c>
      <c r="O125" s="17" t="str">
        <f t="shared" ca="1" si="11"/>
        <v>C2</v>
      </c>
    </row>
    <row r="126" spans="1:15" s="25" customFormat="1" ht="43.9" customHeight="1" x14ac:dyDescent="0.2">
      <c r="A126" s="111" t="s">
        <v>760</v>
      </c>
      <c r="B126" s="44" t="s">
        <v>359</v>
      </c>
      <c r="C126" s="37" t="s">
        <v>1558</v>
      </c>
      <c r="D126" s="43" t="s">
        <v>173</v>
      </c>
      <c r="E126" s="28" t="s">
        <v>178</v>
      </c>
      <c r="F126" s="57"/>
      <c r="G126" s="102"/>
      <c r="H126" s="35">
        <f t="shared" si="14"/>
        <v>0</v>
      </c>
      <c r="I126" s="58"/>
      <c r="J126" s="24" t="str">
        <f t="shared" ca="1" si="8"/>
        <v/>
      </c>
      <c r="K126" s="15" t="str">
        <f t="shared" si="12"/>
        <v>B058-24200 mm Type 3 Concrete Pavement (Type C)m²</v>
      </c>
      <c r="L126" s="16">
        <f>MATCH(K126,'Pay Items'!$K$1:$K$649,0)</f>
        <v>126</v>
      </c>
      <c r="M126" s="17" t="str">
        <f t="shared" ca="1" si="9"/>
        <v>F0</v>
      </c>
      <c r="N126" s="17" t="str">
        <f t="shared" ca="1" si="10"/>
        <v>C2</v>
      </c>
      <c r="O126" s="17" t="str">
        <f t="shared" ca="1" si="11"/>
        <v>C2</v>
      </c>
    </row>
    <row r="127" spans="1:15" s="25" customFormat="1" ht="43.9" customHeight="1" x14ac:dyDescent="0.2">
      <c r="A127" s="111" t="s">
        <v>761</v>
      </c>
      <c r="B127" s="44" t="s">
        <v>207</v>
      </c>
      <c r="C127" s="37" t="s">
        <v>1559</v>
      </c>
      <c r="D127" s="43" t="s">
        <v>173</v>
      </c>
      <c r="E127" s="28" t="s">
        <v>178</v>
      </c>
      <c r="F127" s="57"/>
      <c r="G127" s="102"/>
      <c r="H127" s="35">
        <f t="shared" si="14"/>
        <v>0</v>
      </c>
      <c r="I127" s="58"/>
      <c r="J127" s="24" t="str">
        <f t="shared" ca="1" si="8"/>
        <v/>
      </c>
      <c r="K127" s="15" t="str">
        <f t="shared" si="12"/>
        <v>B059-24200 mm Type 3 Concrete Pavement (Type D)m²</v>
      </c>
      <c r="L127" s="16">
        <f>MATCH(K127,'Pay Items'!$K$1:$K$649,0)</f>
        <v>127</v>
      </c>
      <c r="M127" s="17" t="str">
        <f t="shared" ca="1" si="9"/>
        <v>F0</v>
      </c>
      <c r="N127" s="17" t="str">
        <f t="shared" ca="1" si="10"/>
        <v>C2</v>
      </c>
      <c r="O127" s="17" t="str">
        <f t="shared" ca="1" si="11"/>
        <v>C2</v>
      </c>
    </row>
    <row r="128" spans="1:15" s="25" customFormat="1" ht="43.9" customHeight="1" x14ac:dyDescent="0.2">
      <c r="A128" s="111" t="s">
        <v>762</v>
      </c>
      <c r="B128" s="44" t="s">
        <v>361</v>
      </c>
      <c r="C128" s="37" t="s">
        <v>1560</v>
      </c>
      <c r="D128" s="43" t="s">
        <v>173</v>
      </c>
      <c r="E128" s="28" t="s">
        <v>178</v>
      </c>
      <c r="F128" s="57"/>
      <c r="G128" s="102"/>
      <c r="H128" s="35">
        <f t="shared" si="14"/>
        <v>0</v>
      </c>
      <c r="I128" s="58"/>
      <c r="J128" s="24" t="str">
        <f t="shared" ca="1" si="8"/>
        <v/>
      </c>
      <c r="K128" s="15" t="str">
        <f t="shared" si="12"/>
        <v>B060-24150 mm Type 3 Concrete Pavement (Type A)m²</v>
      </c>
      <c r="L128" s="16">
        <f>MATCH(K128,'Pay Items'!$K$1:$K$649,0)</f>
        <v>128</v>
      </c>
      <c r="M128" s="17" t="str">
        <f t="shared" ca="1" si="9"/>
        <v>F0</v>
      </c>
      <c r="N128" s="17" t="str">
        <f t="shared" ca="1" si="10"/>
        <v>C2</v>
      </c>
      <c r="O128" s="17" t="str">
        <f t="shared" ca="1" si="11"/>
        <v>C2</v>
      </c>
    </row>
    <row r="129" spans="1:15" s="25" customFormat="1" ht="43.9" customHeight="1" x14ac:dyDescent="0.2">
      <c r="A129" s="111" t="s">
        <v>763</v>
      </c>
      <c r="B129" s="44" t="s">
        <v>451</v>
      </c>
      <c r="C129" s="37" t="s">
        <v>1561</v>
      </c>
      <c r="D129" s="43" t="s">
        <v>173</v>
      </c>
      <c r="E129" s="28" t="s">
        <v>178</v>
      </c>
      <c r="F129" s="57"/>
      <c r="G129" s="102"/>
      <c r="H129" s="35">
        <f t="shared" si="14"/>
        <v>0</v>
      </c>
      <c r="I129" s="58"/>
      <c r="J129" s="24" t="str">
        <f t="shared" ca="1" si="8"/>
        <v/>
      </c>
      <c r="K129" s="15" t="str">
        <f t="shared" si="12"/>
        <v>B061-24150 mm Type 3 Concrete Pavement (Type B)m²</v>
      </c>
      <c r="L129" s="16">
        <f>MATCH(K129,'Pay Items'!$K$1:$K$649,0)</f>
        <v>129</v>
      </c>
      <c r="M129" s="17" t="str">
        <f t="shared" ca="1" si="9"/>
        <v>F0</v>
      </c>
      <c r="N129" s="17" t="str">
        <f t="shared" ca="1" si="10"/>
        <v>C2</v>
      </c>
      <c r="O129" s="17" t="str">
        <f t="shared" ca="1" si="11"/>
        <v>C2</v>
      </c>
    </row>
    <row r="130" spans="1:15" s="25" customFormat="1" ht="43.9" customHeight="1" x14ac:dyDescent="0.2">
      <c r="A130" s="111" t="s">
        <v>764</v>
      </c>
      <c r="B130" s="44" t="s">
        <v>452</v>
      </c>
      <c r="C130" s="37" t="s">
        <v>1562</v>
      </c>
      <c r="D130" s="43" t="s">
        <v>173</v>
      </c>
      <c r="E130" s="28" t="s">
        <v>178</v>
      </c>
      <c r="F130" s="57"/>
      <c r="G130" s="102"/>
      <c r="H130" s="35">
        <f t="shared" si="14"/>
        <v>0</v>
      </c>
      <c r="I130" s="58"/>
      <c r="J130" s="24" t="str">
        <f t="shared" ca="1" si="8"/>
        <v/>
      </c>
      <c r="K130" s="15" t="str">
        <f t="shared" si="12"/>
        <v>B062-24150 mm Type 3 Concrete Pavement (Type C)m²</v>
      </c>
      <c r="L130" s="16">
        <f>MATCH(K130,'Pay Items'!$K$1:$K$649,0)</f>
        <v>130</v>
      </c>
      <c r="M130" s="17" t="str">
        <f t="shared" ca="1" si="9"/>
        <v>F0</v>
      </c>
      <c r="N130" s="17" t="str">
        <f t="shared" ca="1" si="10"/>
        <v>C2</v>
      </c>
      <c r="O130" s="17" t="str">
        <f t="shared" ca="1" si="11"/>
        <v>C2</v>
      </c>
    </row>
    <row r="131" spans="1:15" s="25" customFormat="1" ht="43.9" customHeight="1" x14ac:dyDescent="0.2">
      <c r="A131" s="111" t="s">
        <v>765</v>
      </c>
      <c r="B131" s="44" t="s">
        <v>453</v>
      </c>
      <c r="C131" s="37" t="s">
        <v>1563</v>
      </c>
      <c r="D131" s="43" t="s">
        <v>173</v>
      </c>
      <c r="E131" s="28" t="s">
        <v>178</v>
      </c>
      <c r="F131" s="57"/>
      <c r="G131" s="102"/>
      <c r="H131" s="35">
        <f t="shared" si="14"/>
        <v>0</v>
      </c>
      <c r="I131" s="58"/>
      <c r="J131" s="24" t="str">
        <f t="shared" ref="J131:J194" ca="1" si="15">IF(CELL("protect",$G131)=1, "LOCKED", "")</f>
        <v/>
      </c>
      <c r="K131" s="15" t="str">
        <f t="shared" si="12"/>
        <v>B063-24150 mm Type 3 Concrete Pavement (Type D)m²</v>
      </c>
      <c r="L131" s="16">
        <f>MATCH(K131,'Pay Items'!$K$1:$K$649,0)</f>
        <v>131</v>
      </c>
      <c r="M131" s="17" t="str">
        <f t="shared" ref="M131:M194" ca="1" si="16">CELL("format",$F131)</f>
        <v>F0</v>
      </c>
      <c r="N131" s="17" t="str">
        <f t="shared" ref="N131:N194" ca="1" si="17">CELL("format",$G131)</f>
        <v>C2</v>
      </c>
      <c r="O131" s="17" t="str">
        <f t="shared" ref="O131:O194" ca="1" si="18">CELL("format",$H131)</f>
        <v>C2</v>
      </c>
    </row>
    <row r="132" spans="1:15" s="25" customFormat="1" ht="43.9" customHeight="1" x14ac:dyDescent="0.2">
      <c r="A132" s="111" t="s">
        <v>766</v>
      </c>
      <c r="B132" s="38" t="s">
        <v>159</v>
      </c>
      <c r="C132" s="37" t="s">
        <v>575</v>
      </c>
      <c r="D132" s="43" t="s">
        <v>1315</v>
      </c>
      <c r="E132" s="28"/>
      <c r="F132" s="57"/>
      <c r="G132" s="109"/>
      <c r="H132" s="35"/>
      <c r="I132" s="53"/>
      <c r="J132" s="24" t="str">
        <f t="shared" ca="1" si="15"/>
        <v>LOCKED</v>
      </c>
      <c r="K132" s="15" t="str">
        <f t="shared" ref="K132:K195" si="19">CLEAN(CONCATENATE(TRIM($A132),TRIM($C132),IF(LEFT($D132)&lt;&gt;"E",TRIM($D132),),TRIM($E132)))</f>
        <v>B064-72Slab Replacement - Early Opening (72 hour)CW 3230-R8</v>
      </c>
      <c r="L132" s="16">
        <f>MATCH(K132,'Pay Items'!$K$1:$K$649,0)</f>
        <v>132</v>
      </c>
      <c r="M132" s="17" t="str">
        <f t="shared" ca="1" si="16"/>
        <v>F0</v>
      </c>
      <c r="N132" s="17" t="str">
        <f t="shared" ca="1" si="17"/>
        <v>G</v>
      </c>
      <c r="O132" s="17" t="str">
        <f t="shared" ca="1" si="18"/>
        <v>C2</v>
      </c>
    </row>
    <row r="133" spans="1:15" s="25" customFormat="1" ht="43.9" customHeight="1" x14ac:dyDescent="0.2">
      <c r="A133" s="111" t="s">
        <v>767</v>
      </c>
      <c r="B133" s="44" t="s">
        <v>350</v>
      </c>
      <c r="C133" s="37" t="s">
        <v>1564</v>
      </c>
      <c r="D133" s="43" t="s">
        <v>173</v>
      </c>
      <c r="E133" s="28" t="s">
        <v>178</v>
      </c>
      <c r="F133" s="57"/>
      <c r="G133" s="102"/>
      <c r="H133" s="35">
        <f>ROUND(G133*F133,2)</f>
        <v>0</v>
      </c>
      <c r="I133" s="53"/>
      <c r="J133" s="24" t="str">
        <f t="shared" ca="1" si="15"/>
        <v/>
      </c>
      <c r="K133" s="15" t="str">
        <f t="shared" si="19"/>
        <v>B065-72250 mm Type 4 Concrete Pavement (Reinforced)m²</v>
      </c>
      <c r="L133" s="16">
        <f>MATCH(K133,'Pay Items'!$K$1:$K$649,0)</f>
        <v>133</v>
      </c>
      <c r="M133" s="17" t="str">
        <f t="shared" ca="1" si="16"/>
        <v>F0</v>
      </c>
      <c r="N133" s="17" t="str">
        <f t="shared" ca="1" si="17"/>
        <v>C2</v>
      </c>
      <c r="O133" s="17" t="str">
        <f t="shared" ca="1" si="18"/>
        <v>C2</v>
      </c>
    </row>
    <row r="134" spans="1:15" s="34" customFormat="1" ht="30" customHeight="1" x14ac:dyDescent="0.2">
      <c r="A134" s="111" t="s">
        <v>297</v>
      </c>
      <c r="B134" s="44"/>
      <c r="C134" s="37" t="s">
        <v>606</v>
      </c>
      <c r="D134" s="67"/>
      <c r="E134" s="68"/>
      <c r="F134" s="69"/>
      <c r="G134" s="70"/>
      <c r="H134" s="70"/>
      <c r="I134" s="72"/>
      <c r="J134" s="24" t="str">
        <f t="shared" ca="1" si="15"/>
        <v>LOCKED</v>
      </c>
      <c r="K134" s="15" t="str">
        <f t="shared" si="19"/>
        <v>B066Pay Item Removed</v>
      </c>
      <c r="L134" s="16">
        <f>MATCH(K134,'Pay Items'!$K$1:$K$649,0)</f>
        <v>134</v>
      </c>
      <c r="M134" s="17" t="str">
        <f t="shared" ca="1" si="16"/>
        <v>F0</v>
      </c>
      <c r="N134" s="17" t="str">
        <f t="shared" ca="1" si="17"/>
        <v>C2</v>
      </c>
      <c r="O134" s="17" t="str">
        <f t="shared" ca="1" si="18"/>
        <v>C2</v>
      </c>
    </row>
    <row r="135" spans="1:15" s="25" customFormat="1" ht="43.9" customHeight="1" x14ac:dyDescent="0.2">
      <c r="A135" s="111" t="s">
        <v>768</v>
      </c>
      <c r="B135" s="44" t="s">
        <v>351</v>
      </c>
      <c r="C135" s="37" t="s">
        <v>1565</v>
      </c>
      <c r="D135" s="43" t="s">
        <v>173</v>
      </c>
      <c r="E135" s="28" t="s">
        <v>178</v>
      </c>
      <c r="F135" s="57"/>
      <c r="G135" s="102"/>
      <c r="H135" s="35">
        <f>ROUND(G135*F135,2)</f>
        <v>0</v>
      </c>
      <c r="I135" s="53"/>
      <c r="J135" s="24" t="str">
        <f t="shared" ca="1" si="15"/>
        <v/>
      </c>
      <c r="K135" s="15" t="str">
        <f t="shared" si="19"/>
        <v>B067-72250 mm Type 4 Concrete Pavement (Plain-Dowelled)m²</v>
      </c>
      <c r="L135" s="16">
        <f>MATCH(K135,'Pay Items'!$K$1:$K$649,0)</f>
        <v>135</v>
      </c>
      <c r="M135" s="17" t="str">
        <f t="shared" ca="1" si="16"/>
        <v>F0</v>
      </c>
      <c r="N135" s="17" t="str">
        <f t="shared" ca="1" si="17"/>
        <v>C2</v>
      </c>
      <c r="O135" s="17" t="str">
        <f t="shared" ca="1" si="18"/>
        <v>C2</v>
      </c>
    </row>
    <row r="136" spans="1:15" s="25" customFormat="1" ht="43.9" customHeight="1" x14ac:dyDescent="0.2">
      <c r="A136" s="111" t="s">
        <v>769</v>
      </c>
      <c r="B136" s="44" t="s">
        <v>352</v>
      </c>
      <c r="C136" s="37" t="s">
        <v>1566</v>
      </c>
      <c r="D136" s="43" t="s">
        <v>173</v>
      </c>
      <c r="E136" s="28" t="s">
        <v>178</v>
      </c>
      <c r="F136" s="57"/>
      <c r="G136" s="102"/>
      <c r="H136" s="35">
        <f>ROUND(G136*F136,2)</f>
        <v>0</v>
      </c>
      <c r="I136" s="53"/>
      <c r="J136" s="24" t="str">
        <f t="shared" ca="1" si="15"/>
        <v/>
      </c>
      <c r="K136" s="15" t="str">
        <f t="shared" si="19"/>
        <v>B068-72230 mm Type 4 Concrete Pavement (Reinforced)m²</v>
      </c>
      <c r="L136" s="16">
        <f>MATCH(K136,'Pay Items'!$K$1:$K$649,0)</f>
        <v>136</v>
      </c>
      <c r="M136" s="17" t="str">
        <f t="shared" ca="1" si="16"/>
        <v>F0</v>
      </c>
      <c r="N136" s="17" t="str">
        <f t="shared" ca="1" si="17"/>
        <v>C2</v>
      </c>
      <c r="O136" s="17" t="str">
        <f t="shared" ca="1" si="18"/>
        <v>C2</v>
      </c>
    </row>
    <row r="137" spans="1:15" s="25" customFormat="1" ht="30" customHeight="1" x14ac:dyDescent="0.2">
      <c r="A137" s="111" t="s">
        <v>298</v>
      </c>
      <c r="B137" s="44"/>
      <c r="C137" s="37" t="s">
        <v>606</v>
      </c>
      <c r="D137" s="43"/>
      <c r="E137" s="28"/>
      <c r="F137" s="57"/>
      <c r="G137" s="35"/>
      <c r="H137" s="35"/>
      <c r="I137" s="53"/>
      <c r="J137" s="24" t="str">
        <f t="shared" ca="1" si="15"/>
        <v>LOCKED</v>
      </c>
      <c r="K137" s="15" t="str">
        <f t="shared" si="19"/>
        <v>B069Pay Item Removed</v>
      </c>
      <c r="L137" s="16">
        <f>MATCH(K137,'Pay Items'!$K$1:$K$649,0)</f>
        <v>137</v>
      </c>
      <c r="M137" s="17" t="str">
        <f t="shared" ca="1" si="16"/>
        <v>F0</v>
      </c>
      <c r="N137" s="17" t="str">
        <f t="shared" ca="1" si="17"/>
        <v>C2</v>
      </c>
      <c r="O137" s="17" t="str">
        <f t="shared" ca="1" si="18"/>
        <v>C2</v>
      </c>
    </row>
    <row r="138" spans="1:15" s="25" customFormat="1" ht="43.9" customHeight="1" x14ac:dyDescent="0.2">
      <c r="A138" s="111" t="s">
        <v>770</v>
      </c>
      <c r="B138" s="44" t="s">
        <v>353</v>
      </c>
      <c r="C138" s="37" t="s">
        <v>1567</v>
      </c>
      <c r="D138" s="43" t="s">
        <v>173</v>
      </c>
      <c r="E138" s="28" t="s">
        <v>178</v>
      </c>
      <c r="F138" s="57"/>
      <c r="G138" s="102"/>
      <c r="H138" s="35">
        <f>ROUND(G138*F138,2)</f>
        <v>0</v>
      </c>
      <c r="I138" s="53"/>
      <c r="J138" s="24" t="str">
        <f t="shared" ca="1" si="15"/>
        <v/>
      </c>
      <c r="K138" s="15" t="str">
        <f t="shared" si="19"/>
        <v>B070-72230 mm Type 4 Concrete Pavement (Plain-Dowelled)m²</v>
      </c>
      <c r="L138" s="16">
        <f>MATCH(K138,'Pay Items'!$K$1:$K$649,0)</f>
        <v>138</v>
      </c>
      <c r="M138" s="17" t="str">
        <f t="shared" ca="1" si="16"/>
        <v>F0</v>
      </c>
      <c r="N138" s="17" t="str">
        <f t="shared" ca="1" si="17"/>
        <v>C2</v>
      </c>
      <c r="O138" s="17" t="str">
        <f t="shared" ca="1" si="18"/>
        <v>C2</v>
      </c>
    </row>
    <row r="139" spans="1:15" s="25" customFormat="1" ht="43.9" customHeight="1" x14ac:dyDescent="0.2">
      <c r="A139" s="111" t="s">
        <v>771</v>
      </c>
      <c r="B139" s="44" t="s">
        <v>354</v>
      </c>
      <c r="C139" s="37" t="s">
        <v>1568</v>
      </c>
      <c r="D139" s="43" t="s">
        <v>173</v>
      </c>
      <c r="E139" s="28" t="s">
        <v>178</v>
      </c>
      <c r="F139" s="57"/>
      <c r="G139" s="102"/>
      <c r="H139" s="35">
        <f>ROUND(G139*F139,2)</f>
        <v>0</v>
      </c>
      <c r="I139" s="58"/>
      <c r="J139" s="24" t="str">
        <f t="shared" ca="1" si="15"/>
        <v/>
      </c>
      <c r="K139" s="15" t="str">
        <f t="shared" si="19"/>
        <v>B071-72200 mm Type 4 Concrete Pavement (Reinforced)m²</v>
      </c>
      <c r="L139" s="16">
        <f>MATCH(K139,'Pay Items'!$K$1:$K$649,0)</f>
        <v>139</v>
      </c>
      <c r="M139" s="17" t="str">
        <f t="shared" ca="1" si="16"/>
        <v>F0</v>
      </c>
      <c r="N139" s="17" t="str">
        <f t="shared" ca="1" si="17"/>
        <v>C2</v>
      </c>
      <c r="O139" s="17" t="str">
        <f t="shared" ca="1" si="18"/>
        <v>C2</v>
      </c>
    </row>
    <row r="140" spans="1:15" s="25" customFormat="1" ht="30" customHeight="1" x14ac:dyDescent="0.2">
      <c r="A140" s="111" t="s">
        <v>299</v>
      </c>
      <c r="B140" s="44"/>
      <c r="C140" s="37" t="s">
        <v>606</v>
      </c>
      <c r="D140" s="43"/>
      <c r="E140" s="28"/>
      <c r="F140" s="57"/>
      <c r="G140" s="35"/>
      <c r="H140" s="35"/>
      <c r="I140" s="58"/>
      <c r="J140" s="24" t="str">
        <f t="shared" ca="1" si="15"/>
        <v>LOCKED</v>
      </c>
      <c r="K140" s="15" t="str">
        <f t="shared" si="19"/>
        <v>B072Pay Item Removed</v>
      </c>
      <c r="L140" s="16">
        <f>MATCH(K140,'Pay Items'!$K$1:$K$649,0)</f>
        <v>140</v>
      </c>
      <c r="M140" s="17" t="str">
        <f t="shared" ca="1" si="16"/>
        <v>F0</v>
      </c>
      <c r="N140" s="17" t="str">
        <f t="shared" ca="1" si="17"/>
        <v>C2</v>
      </c>
      <c r="O140" s="17" t="str">
        <f t="shared" ca="1" si="18"/>
        <v>C2</v>
      </c>
    </row>
    <row r="141" spans="1:15" s="25" customFormat="1" ht="43.9" customHeight="1" x14ac:dyDescent="0.2">
      <c r="A141" s="111" t="s">
        <v>772</v>
      </c>
      <c r="B141" s="44" t="s">
        <v>355</v>
      </c>
      <c r="C141" s="37" t="s">
        <v>1569</v>
      </c>
      <c r="D141" s="43" t="s">
        <v>173</v>
      </c>
      <c r="E141" s="28" t="s">
        <v>178</v>
      </c>
      <c r="F141" s="57"/>
      <c r="G141" s="102"/>
      <c r="H141" s="35">
        <f>ROUND(G141*F141,2)</f>
        <v>0</v>
      </c>
      <c r="I141" s="58"/>
      <c r="J141" s="24" t="str">
        <f t="shared" ca="1" si="15"/>
        <v/>
      </c>
      <c r="K141" s="15" t="str">
        <f t="shared" si="19"/>
        <v>B073-72200 mm Type 4 Concrete Pavement (Plain-Dowelled)m²</v>
      </c>
      <c r="L141" s="16">
        <f>MATCH(K141,'Pay Items'!$K$1:$K$649,0)</f>
        <v>141</v>
      </c>
      <c r="M141" s="17" t="str">
        <f t="shared" ca="1" si="16"/>
        <v>F0</v>
      </c>
      <c r="N141" s="17" t="str">
        <f t="shared" ca="1" si="17"/>
        <v>C2</v>
      </c>
      <c r="O141" s="17" t="str">
        <f t="shared" ca="1" si="18"/>
        <v>C2</v>
      </c>
    </row>
    <row r="142" spans="1:15" s="25" customFormat="1" ht="43.9" customHeight="1" x14ac:dyDescent="0.2">
      <c r="A142" s="111" t="s">
        <v>773</v>
      </c>
      <c r="B142" s="44" t="s">
        <v>356</v>
      </c>
      <c r="C142" s="37" t="s">
        <v>1570</v>
      </c>
      <c r="D142" s="43" t="s">
        <v>173</v>
      </c>
      <c r="E142" s="28" t="s">
        <v>178</v>
      </c>
      <c r="F142" s="57"/>
      <c r="G142" s="102"/>
      <c r="H142" s="35">
        <f>ROUND(G142*F142,2)</f>
        <v>0</v>
      </c>
      <c r="I142" s="58"/>
      <c r="J142" s="24" t="str">
        <f t="shared" ca="1" si="15"/>
        <v/>
      </c>
      <c r="K142" s="15" t="str">
        <f t="shared" si="19"/>
        <v>B074-72150 mm Type 4 Concrete Pavement (Reinforced)m²</v>
      </c>
      <c r="L142" s="16">
        <f>MATCH(K142,'Pay Items'!$K$1:$K$649,0)</f>
        <v>142</v>
      </c>
      <c r="M142" s="17" t="str">
        <f t="shared" ca="1" si="16"/>
        <v>F0</v>
      </c>
      <c r="N142" s="17" t="str">
        <f t="shared" ca="1" si="17"/>
        <v>C2</v>
      </c>
      <c r="O142" s="17" t="str">
        <f t="shared" ca="1" si="18"/>
        <v>C2</v>
      </c>
    </row>
    <row r="143" spans="1:15" s="25" customFormat="1" ht="30" customHeight="1" x14ac:dyDescent="0.2">
      <c r="A143" s="111" t="s">
        <v>300</v>
      </c>
      <c r="B143" s="44"/>
      <c r="C143" s="37" t="s">
        <v>606</v>
      </c>
      <c r="D143" s="43"/>
      <c r="E143" s="28"/>
      <c r="F143" s="57"/>
      <c r="G143" s="35"/>
      <c r="H143" s="35"/>
      <c r="I143" s="58"/>
      <c r="J143" s="24" t="str">
        <f t="shared" ca="1" si="15"/>
        <v>LOCKED</v>
      </c>
      <c r="K143" s="15" t="str">
        <f t="shared" si="19"/>
        <v>B075Pay Item Removed</v>
      </c>
      <c r="L143" s="16">
        <f>MATCH(K143,'Pay Items'!$K$1:$K$649,0)</f>
        <v>143</v>
      </c>
      <c r="M143" s="17" t="str">
        <f t="shared" ca="1" si="16"/>
        <v>F0</v>
      </c>
      <c r="N143" s="17" t="str">
        <f t="shared" ca="1" si="17"/>
        <v>C2</v>
      </c>
      <c r="O143" s="17" t="str">
        <f t="shared" ca="1" si="18"/>
        <v>C2</v>
      </c>
    </row>
    <row r="144" spans="1:15" s="25" customFormat="1" ht="43.9" customHeight="1" x14ac:dyDescent="0.2">
      <c r="A144" s="111" t="s">
        <v>774</v>
      </c>
      <c r="B144" s="44" t="s">
        <v>357</v>
      </c>
      <c r="C144" s="37" t="s">
        <v>1571</v>
      </c>
      <c r="D144" s="43" t="s">
        <v>173</v>
      </c>
      <c r="E144" s="28" t="s">
        <v>178</v>
      </c>
      <c r="F144" s="57"/>
      <c r="G144" s="102"/>
      <c r="H144" s="35">
        <f>ROUND(G144*F144,2)</f>
        <v>0</v>
      </c>
      <c r="I144" s="58"/>
      <c r="J144" s="24" t="str">
        <f t="shared" ca="1" si="15"/>
        <v/>
      </c>
      <c r="K144" s="15" t="str">
        <f t="shared" si="19"/>
        <v>B076-72150 mm Type 4 Concrete Pavement (Plain-Dowelled)m²</v>
      </c>
      <c r="L144" s="16">
        <f>MATCH(K144,'Pay Items'!$K$1:$K$649,0)</f>
        <v>144</v>
      </c>
      <c r="M144" s="17" t="str">
        <f t="shared" ca="1" si="16"/>
        <v>F0</v>
      </c>
      <c r="N144" s="17" t="str">
        <f t="shared" ca="1" si="17"/>
        <v>C2</v>
      </c>
      <c r="O144" s="17" t="str">
        <f t="shared" ca="1" si="18"/>
        <v>C2</v>
      </c>
    </row>
    <row r="145" spans="1:15" s="25" customFormat="1" ht="43.9" customHeight="1" x14ac:dyDescent="0.2">
      <c r="A145" s="111" t="s">
        <v>775</v>
      </c>
      <c r="B145" s="73" t="s">
        <v>369</v>
      </c>
      <c r="C145" s="37" t="s">
        <v>466</v>
      </c>
      <c r="D145" s="43" t="s">
        <v>1315</v>
      </c>
      <c r="E145" s="28"/>
      <c r="F145" s="57"/>
      <c r="G145" s="109"/>
      <c r="H145" s="35"/>
      <c r="I145" s="53"/>
      <c r="J145" s="24" t="str">
        <f t="shared" ca="1" si="15"/>
        <v>LOCKED</v>
      </c>
      <c r="K145" s="15" t="str">
        <f t="shared" si="19"/>
        <v>B077-72Partial Slab Patches - Early Opening (72 hour)CW 3230-R8</v>
      </c>
      <c r="L145" s="16">
        <f>MATCH(K145,'Pay Items'!$K$1:$K$649,0)</f>
        <v>145</v>
      </c>
      <c r="M145" s="17" t="str">
        <f t="shared" ca="1" si="16"/>
        <v>F0</v>
      </c>
      <c r="N145" s="17" t="str">
        <f t="shared" ca="1" si="17"/>
        <v>G</v>
      </c>
      <c r="O145" s="17" t="str">
        <f t="shared" ca="1" si="18"/>
        <v>C2</v>
      </c>
    </row>
    <row r="146" spans="1:15" s="25" customFormat="1" ht="43.9" customHeight="1" x14ac:dyDescent="0.2">
      <c r="A146" s="111" t="s">
        <v>776</v>
      </c>
      <c r="B146" s="44" t="s">
        <v>350</v>
      </c>
      <c r="C146" s="37" t="s">
        <v>1572</v>
      </c>
      <c r="D146" s="43" t="s">
        <v>173</v>
      </c>
      <c r="E146" s="28" t="s">
        <v>178</v>
      </c>
      <c r="F146" s="57"/>
      <c r="G146" s="102"/>
      <c r="H146" s="35">
        <f t="shared" ref="H146:H163" si="20">ROUND(G146*F146,2)</f>
        <v>0</v>
      </c>
      <c r="I146" s="53"/>
      <c r="J146" s="24" t="str">
        <f t="shared" ca="1" si="15"/>
        <v/>
      </c>
      <c r="K146" s="15" t="str">
        <f t="shared" si="19"/>
        <v>B078-72250 mm Type 4 Concrete Pavement (Type A)m²</v>
      </c>
      <c r="L146" s="16">
        <f>MATCH(K146,'Pay Items'!$K$1:$K$649,0)</f>
        <v>146</v>
      </c>
      <c r="M146" s="17" t="str">
        <f t="shared" ca="1" si="16"/>
        <v>F0</v>
      </c>
      <c r="N146" s="17" t="str">
        <f t="shared" ca="1" si="17"/>
        <v>C2</v>
      </c>
      <c r="O146" s="17" t="str">
        <f t="shared" ca="1" si="18"/>
        <v>C2</v>
      </c>
    </row>
    <row r="147" spans="1:15" s="25" customFormat="1" ht="43.9" customHeight="1" x14ac:dyDescent="0.2">
      <c r="A147" s="111" t="s">
        <v>777</v>
      </c>
      <c r="B147" s="44" t="s">
        <v>351</v>
      </c>
      <c r="C147" s="37" t="s">
        <v>1573</v>
      </c>
      <c r="D147" s="43" t="s">
        <v>173</v>
      </c>
      <c r="E147" s="28" t="s">
        <v>178</v>
      </c>
      <c r="F147" s="57"/>
      <c r="G147" s="102"/>
      <c r="H147" s="35">
        <f t="shared" si="20"/>
        <v>0</v>
      </c>
      <c r="I147" s="53"/>
      <c r="J147" s="24" t="str">
        <f t="shared" ca="1" si="15"/>
        <v/>
      </c>
      <c r="K147" s="15" t="str">
        <f t="shared" si="19"/>
        <v>B079-72250 mm Type 4 Concrete Pavement (Type B)m²</v>
      </c>
      <c r="L147" s="16">
        <f>MATCH(K147,'Pay Items'!$K$1:$K$649,0)</f>
        <v>147</v>
      </c>
      <c r="M147" s="17" t="str">
        <f t="shared" ca="1" si="16"/>
        <v>F0</v>
      </c>
      <c r="N147" s="17" t="str">
        <f t="shared" ca="1" si="17"/>
        <v>C2</v>
      </c>
      <c r="O147" s="17" t="str">
        <f t="shared" ca="1" si="18"/>
        <v>C2</v>
      </c>
    </row>
    <row r="148" spans="1:15" s="25" customFormat="1" ht="43.9" customHeight="1" x14ac:dyDescent="0.2">
      <c r="A148" s="111" t="s">
        <v>778</v>
      </c>
      <c r="B148" s="44" t="s">
        <v>352</v>
      </c>
      <c r="C148" s="37" t="s">
        <v>1574</v>
      </c>
      <c r="D148" s="43" t="s">
        <v>173</v>
      </c>
      <c r="E148" s="28" t="s">
        <v>178</v>
      </c>
      <c r="F148" s="57"/>
      <c r="G148" s="102"/>
      <c r="H148" s="35">
        <f t="shared" si="20"/>
        <v>0</v>
      </c>
      <c r="I148" s="53"/>
      <c r="J148" s="24" t="str">
        <f t="shared" ca="1" si="15"/>
        <v/>
      </c>
      <c r="K148" s="15" t="str">
        <f t="shared" si="19"/>
        <v>B080-72250 mm Type 4 Concrete Pavement (Type C)m²</v>
      </c>
      <c r="L148" s="16">
        <f>MATCH(K148,'Pay Items'!$K$1:$K$649,0)</f>
        <v>148</v>
      </c>
      <c r="M148" s="17" t="str">
        <f t="shared" ca="1" si="16"/>
        <v>F0</v>
      </c>
      <c r="N148" s="17" t="str">
        <f t="shared" ca="1" si="17"/>
        <v>C2</v>
      </c>
      <c r="O148" s="17" t="str">
        <f t="shared" ca="1" si="18"/>
        <v>C2</v>
      </c>
    </row>
    <row r="149" spans="1:15" s="25" customFormat="1" ht="43.9" customHeight="1" x14ac:dyDescent="0.2">
      <c r="A149" s="111" t="s">
        <v>779</v>
      </c>
      <c r="B149" s="44" t="s">
        <v>353</v>
      </c>
      <c r="C149" s="37" t="s">
        <v>1575</v>
      </c>
      <c r="D149" s="43" t="s">
        <v>173</v>
      </c>
      <c r="E149" s="28" t="s">
        <v>178</v>
      </c>
      <c r="F149" s="57"/>
      <c r="G149" s="102"/>
      <c r="H149" s="35">
        <f t="shared" si="20"/>
        <v>0</v>
      </c>
      <c r="I149" s="53"/>
      <c r="J149" s="24" t="str">
        <f t="shared" ca="1" si="15"/>
        <v/>
      </c>
      <c r="K149" s="15" t="str">
        <f t="shared" si="19"/>
        <v>B081-72250 mm Type 4 Concrete Pavement (Type D)m²</v>
      </c>
      <c r="L149" s="16">
        <f>MATCH(K149,'Pay Items'!$K$1:$K$649,0)</f>
        <v>149</v>
      </c>
      <c r="M149" s="17" t="str">
        <f t="shared" ca="1" si="16"/>
        <v>F0</v>
      </c>
      <c r="N149" s="17" t="str">
        <f t="shared" ca="1" si="17"/>
        <v>C2</v>
      </c>
      <c r="O149" s="17" t="str">
        <f t="shared" ca="1" si="18"/>
        <v>C2</v>
      </c>
    </row>
    <row r="150" spans="1:15" s="25" customFormat="1" ht="43.9" customHeight="1" x14ac:dyDescent="0.2">
      <c r="A150" s="111" t="s">
        <v>780</v>
      </c>
      <c r="B150" s="44" t="s">
        <v>354</v>
      </c>
      <c r="C150" s="37" t="s">
        <v>1576</v>
      </c>
      <c r="D150" s="43" t="s">
        <v>173</v>
      </c>
      <c r="E150" s="28" t="s">
        <v>178</v>
      </c>
      <c r="F150" s="57"/>
      <c r="G150" s="102"/>
      <c r="H150" s="35">
        <f t="shared" si="20"/>
        <v>0</v>
      </c>
      <c r="I150" s="53"/>
      <c r="J150" s="24" t="str">
        <f t="shared" ca="1" si="15"/>
        <v/>
      </c>
      <c r="K150" s="15" t="str">
        <f t="shared" si="19"/>
        <v>B082-72230 mm Type 4 Concrete Pavement (Type A)m²</v>
      </c>
      <c r="L150" s="16">
        <f>MATCH(K150,'Pay Items'!$K$1:$K$649,0)</f>
        <v>150</v>
      </c>
      <c r="M150" s="17" t="str">
        <f t="shared" ca="1" si="16"/>
        <v>F0</v>
      </c>
      <c r="N150" s="17" t="str">
        <f t="shared" ca="1" si="17"/>
        <v>C2</v>
      </c>
      <c r="O150" s="17" t="str">
        <f t="shared" ca="1" si="18"/>
        <v>C2</v>
      </c>
    </row>
    <row r="151" spans="1:15" s="25" customFormat="1" ht="43.9" customHeight="1" x14ac:dyDescent="0.2">
      <c r="A151" s="111" t="s">
        <v>781</v>
      </c>
      <c r="B151" s="44" t="s">
        <v>355</v>
      </c>
      <c r="C151" s="37" t="s">
        <v>1577</v>
      </c>
      <c r="D151" s="43" t="s">
        <v>173</v>
      </c>
      <c r="E151" s="28" t="s">
        <v>178</v>
      </c>
      <c r="F151" s="57"/>
      <c r="G151" s="102"/>
      <c r="H151" s="35">
        <f t="shared" si="20"/>
        <v>0</v>
      </c>
      <c r="I151" s="53"/>
      <c r="J151" s="24" t="str">
        <f t="shared" ca="1" si="15"/>
        <v/>
      </c>
      <c r="K151" s="15" t="str">
        <f t="shared" si="19"/>
        <v>B083-72230 mm Type 4 Concrete Pavement (Type B)m²</v>
      </c>
      <c r="L151" s="16">
        <f>MATCH(K151,'Pay Items'!$K$1:$K$649,0)</f>
        <v>151</v>
      </c>
      <c r="M151" s="17" t="str">
        <f t="shared" ca="1" si="16"/>
        <v>F0</v>
      </c>
      <c r="N151" s="17" t="str">
        <f t="shared" ca="1" si="17"/>
        <v>C2</v>
      </c>
      <c r="O151" s="17" t="str">
        <f t="shared" ca="1" si="18"/>
        <v>C2</v>
      </c>
    </row>
    <row r="152" spans="1:15" s="25" customFormat="1" ht="43.9" customHeight="1" x14ac:dyDescent="0.2">
      <c r="A152" s="111" t="s">
        <v>782</v>
      </c>
      <c r="B152" s="44" t="s">
        <v>356</v>
      </c>
      <c r="C152" s="37" t="s">
        <v>1578</v>
      </c>
      <c r="D152" s="43" t="s">
        <v>173</v>
      </c>
      <c r="E152" s="28" t="s">
        <v>178</v>
      </c>
      <c r="F152" s="57"/>
      <c r="G152" s="102"/>
      <c r="H152" s="35">
        <f t="shared" si="20"/>
        <v>0</v>
      </c>
      <c r="I152" s="53"/>
      <c r="J152" s="24" t="str">
        <f t="shared" ca="1" si="15"/>
        <v/>
      </c>
      <c r="K152" s="15" t="str">
        <f t="shared" si="19"/>
        <v>B084-72230 mm Type 4 Concrete Pavement (Type C)m²</v>
      </c>
      <c r="L152" s="16">
        <f>MATCH(K152,'Pay Items'!$K$1:$K$649,0)</f>
        <v>152</v>
      </c>
      <c r="M152" s="17" t="str">
        <f t="shared" ca="1" si="16"/>
        <v>F0</v>
      </c>
      <c r="N152" s="17" t="str">
        <f t="shared" ca="1" si="17"/>
        <v>C2</v>
      </c>
      <c r="O152" s="17" t="str">
        <f t="shared" ca="1" si="18"/>
        <v>C2</v>
      </c>
    </row>
    <row r="153" spans="1:15" s="25" customFormat="1" ht="43.9" customHeight="1" x14ac:dyDescent="0.2">
      <c r="A153" s="111" t="s">
        <v>783</v>
      </c>
      <c r="B153" s="44" t="s">
        <v>357</v>
      </c>
      <c r="C153" s="37" t="s">
        <v>1579</v>
      </c>
      <c r="D153" s="43" t="s">
        <v>173</v>
      </c>
      <c r="E153" s="28" t="s">
        <v>178</v>
      </c>
      <c r="F153" s="57"/>
      <c r="G153" s="102"/>
      <c r="H153" s="35">
        <f t="shared" si="20"/>
        <v>0</v>
      </c>
      <c r="I153" s="53"/>
      <c r="J153" s="24" t="str">
        <f t="shared" ca="1" si="15"/>
        <v/>
      </c>
      <c r="K153" s="15" t="str">
        <f t="shared" si="19"/>
        <v>B085-72230 mm Type 4 Concrete Pavement (Type D)m²</v>
      </c>
      <c r="L153" s="16">
        <f>MATCH(K153,'Pay Items'!$K$1:$K$649,0)</f>
        <v>153</v>
      </c>
      <c r="M153" s="17" t="str">
        <f t="shared" ca="1" si="16"/>
        <v>F0</v>
      </c>
      <c r="N153" s="17" t="str">
        <f t="shared" ca="1" si="17"/>
        <v>C2</v>
      </c>
      <c r="O153" s="17" t="str">
        <f t="shared" ca="1" si="18"/>
        <v>C2</v>
      </c>
    </row>
    <row r="154" spans="1:15" s="25" customFormat="1" ht="43.9" customHeight="1" x14ac:dyDescent="0.2">
      <c r="A154" s="111" t="s">
        <v>784</v>
      </c>
      <c r="B154" s="44" t="s">
        <v>358</v>
      </c>
      <c r="C154" s="37" t="s">
        <v>1580</v>
      </c>
      <c r="D154" s="43" t="s">
        <v>173</v>
      </c>
      <c r="E154" s="28" t="s">
        <v>178</v>
      </c>
      <c r="F154" s="57"/>
      <c r="G154" s="102"/>
      <c r="H154" s="35">
        <f t="shared" si="20"/>
        <v>0</v>
      </c>
      <c r="I154" s="53"/>
      <c r="J154" s="24" t="str">
        <f t="shared" ca="1" si="15"/>
        <v/>
      </c>
      <c r="K154" s="15" t="str">
        <f t="shared" si="19"/>
        <v>B086-72200 mm Type 4 Concrete Pavement (Type A)m²</v>
      </c>
      <c r="L154" s="16">
        <f>MATCH(K154,'Pay Items'!$K$1:$K$649,0)</f>
        <v>154</v>
      </c>
      <c r="M154" s="17" t="str">
        <f t="shared" ca="1" si="16"/>
        <v>F0</v>
      </c>
      <c r="N154" s="17" t="str">
        <f t="shared" ca="1" si="17"/>
        <v>C2</v>
      </c>
      <c r="O154" s="17" t="str">
        <f t="shared" ca="1" si="18"/>
        <v>C2</v>
      </c>
    </row>
    <row r="155" spans="1:15" s="25" customFormat="1" ht="43.9" customHeight="1" x14ac:dyDescent="0.2">
      <c r="A155" s="111" t="s">
        <v>785</v>
      </c>
      <c r="B155" s="44" t="s">
        <v>360</v>
      </c>
      <c r="C155" s="37" t="s">
        <v>1581</v>
      </c>
      <c r="D155" s="43" t="s">
        <v>173</v>
      </c>
      <c r="E155" s="28" t="s">
        <v>178</v>
      </c>
      <c r="F155" s="57"/>
      <c r="G155" s="102"/>
      <c r="H155" s="35">
        <f t="shared" si="20"/>
        <v>0</v>
      </c>
      <c r="I155" s="53"/>
      <c r="J155" s="24" t="str">
        <f t="shared" ca="1" si="15"/>
        <v/>
      </c>
      <c r="K155" s="15" t="str">
        <f t="shared" si="19"/>
        <v>B087-72200 mm Type 4 Concrete Pavement (Type B)m²</v>
      </c>
      <c r="L155" s="16">
        <f>MATCH(K155,'Pay Items'!$K$1:$K$649,0)</f>
        <v>155</v>
      </c>
      <c r="M155" s="17" t="str">
        <f t="shared" ca="1" si="16"/>
        <v>F0</v>
      </c>
      <c r="N155" s="17" t="str">
        <f t="shared" ca="1" si="17"/>
        <v>C2</v>
      </c>
      <c r="O155" s="17" t="str">
        <f t="shared" ca="1" si="18"/>
        <v>C2</v>
      </c>
    </row>
    <row r="156" spans="1:15" s="25" customFormat="1" ht="43.9" customHeight="1" x14ac:dyDescent="0.2">
      <c r="A156" s="111" t="s">
        <v>786</v>
      </c>
      <c r="B156" s="44" t="s">
        <v>359</v>
      </c>
      <c r="C156" s="37" t="s">
        <v>1582</v>
      </c>
      <c r="D156" s="43" t="s">
        <v>173</v>
      </c>
      <c r="E156" s="28" t="s">
        <v>178</v>
      </c>
      <c r="F156" s="57"/>
      <c r="G156" s="102"/>
      <c r="H156" s="35">
        <f t="shared" si="20"/>
        <v>0</v>
      </c>
      <c r="I156" s="53"/>
      <c r="J156" s="24" t="str">
        <f t="shared" ca="1" si="15"/>
        <v/>
      </c>
      <c r="K156" s="15" t="str">
        <f t="shared" si="19"/>
        <v>B088-72200 mm Type 4 Concrete Pavement (Type C)m²</v>
      </c>
      <c r="L156" s="16">
        <f>MATCH(K156,'Pay Items'!$K$1:$K$649,0)</f>
        <v>156</v>
      </c>
      <c r="M156" s="17" t="str">
        <f t="shared" ca="1" si="16"/>
        <v>F0</v>
      </c>
      <c r="N156" s="17" t="str">
        <f t="shared" ca="1" si="17"/>
        <v>C2</v>
      </c>
      <c r="O156" s="17" t="str">
        <f t="shared" ca="1" si="18"/>
        <v>C2</v>
      </c>
    </row>
    <row r="157" spans="1:15" s="25" customFormat="1" ht="43.9" customHeight="1" x14ac:dyDescent="0.2">
      <c r="A157" s="111" t="s">
        <v>787</v>
      </c>
      <c r="B157" s="44" t="s">
        <v>207</v>
      </c>
      <c r="C157" s="37" t="s">
        <v>1583</v>
      </c>
      <c r="D157" s="43" t="s">
        <v>173</v>
      </c>
      <c r="E157" s="28" t="s">
        <v>178</v>
      </c>
      <c r="F157" s="57"/>
      <c r="G157" s="102"/>
      <c r="H157" s="35">
        <f t="shared" si="20"/>
        <v>0</v>
      </c>
      <c r="I157" s="53"/>
      <c r="J157" s="24" t="str">
        <f t="shared" ca="1" si="15"/>
        <v/>
      </c>
      <c r="K157" s="15" t="str">
        <f t="shared" si="19"/>
        <v>B089-72200 mm Type 4 Concrete Pavement (Type D)m²</v>
      </c>
      <c r="L157" s="16">
        <f>MATCH(K157,'Pay Items'!$K$1:$K$649,0)</f>
        <v>157</v>
      </c>
      <c r="M157" s="17" t="str">
        <f t="shared" ca="1" si="16"/>
        <v>F0</v>
      </c>
      <c r="N157" s="17" t="str">
        <f t="shared" ca="1" si="17"/>
        <v>C2</v>
      </c>
      <c r="O157" s="17" t="str">
        <f t="shared" ca="1" si="18"/>
        <v>C2</v>
      </c>
    </row>
    <row r="158" spans="1:15" s="25" customFormat="1" ht="43.9" customHeight="1" x14ac:dyDescent="0.2">
      <c r="A158" s="111" t="s">
        <v>788</v>
      </c>
      <c r="B158" s="44" t="s">
        <v>361</v>
      </c>
      <c r="C158" s="37" t="s">
        <v>1584</v>
      </c>
      <c r="D158" s="43" t="s">
        <v>173</v>
      </c>
      <c r="E158" s="28" t="s">
        <v>178</v>
      </c>
      <c r="F158" s="57"/>
      <c r="G158" s="102"/>
      <c r="H158" s="35">
        <f t="shared" si="20"/>
        <v>0</v>
      </c>
      <c r="I158" s="58"/>
      <c r="J158" s="24" t="str">
        <f t="shared" ca="1" si="15"/>
        <v/>
      </c>
      <c r="K158" s="15" t="str">
        <f t="shared" si="19"/>
        <v>B090-72150 mm Type 4 Concrete Pavement (Type A)m²</v>
      </c>
      <c r="L158" s="16">
        <f>MATCH(K158,'Pay Items'!$K$1:$K$649,0)</f>
        <v>158</v>
      </c>
      <c r="M158" s="17" t="str">
        <f t="shared" ca="1" si="16"/>
        <v>F0</v>
      </c>
      <c r="N158" s="17" t="str">
        <f t="shared" ca="1" si="17"/>
        <v>C2</v>
      </c>
      <c r="O158" s="17" t="str">
        <f t="shared" ca="1" si="18"/>
        <v>C2</v>
      </c>
    </row>
    <row r="159" spans="1:15" s="25" customFormat="1" ht="43.9" customHeight="1" x14ac:dyDescent="0.2">
      <c r="A159" s="111" t="s">
        <v>789</v>
      </c>
      <c r="B159" s="44" t="s">
        <v>451</v>
      </c>
      <c r="C159" s="37" t="s">
        <v>1585</v>
      </c>
      <c r="D159" s="43" t="s">
        <v>173</v>
      </c>
      <c r="E159" s="28" t="s">
        <v>178</v>
      </c>
      <c r="F159" s="57"/>
      <c r="G159" s="102"/>
      <c r="H159" s="35">
        <f t="shared" si="20"/>
        <v>0</v>
      </c>
      <c r="I159" s="58"/>
      <c r="J159" s="24" t="str">
        <f t="shared" ca="1" si="15"/>
        <v/>
      </c>
      <c r="K159" s="15" t="str">
        <f t="shared" si="19"/>
        <v>B091-72150 mm Type 4 Concrete Pavement (Type B)m²</v>
      </c>
      <c r="L159" s="16">
        <f>MATCH(K159,'Pay Items'!$K$1:$K$649,0)</f>
        <v>159</v>
      </c>
      <c r="M159" s="17" t="str">
        <f t="shared" ca="1" si="16"/>
        <v>F0</v>
      </c>
      <c r="N159" s="17" t="str">
        <f t="shared" ca="1" si="17"/>
        <v>C2</v>
      </c>
      <c r="O159" s="17" t="str">
        <f t="shared" ca="1" si="18"/>
        <v>C2</v>
      </c>
    </row>
    <row r="160" spans="1:15" s="25" customFormat="1" ht="43.9" customHeight="1" x14ac:dyDescent="0.2">
      <c r="A160" s="111" t="s">
        <v>790</v>
      </c>
      <c r="B160" s="44" t="s">
        <v>452</v>
      </c>
      <c r="C160" s="37" t="s">
        <v>1586</v>
      </c>
      <c r="D160" s="43" t="s">
        <v>173</v>
      </c>
      <c r="E160" s="28" t="s">
        <v>178</v>
      </c>
      <c r="F160" s="57"/>
      <c r="G160" s="102"/>
      <c r="H160" s="35">
        <f t="shared" si="20"/>
        <v>0</v>
      </c>
      <c r="I160" s="58"/>
      <c r="J160" s="24" t="str">
        <f t="shared" ca="1" si="15"/>
        <v/>
      </c>
      <c r="K160" s="15" t="str">
        <f t="shared" si="19"/>
        <v>B092-72150 mm Type 4 Concrete Pavement (Type C)m²</v>
      </c>
      <c r="L160" s="16">
        <f>MATCH(K160,'Pay Items'!$K$1:$K$649,0)</f>
        <v>160</v>
      </c>
      <c r="M160" s="17" t="str">
        <f t="shared" ca="1" si="16"/>
        <v>F0</v>
      </c>
      <c r="N160" s="17" t="str">
        <f t="shared" ca="1" si="17"/>
        <v>C2</v>
      </c>
      <c r="O160" s="17" t="str">
        <f t="shared" ca="1" si="18"/>
        <v>C2</v>
      </c>
    </row>
    <row r="161" spans="1:15" s="25" customFormat="1" ht="43.9" customHeight="1" x14ac:dyDescent="0.2">
      <c r="A161" s="111" t="s">
        <v>791</v>
      </c>
      <c r="B161" s="44" t="s">
        <v>453</v>
      </c>
      <c r="C161" s="37" t="s">
        <v>1587</v>
      </c>
      <c r="D161" s="43" t="s">
        <v>173</v>
      </c>
      <c r="E161" s="28" t="s">
        <v>178</v>
      </c>
      <c r="F161" s="57"/>
      <c r="G161" s="102"/>
      <c r="H161" s="35">
        <f t="shared" si="20"/>
        <v>0</v>
      </c>
      <c r="I161" s="58"/>
      <c r="J161" s="24" t="str">
        <f t="shared" ca="1" si="15"/>
        <v/>
      </c>
      <c r="K161" s="15" t="str">
        <f t="shared" si="19"/>
        <v>B093-72150 mm Type 4 Concrete Pavement (Type D)m²</v>
      </c>
      <c r="L161" s="16">
        <f>MATCH(K161,'Pay Items'!$K$1:$K$649,0)</f>
        <v>161</v>
      </c>
      <c r="M161" s="17" t="str">
        <f t="shared" ca="1" si="16"/>
        <v>F0</v>
      </c>
      <c r="N161" s="17" t="str">
        <f t="shared" ca="1" si="17"/>
        <v>C2</v>
      </c>
      <c r="O161" s="17" t="str">
        <f t="shared" ca="1" si="18"/>
        <v>C2</v>
      </c>
    </row>
    <row r="162" spans="1:15" s="25" customFormat="1" ht="30" customHeight="1" x14ac:dyDescent="0.2">
      <c r="A162" s="111" t="s">
        <v>894</v>
      </c>
      <c r="B162" s="38" t="s">
        <v>160</v>
      </c>
      <c r="C162" s="112" t="s">
        <v>895</v>
      </c>
      <c r="D162" s="43" t="s">
        <v>1332</v>
      </c>
      <c r="E162" s="28" t="s">
        <v>178</v>
      </c>
      <c r="F162" s="57"/>
      <c r="G162" s="102"/>
      <c r="H162" s="35">
        <f t="shared" si="20"/>
        <v>0</v>
      </c>
      <c r="I162" s="58" t="s">
        <v>1143</v>
      </c>
      <c r="J162" s="24" t="str">
        <f t="shared" ca="1" si="15"/>
        <v/>
      </c>
      <c r="K162" s="15" t="str">
        <f t="shared" si="19"/>
        <v>B093APartial Depth Planing of Existing Jointsm²</v>
      </c>
      <c r="L162" s="16">
        <f>MATCH(K162,'Pay Items'!$K$1:$K$649,0)</f>
        <v>162</v>
      </c>
      <c r="M162" s="17" t="str">
        <f t="shared" ca="1" si="16"/>
        <v>F0</v>
      </c>
      <c r="N162" s="17" t="str">
        <f t="shared" ca="1" si="17"/>
        <v>C2</v>
      </c>
      <c r="O162" s="17" t="str">
        <f t="shared" ca="1" si="18"/>
        <v>C2</v>
      </c>
    </row>
    <row r="163" spans="1:15" s="25" customFormat="1" ht="37.5" customHeight="1" x14ac:dyDescent="0.2">
      <c r="A163" s="111" t="s">
        <v>896</v>
      </c>
      <c r="B163" s="38" t="s">
        <v>191</v>
      </c>
      <c r="C163" s="112" t="s">
        <v>897</v>
      </c>
      <c r="D163" s="43" t="s">
        <v>1332</v>
      </c>
      <c r="E163" s="28" t="s">
        <v>178</v>
      </c>
      <c r="F163" s="57"/>
      <c r="G163" s="102"/>
      <c r="H163" s="35">
        <f t="shared" si="20"/>
        <v>0</v>
      </c>
      <c r="I163" s="58"/>
      <c r="J163" s="24" t="str">
        <f t="shared" ca="1" si="15"/>
        <v/>
      </c>
      <c r="K163" s="15" t="str">
        <f t="shared" si="19"/>
        <v>B093BAsphalt Patching of Partial Depth Jointsm²</v>
      </c>
      <c r="L163" s="16">
        <f>MATCH(K163,'Pay Items'!$K$1:$K$649,0)</f>
        <v>163</v>
      </c>
      <c r="M163" s="17" t="str">
        <f t="shared" ca="1" si="16"/>
        <v>F0</v>
      </c>
      <c r="N163" s="17" t="str">
        <f t="shared" ca="1" si="17"/>
        <v>C2</v>
      </c>
      <c r="O163" s="17" t="str">
        <f t="shared" ca="1" si="18"/>
        <v>C2</v>
      </c>
    </row>
    <row r="164" spans="1:15" s="25" customFormat="1" ht="30" customHeight="1" x14ac:dyDescent="0.2">
      <c r="A164" s="111" t="s">
        <v>301</v>
      </c>
      <c r="B164" s="38" t="s">
        <v>155</v>
      </c>
      <c r="C164" s="37" t="s">
        <v>161</v>
      </c>
      <c r="D164" s="43" t="s">
        <v>921</v>
      </c>
      <c r="E164" s="28"/>
      <c r="F164" s="57"/>
      <c r="G164" s="109"/>
      <c r="H164" s="35"/>
      <c r="I164" s="53"/>
      <c r="J164" s="24" t="str">
        <f t="shared" ca="1" si="15"/>
        <v>LOCKED</v>
      </c>
      <c r="K164" s="15" t="str">
        <f t="shared" si="19"/>
        <v>B094Drilled DowelsCW 3230-R8</v>
      </c>
      <c r="L164" s="16">
        <f>MATCH(K164,'Pay Items'!$K$1:$K$649,0)</f>
        <v>164</v>
      </c>
      <c r="M164" s="17" t="str">
        <f t="shared" ca="1" si="16"/>
        <v>F0</v>
      </c>
      <c r="N164" s="17" t="str">
        <f t="shared" ca="1" si="17"/>
        <v>G</v>
      </c>
      <c r="O164" s="17" t="str">
        <f t="shared" ca="1" si="18"/>
        <v>C2</v>
      </c>
    </row>
    <row r="165" spans="1:15" s="25" customFormat="1" ht="30" customHeight="1" x14ac:dyDescent="0.2">
      <c r="A165" s="111" t="s">
        <v>302</v>
      </c>
      <c r="B165" s="44" t="s">
        <v>350</v>
      </c>
      <c r="C165" s="37" t="s">
        <v>189</v>
      </c>
      <c r="D165" s="43" t="s">
        <v>173</v>
      </c>
      <c r="E165" s="28" t="s">
        <v>181</v>
      </c>
      <c r="F165" s="57"/>
      <c r="G165" s="102"/>
      <c r="H165" s="35">
        <f>ROUND(G165*F165,2)</f>
        <v>0</v>
      </c>
      <c r="I165" s="53"/>
      <c r="J165" s="24" t="str">
        <f t="shared" ca="1" si="15"/>
        <v/>
      </c>
      <c r="K165" s="15" t="str">
        <f t="shared" si="19"/>
        <v>B09519.1 mm Diametereach</v>
      </c>
      <c r="L165" s="16">
        <f>MATCH(K165,'Pay Items'!$K$1:$K$649,0)</f>
        <v>165</v>
      </c>
      <c r="M165" s="17" t="str">
        <f t="shared" ca="1" si="16"/>
        <v>F0</v>
      </c>
      <c r="N165" s="17" t="str">
        <f t="shared" ca="1" si="17"/>
        <v>C2</v>
      </c>
      <c r="O165" s="17" t="str">
        <f t="shared" ca="1" si="18"/>
        <v>C2</v>
      </c>
    </row>
    <row r="166" spans="1:15" s="25" customFormat="1" ht="30" customHeight="1" x14ac:dyDescent="0.2">
      <c r="A166" s="111" t="s">
        <v>303</v>
      </c>
      <c r="B166" s="44" t="s">
        <v>351</v>
      </c>
      <c r="C166" s="37" t="s">
        <v>190</v>
      </c>
      <c r="D166" s="43" t="s">
        <v>173</v>
      </c>
      <c r="E166" s="28" t="s">
        <v>181</v>
      </c>
      <c r="F166" s="57"/>
      <c r="G166" s="102"/>
      <c r="H166" s="35">
        <f>ROUND(G166*F166,2)</f>
        <v>0</v>
      </c>
      <c r="I166" s="53"/>
      <c r="J166" s="24" t="str">
        <f t="shared" ca="1" si="15"/>
        <v/>
      </c>
      <c r="K166" s="15" t="str">
        <f t="shared" si="19"/>
        <v>B09628.6 mm Diametereach</v>
      </c>
      <c r="L166" s="16">
        <f>MATCH(K166,'Pay Items'!$K$1:$K$649,0)</f>
        <v>166</v>
      </c>
      <c r="M166" s="17" t="str">
        <f t="shared" ca="1" si="16"/>
        <v>F0</v>
      </c>
      <c r="N166" s="17" t="str">
        <f t="shared" ca="1" si="17"/>
        <v>C2</v>
      </c>
      <c r="O166" s="17" t="str">
        <f t="shared" ca="1" si="18"/>
        <v>C2</v>
      </c>
    </row>
    <row r="167" spans="1:15" s="25" customFormat="1" ht="30" x14ac:dyDescent="0.2">
      <c r="A167" s="111" t="s">
        <v>304</v>
      </c>
      <c r="B167" s="38" t="s">
        <v>156</v>
      </c>
      <c r="C167" s="37" t="s">
        <v>162</v>
      </c>
      <c r="D167" s="43" t="s">
        <v>921</v>
      </c>
      <c r="E167" s="28"/>
      <c r="F167" s="57"/>
      <c r="G167" s="109"/>
      <c r="H167" s="35"/>
      <c r="I167" s="53"/>
      <c r="J167" s="24" t="str">
        <f t="shared" ca="1" si="15"/>
        <v>LOCKED</v>
      </c>
      <c r="K167" s="15" t="str">
        <f t="shared" si="19"/>
        <v>B097Drilled Tie BarsCW 3230-R8</v>
      </c>
      <c r="L167" s="16">
        <f>MATCH(K167,'Pay Items'!$K$1:$K$649,0)</f>
        <v>167</v>
      </c>
      <c r="M167" s="17" t="str">
        <f t="shared" ca="1" si="16"/>
        <v>F0</v>
      </c>
      <c r="N167" s="17" t="str">
        <f t="shared" ca="1" si="17"/>
        <v>G</v>
      </c>
      <c r="O167" s="17" t="str">
        <f t="shared" ca="1" si="18"/>
        <v>C2</v>
      </c>
    </row>
    <row r="168" spans="1:15" s="25" customFormat="1" ht="30" customHeight="1" x14ac:dyDescent="0.2">
      <c r="A168" s="113" t="s">
        <v>957</v>
      </c>
      <c r="B168" s="114" t="s">
        <v>350</v>
      </c>
      <c r="C168" s="115" t="s">
        <v>958</v>
      </c>
      <c r="D168" s="114" t="s">
        <v>173</v>
      </c>
      <c r="E168" s="114" t="s">
        <v>181</v>
      </c>
      <c r="F168" s="57"/>
      <c r="G168" s="102"/>
      <c r="H168" s="35">
        <f>ROUND(G168*F168,2)</f>
        <v>0</v>
      </c>
      <c r="I168" s="53"/>
      <c r="J168" s="24" t="str">
        <f t="shared" ca="1" si="15"/>
        <v/>
      </c>
      <c r="K168" s="15" t="str">
        <f t="shared" si="19"/>
        <v>B097A15 M Deformed Tie Bareach</v>
      </c>
      <c r="L168" s="16">
        <f>MATCH(K168,'Pay Items'!$K$1:$K$649,0)</f>
        <v>168</v>
      </c>
      <c r="M168" s="17" t="str">
        <f t="shared" ca="1" si="16"/>
        <v>F0</v>
      </c>
      <c r="N168" s="17" t="str">
        <f t="shared" ca="1" si="17"/>
        <v>C2</v>
      </c>
      <c r="O168" s="17" t="str">
        <f t="shared" ca="1" si="18"/>
        <v>C2</v>
      </c>
    </row>
    <row r="169" spans="1:15" s="25" customFormat="1" ht="30" customHeight="1" x14ac:dyDescent="0.2">
      <c r="A169" s="111" t="s">
        <v>305</v>
      </c>
      <c r="B169" s="44" t="s">
        <v>350</v>
      </c>
      <c r="C169" s="37" t="s">
        <v>187</v>
      </c>
      <c r="D169" s="43" t="s">
        <v>173</v>
      </c>
      <c r="E169" s="28" t="s">
        <v>181</v>
      </c>
      <c r="F169" s="57"/>
      <c r="G169" s="102"/>
      <c r="H169" s="35">
        <f>ROUND(G169*F169,2)</f>
        <v>0</v>
      </c>
      <c r="I169" s="53"/>
      <c r="J169" s="24" t="str">
        <f t="shared" ca="1" si="15"/>
        <v/>
      </c>
      <c r="K169" s="15" t="str">
        <f t="shared" si="19"/>
        <v>B09820 M Deformed Tie Bareach</v>
      </c>
      <c r="L169" s="16">
        <f>MATCH(K169,'Pay Items'!$K$1:$K$649,0)</f>
        <v>169</v>
      </c>
      <c r="M169" s="17" t="str">
        <f t="shared" ca="1" si="16"/>
        <v>F0</v>
      </c>
      <c r="N169" s="17" t="str">
        <f t="shared" ca="1" si="17"/>
        <v>C2</v>
      </c>
      <c r="O169" s="17" t="str">
        <f t="shared" ca="1" si="18"/>
        <v>C2</v>
      </c>
    </row>
    <row r="170" spans="1:15" s="25" customFormat="1" ht="30" customHeight="1" x14ac:dyDescent="0.2">
      <c r="A170" s="111" t="s">
        <v>450</v>
      </c>
      <c r="B170" s="44" t="s">
        <v>351</v>
      </c>
      <c r="C170" s="37" t="s">
        <v>188</v>
      </c>
      <c r="D170" s="43" t="s">
        <v>173</v>
      </c>
      <c r="E170" s="28" t="s">
        <v>181</v>
      </c>
      <c r="F170" s="57"/>
      <c r="G170" s="102"/>
      <c r="H170" s="35">
        <f>ROUND(G170*F170,2)</f>
        <v>0</v>
      </c>
      <c r="I170" s="53"/>
      <c r="J170" s="24" t="str">
        <f t="shared" ca="1" si="15"/>
        <v/>
      </c>
      <c r="K170" s="15" t="str">
        <f t="shared" si="19"/>
        <v>B09925 M Deformed Tie Bareach</v>
      </c>
      <c r="L170" s="16">
        <f>MATCH(K170,'Pay Items'!$K$1:$K$649,0)</f>
        <v>170</v>
      </c>
      <c r="M170" s="17" t="str">
        <f t="shared" ca="1" si="16"/>
        <v>F0</v>
      </c>
      <c r="N170" s="17" t="str">
        <f t="shared" ca="1" si="17"/>
        <v>C2</v>
      </c>
      <c r="O170" s="17" t="str">
        <f t="shared" ca="1" si="18"/>
        <v>C2</v>
      </c>
    </row>
    <row r="171" spans="1:15" s="25" customFormat="1" ht="30" x14ac:dyDescent="0.2">
      <c r="A171" s="111" t="s">
        <v>792</v>
      </c>
      <c r="B171" s="38" t="s">
        <v>163</v>
      </c>
      <c r="C171" s="37" t="s">
        <v>329</v>
      </c>
      <c r="D171" s="43" t="s">
        <v>6</v>
      </c>
      <c r="E171" s="28"/>
      <c r="F171" s="57"/>
      <c r="G171" s="109"/>
      <c r="H171" s="35"/>
      <c r="I171" s="53"/>
      <c r="J171" s="24" t="str">
        <f t="shared" ca="1" si="15"/>
        <v>LOCKED</v>
      </c>
      <c r="K171" s="15" t="str">
        <f t="shared" si="19"/>
        <v>B100rMiscellaneous Concrete Slab RemovalCW 3235-R9</v>
      </c>
      <c r="L171" s="16">
        <f>MATCH(K171,'Pay Items'!$K$1:$K$649,0)</f>
        <v>171</v>
      </c>
      <c r="M171" s="17" t="str">
        <f t="shared" ca="1" si="16"/>
        <v>F0</v>
      </c>
      <c r="N171" s="17" t="str">
        <f t="shared" ca="1" si="17"/>
        <v>G</v>
      </c>
      <c r="O171" s="17" t="str">
        <f t="shared" ca="1" si="18"/>
        <v>C2</v>
      </c>
    </row>
    <row r="172" spans="1:15" s="25" customFormat="1" ht="30" customHeight="1" x14ac:dyDescent="0.2">
      <c r="A172" s="111" t="s">
        <v>793</v>
      </c>
      <c r="B172" s="44" t="s">
        <v>350</v>
      </c>
      <c r="C172" s="37" t="s">
        <v>330</v>
      </c>
      <c r="D172" s="43" t="s">
        <v>173</v>
      </c>
      <c r="E172" s="28" t="s">
        <v>178</v>
      </c>
      <c r="F172" s="57"/>
      <c r="G172" s="102"/>
      <c r="H172" s="35">
        <f t="shared" ref="H172:H178" si="21">ROUND(G172*F172,2)</f>
        <v>0</v>
      </c>
      <c r="I172" s="53"/>
      <c r="J172" s="24" t="str">
        <f t="shared" ca="1" si="15"/>
        <v/>
      </c>
      <c r="K172" s="15" t="str">
        <f t="shared" si="19"/>
        <v>B101rMedian Slabm²</v>
      </c>
      <c r="L172" s="16">
        <f>MATCH(K172,'Pay Items'!$K$1:$K$649,0)</f>
        <v>172</v>
      </c>
      <c r="M172" s="17" t="str">
        <f t="shared" ca="1" si="16"/>
        <v>F0</v>
      </c>
      <c r="N172" s="17" t="str">
        <f t="shared" ca="1" si="17"/>
        <v>C2</v>
      </c>
      <c r="O172" s="17" t="str">
        <f t="shared" ca="1" si="18"/>
        <v>C2</v>
      </c>
    </row>
    <row r="173" spans="1:15" s="25" customFormat="1" ht="30" customHeight="1" x14ac:dyDescent="0.2">
      <c r="A173" s="111" t="s">
        <v>794</v>
      </c>
      <c r="B173" s="44" t="s">
        <v>351</v>
      </c>
      <c r="C173" s="37" t="s">
        <v>396</v>
      </c>
      <c r="D173" s="43" t="s">
        <v>173</v>
      </c>
      <c r="E173" s="28" t="s">
        <v>178</v>
      </c>
      <c r="F173" s="57"/>
      <c r="G173" s="102"/>
      <c r="H173" s="35">
        <f t="shared" si="21"/>
        <v>0</v>
      </c>
      <c r="I173" s="53"/>
      <c r="J173" s="24" t="str">
        <f t="shared" ca="1" si="15"/>
        <v/>
      </c>
      <c r="K173" s="15" t="str">
        <f t="shared" si="19"/>
        <v>B102rMonolithic Median Slabm²</v>
      </c>
      <c r="L173" s="16">
        <f>MATCH(K173,'Pay Items'!$K$1:$K$649,0)</f>
        <v>173</v>
      </c>
      <c r="M173" s="17" t="str">
        <f t="shared" ca="1" si="16"/>
        <v>F0</v>
      </c>
      <c r="N173" s="17" t="str">
        <f t="shared" ca="1" si="17"/>
        <v>C2</v>
      </c>
      <c r="O173" s="17" t="str">
        <f t="shared" ca="1" si="18"/>
        <v>C2</v>
      </c>
    </row>
    <row r="174" spans="1:15" s="25" customFormat="1" ht="30" customHeight="1" x14ac:dyDescent="0.2">
      <c r="A174" s="111" t="s">
        <v>795</v>
      </c>
      <c r="B174" s="44" t="s">
        <v>352</v>
      </c>
      <c r="C174" s="37" t="s">
        <v>331</v>
      </c>
      <c r="D174" s="43" t="s">
        <v>173</v>
      </c>
      <c r="E174" s="28" t="s">
        <v>178</v>
      </c>
      <c r="F174" s="57"/>
      <c r="G174" s="102"/>
      <c r="H174" s="35">
        <f t="shared" si="21"/>
        <v>0</v>
      </c>
      <c r="I174" s="58"/>
      <c r="J174" s="24" t="str">
        <f t="shared" ca="1" si="15"/>
        <v/>
      </c>
      <c r="K174" s="15" t="str">
        <f t="shared" si="19"/>
        <v>B103rSafety Medianm²</v>
      </c>
      <c r="L174" s="16">
        <f>MATCH(K174,'Pay Items'!$K$1:$K$649,0)</f>
        <v>174</v>
      </c>
      <c r="M174" s="17" t="str">
        <f t="shared" ca="1" si="16"/>
        <v>F0</v>
      </c>
      <c r="N174" s="17" t="str">
        <f t="shared" ca="1" si="17"/>
        <v>C2</v>
      </c>
      <c r="O174" s="17" t="str">
        <f t="shared" ca="1" si="18"/>
        <v>C2</v>
      </c>
    </row>
    <row r="175" spans="1:15" s="25" customFormat="1" ht="30" customHeight="1" x14ac:dyDescent="0.2">
      <c r="A175" s="111" t="s">
        <v>796</v>
      </c>
      <c r="B175" s="44" t="s">
        <v>353</v>
      </c>
      <c r="C175" s="37" t="s">
        <v>10</v>
      </c>
      <c r="D175" s="43" t="s">
        <v>173</v>
      </c>
      <c r="E175" s="28" t="s">
        <v>178</v>
      </c>
      <c r="F175" s="57"/>
      <c r="G175" s="102"/>
      <c r="H175" s="35">
        <f t="shared" si="21"/>
        <v>0</v>
      </c>
      <c r="I175" s="53"/>
      <c r="J175" s="24" t="str">
        <f t="shared" ca="1" si="15"/>
        <v/>
      </c>
      <c r="K175" s="15" t="str">
        <f t="shared" si="19"/>
        <v>B104r100 mm Sidewalkm²</v>
      </c>
      <c r="L175" s="16">
        <f>MATCH(K175,'Pay Items'!$K$1:$K$649,0)</f>
        <v>175</v>
      </c>
      <c r="M175" s="17" t="str">
        <f t="shared" ca="1" si="16"/>
        <v>F0</v>
      </c>
      <c r="N175" s="17" t="str">
        <f t="shared" ca="1" si="17"/>
        <v>C2</v>
      </c>
      <c r="O175" s="17" t="str">
        <f t="shared" ca="1" si="18"/>
        <v>C2</v>
      </c>
    </row>
    <row r="176" spans="1:15" s="25" customFormat="1" ht="30" customHeight="1" x14ac:dyDescent="0.2">
      <c r="A176" s="111" t="s">
        <v>898</v>
      </c>
      <c r="B176" s="44" t="s">
        <v>354</v>
      </c>
      <c r="C176" s="37" t="s">
        <v>7</v>
      </c>
      <c r="D176" s="43" t="s">
        <v>173</v>
      </c>
      <c r="E176" s="28" t="s">
        <v>178</v>
      </c>
      <c r="F176" s="57"/>
      <c r="G176" s="102"/>
      <c r="H176" s="35">
        <f t="shared" si="21"/>
        <v>0</v>
      </c>
      <c r="I176" s="53"/>
      <c r="J176" s="24" t="str">
        <f t="shared" ca="1" si="15"/>
        <v/>
      </c>
      <c r="K176" s="15" t="str">
        <f t="shared" si="19"/>
        <v>B104rA150 mm Reinforced Sidewalkm²</v>
      </c>
      <c r="L176" s="16">
        <f>MATCH(K176,'Pay Items'!$K$1:$K$649,0)</f>
        <v>176</v>
      </c>
      <c r="M176" s="17" t="str">
        <f t="shared" ca="1" si="16"/>
        <v>F0</v>
      </c>
      <c r="N176" s="17" t="str">
        <f t="shared" ca="1" si="17"/>
        <v>C2</v>
      </c>
      <c r="O176" s="17" t="str">
        <f t="shared" ca="1" si="18"/>
        <v>C2</v>
      </c>
    </row>
    <row r="177" spans="1:15" s="25" customFormat="1" ht="30" customHeight="1" x14ac:dyDescent="0.2">
      <c r="A177" s="111" t="s">
        <v>797</v>
      </c>
      <c r="B177" s="44" t="s">
        <v>355</v>
      </c>
      <c r="C177" s="37" t="s">
        <v>332</v>
      </c>
      <c r="D177" s="43" t="s">
        <v>173</v>
      </c>
      <c r="E177" s="28" t="s">
        <v>178</v>
      </c>
      <c r="F177" s="57"/>
      <c r="G177" s="102"/>
      <c r="H177" s="35">
        <f t="shared" si="21"/>
        <v>0</v>
      </c>
      <c r="I177" s="53"/>
      <c r="J177" s="24" t="str">
        <f t="shared" ca="1" si="15"/>
        <v/>
      </c>
      <c r="K177" s="15" t="str">
        <f t="shared" si="19"/>
        <v>B105rBullnosem²</v>
      </c>
      <c r="L177" s="16">
        <f>MATCH(K177,'Pay Items'!$K$1:$K$649,0)</f>
        <v>177</v>
      </c>
      <c r="M177" s="17" t="str">
        <f t="shared" ca="1" si="16"/>
        <v>F0</v>
      </c>
      <c r="N177" s="17" t="str">
        <f t="shared" ca="1" si="17"/>
        <v>C2</v>
      </c>
      <c r="O177" s="17" t="str">
        <f t="shared" ca="1" si="18"/>
        <v>C2</v>
      </c>
    </row>
    <row r="178" spans="1:15" s="25" customFormat="1" ht="30" customHeight="1" x14ac:dyDescent="0.2">
      <c r="A178" s="111" t="s">
        <v>798</v>
      </c>
      <c r="B178" s="44" t="s">
        <v>356</v>
      </c>
      <c r="C178" s="37" t="s">
        <v>333</v>
      </c>
      <c r="D178" s="43" t="s">
        <v>173</v>
      </c>
      <c r="E178" s="28" t="s">
        <v>178</v>
      </c>
      <c r="F178" s="57"/>
      <c r="G178" s="102"/>
      <c r="H178" s="35">
        <f t="shared" si="21"/>
        <v>0</v>
      </c>
      <c r="I178" s="53"/>
      <c r="J178" s="24" t="str">
        <f t="shared" ca="1" si="15"/>
        <v/>
      </c>
      <c r="K178" s="15" t="str">
        <f t="shared" si="19"/>
        <v>B106rMonolithic Curb and Sidewalkm²</v>
      </c>
      <c r="L178" s="16">
        <f>MATCH(K178,'Pay Items'!$K$1:$K$649,0)</f>
        <v>178</v>
      </c>
      <c r="M178" s="17" t="str">
        <f t="shared" ca="1" si="16"/>
        <v>F0</v>
      </c>
      <c r="N178" s="17" t="str">
        <f t="shared" ca="1" si="17"/>
        <v>C2</v>
      </c>
      <c r="O178" s="17" t="str">
        <f t="shared" ca="1" si="18"/>
        <v>C2</v>
      </c>
    </row>
    <row r="179" spans="1:15" s="25" customFormat="1" ht="36.75" customHeight="1" x14ac:dyDescent="0.2">
      <c r="A179" s="111" t="s">
        <v>799</v>
      </c>
      <c r="B179" s="38" t="s">
        <v>164</v>
      </c>
      <c r="C179" s="37" t="s">
        <v>334</v>
      </c>
      <c r="D179" s="43" t="s">
        <v>1333</v>
      </c>
      <c r="E179" s="28"/>
      <c r="F179" s="57"/>
      <c r="G179" s="109"/>
      <c r="H179" s="35"/>
      <c r="I179" s="53"/>
      <c r="J179" s="24" t="str">
        <f t="shared" ca="1" si="15"/>
        <v>LOCKED</v>
      </c>
      <c r="K179" s="15" t="str">
        <f t="shared" si="19"/>
        <v>B107iMiscellaneous Concrete Slab InstallationCW 3235-R9</v>
      </c>
      <c r="L179" s="16">
        <f>MATCH(K179,'Pay Items'!$K$1:$K$649,0)</f>
        <v>179</v>
      </c>
      <c r="M179" s="17" t="str">
        <f t="shared" ca="1" si="16"/>
        <v>F0</v>
      </c>
      <c r="N179" s="17" t="str">
        <f t="shared" ca="1" si="17"/>
        <v>G</v>
      </c>
      <c r="O179" s="17" t="str">
        <f t="shared" ca="1" si="18"/>
        <v>C2</v>
      </c>
    </row>
    <row r="180" spans="1:15" s="25" customFormat="1" ht="27.75" customHeight="1" x14ac:dyDescent="0.2">
      <c r="A180" s="111" t="s">
        <v>800</v>
      </c>
      <c r="B180" s="44" t="s">
        <v>350</v>
      </c>
      <c r="C180" s="37" t="s">
        <v>1334</v>
      </c>
      <c r="D180" s="43" t="s">
        <v>338</v>
      </c>
      <c r="E180" s="28" t="s">
        <v>178</v>
      </c>
      <c r="F180" s="57"/>
      <c r="G180" s="102"/>
      <c r="H180" s="35">
        <f t="shared" ref="H180:H191" si="22">ROUND(G180*F180,2)</f>
        <v>0</v>
      </c>
      <c r="I180" s="53"/>
      <c r="J180" s="24" t="str">
        <f t="shared" ca="1" si="15"/>
        <v/>
      </c>
      <c r="K180" s="15" t="str">
        <f t="shared" si="19"/>
        <v>B108iType ^ Concrete Median SlabSD-227Am²</v>
      </c>
      <c r="L180" s="16">
        <f>MATCH(K180,'Pay Items'!$K$1:$K$649,0)</f>
        <v>180</v>
      </c>
      <c r="M180" s="17" t="str">
        <f t="shared" ca="1" si="16"/>
        <v>F0</v>
      </c>
      <c r="N180" s="17" t="str">
        <f t="shared" ca="1" si="17"/>
        <v>C2</v>
      </c>
      <c r="O180" s="17" t="str">
        <f t="shared" ca="1" si="18"/>
        <v>C2</v>
      </c>
    </row>
    <row r="181" spans="1:15" s="25" customFormat="1" ht="34.5" customHeight="1" x14ac:dyDescent="0.2">
      <c r="A181" s="111" t="s">
        <v>801</v>
      </c>
      <c r="B181" s="44" t="s">
        <v>351</v>
      </c>
      <c r="C181" s="37" t="s">
        <v>1335</v>
      </c>
      <c r="D181" s="43" t="s">
        <v>336</v>
      </c>
      <c r="E181" s="28" t="s">
        <v>178</v>
      </c>
      <c r="F181" s="57"/>
      <c r="G181" s="102"/>
      <c r="H181" s="35">
        <f t="shared" si="22"/>
        <v>0</v>
      </c>
      <c r="I181" s="53"/>
      <c r="J181" s="24" t="str">
        <f t="shared" ca="1" si="15"/>
        <v/>
      </c>
      <c r="K181" s="15" t="str">
        <f t="shared" si="19"/>
        <v>B109iType ^ Concrete Monolithic Median SlabSD-226Am²</v>
      </c>
      <c r="L181" s="16">
        <f>MATCH(K181,'Pay Items'!$K$1:$K$649,0)</f>
        <v>181</v>
      </c>
      <c r="M181" s="17" t="str">
        <f t="shared" ca="1" si="16"/>
        <v>F0</v>
      </c>
      <c r="N181" s="17" t="str">
        <f t="shared" ca="1" si="17"/>
        <v>C2</v>
      </c>
      <c r="O181" s="17" t="str">
        <f t="shared" ca="1" si="18"/>
        <v>C2</v>
      </c>
    </row>
    <row r="182" spans="1:15" s="25" customFormat="1" ht="30" customHeight="1" x14ac:dyDescent="0.2">
      <c r="A182" s="111" t="s">
        <v>802</v>
      </c>
      <c r="B182" s="44" t="s">
        <v>352</v>
      </c>
      <c r="C182" s="37" t="s">
        <v>1336</v>
      </c>
      <c r="D182" s="43" t="s">
        <v>337</v>
      </c>
      <c r="E182" s="28" t="s">
        <v>178</v>
      </c>
      <c r="F182" s="57"/>
      <c r="G182" s="102"/>
      <c r="H182" s="35">
        <f t="shared" si="22"/>
        <v>0</v>
      </c>
      <c r="I182" s="53"/>
      <c r="J182" s="24" t="str">
        <f t="shared" ca="1" si="15"/>
        <v/>
      </c>
      <c r="K182" s="15" t="str">
        <f t="shared" si="19"/>
        <v>B110iType ^ Concrete Safety MedianSD-226Bm²</v>
      </c>
      <c r="L182" s="16">
        <f>MATCH(K182,'Pay Items'!$K$1:$K$649,0)</f>
        <v>182</v>
      </c>
      <c r="M182" s="17" t="str">
        <f t="shared" ca="1" si="16"/>
        <v>F0</v>
      </c>
      <c r="N182" s="17" t="str">
        <f t="shared" ca="1" si="17"/>
        <v>C2</v>
      </c>
      <c r="O182" s="17" t="str">
        <f t="shared" ca="1" si="18"/>
        <v>C2</v>
      </c>
    </row>
    <row r="183" spans="1:15" s="25" customFormat="1" ht="30" customHeight="1" x14ac:dyDescent="0.2">
      <c r="A183" s="111" t="s">
        <v>911</v>
      </c>
      <c r="B183" s="44" t="s">
        <v>353</v>
      </c>
      <c r="C183" s="37" t="s">
        <v>1337</v>
      </c>
      <c r="D183" s="43" t="s">
        <v>397</v>
      </c>
      <c r="E183" s="28" t="s">
        <v>178</v>
      </c>
      <c r="F183" s="57"/>
      <c r="G183" s="102"/>
      <c r="H183" s="35">
        <f t="shared" si="22"/>
        <v>0</v>
      </c>
      <c r="I183" s="53"/>
      <c r="J183" s="24" t="str">
        <f t="shared" ca="1" si="15"/>
        <v/>
      </c>
      <c r="K183" s="15" t="str">
        <f t="shared" si="19"/>
        <v>B111iType ^ Concrete 100 mm SidewalkSD-228Am²</v>
      </c>
      <c r="L183" s="16">
        <f>MATCH(K183,'Pay Items'!$K$1:$K$649,0)</f>
        <v>183</v>
      </c>
      <c r="M183" s="17" t="str">
        <f t="shared" ca="1" si="16"/>
        <v>F0</v>
      </c>
      <c r="N183" s="17" t="str">
        <f t="shared" ca="1" si="17"/>
        <v>C2</v>
      </c>
      <c r="O183" s="17" t="str">
        <f t="shared" ca="1" si="18"/>
        <v>C2</v>
      </c>
    </row>
    <row r="184" spans="1:15" s="25" customFormat="1" ht="39.75" customHeight="1" x14ac:dyDescent="0.2">
      <c r="A184" s="111" t="s">
        <v>899</v>
      </c>
      <c r="B184" s="44" t="s">
        <v>354</v>
      </c>
      <c r="C184" s="37" t="s">
        <v>1338</v>
      </c>
      <c r="D184" s="43" t="s">
        <v>173</v>
      </c>
      <c r="E184" s="28" t="s">
        <v>178</v>
      </c>
      <c r="F184" s="57"/>
      <c r="G184" s="102"/>
      <c r="H184" s="35">
        <f t="shared" si="22"/>
        <v>0</v>
      </c>
      <c r="I184" s="53"/>
      <c r="J184" s="24" t="str">
        <f t="shared" ca="1" si="15"/>
        <v/>
      </c>
      <c r="K184" s="15" t="str">
        <f t="shared" si="19"/>
        <v>B111iAType ^ Concrete 150 mm Reinforced Sidewalkm²</v>
      </c>
      <c r="L184" s="16">
        <f>MATCH(K184,'Pay Items'!$K$1:$K$649,0)</f>
        <v>184</v>
      </c>
      <c r="M184" s="17" t="str">
        <f t="shared" ca="1" si="16"/>
        <v>F0</v>
      </c>
      <c r="N184" s="17" t="str">
        <f t="shared" ca="1" si="17"/>
        <v>C2</v>
      </c>
      <c r="O184" s="17" t="str">
        <f t="shared" ca="1" si="18"/>
        <v>C2</v>
      </c>
    </row>
    <row r="185" spans="1:15" s="25" customFormat="1" ht="30" customHeight="1" x14ac:dyDescent="0.2">
      <c r="A185" s="111" t="s">
        <v>803</v>
      </c>
      <c r="B185" s="44" t="s">
        <v>355</v>
      </c>
      <c r="C185" s="37" t="s">
        <v>1339</v>
      </c>
      <c r="D185" s="43" t="s">
        <v>604</v>
      </c>
      <c r="E185" s="28" t="s">
        <v>178</v>
      </c>
      <c r="F185" s="57"/>
      <c r="G185" s="102"/>
      <c r="H185" s="35">
        <f t="shared" si="22"/>
        <v>0</v>
      </c>
      <c r="I185" s="53"/>
      <c r="J185" s="24" t="str">
        <f t="shared" ca="1" si="15"/>
        <v/>
      </c>
      <c r="K185" s="15" t="str">
        <f t="shared" si="19"/>
        <v>B112iType ^ Concrete BullnoseSD-227Cm²</v>
      </c>
      <c r="L185" s="16">
        <f>MATCH(K185,'Pay Items'!$K$1:$K$649,0)</f>
        <v>185</v>
      </c>
      <c r="M185" s="17" t="str">
        <f t="shared" ca="1" si="16"/>
        <v>F0</v>
      </c>
      <c r="N185" s="17" t="str">
        <f t="shared" ca="1" si="17"/>
        <v>C2</v>
      </c>
      <c r="O185" s="17" t="str">
        <f t="shared" ca="1" si="18"/>
        <v>C2</v>
      </c>
    </row>
    <row r="186" spans="1:15" s="25" customFormat="1" ht="38.25" customHeight="1" x14ac:dyDescent="0.2">
      <c r="A186" s="111" t="s">
        <v>804</v>
      </c>
      <c r="B186" s="44" t="s">
        <v>356</v>
      </c>
      <c r="C186" s="37" t="s">
        <v>1340</v>
      </c>
      <c r="D186" s="43" t="s">
        <v>349</v>
      </c>
      <c r="E186" s="28" t="s">
        <v>178</v>
      </c>
      <c r="F186" s="57"/>
      <c r="G186" s="102"/>
      <c r="H186" s="35">
        <f t="shared" si="22"/>
        <v>0</v>
      </c>
      <c r="I186" s="53" t="s">
        <v>19</v>
      </c>
      <c r="J186" s="24" t="str">
        <f t="shared" ca="1" si="15"/>
        <v/>
      </c>
      <c r="K186" s="15" t="str">
        <f t="shared" si="19"/>
        <v>B113iType ^ Concrete Monolithic Curb and SidewalkSD-228Bm²</v>
      </c>
      <c r="L186" s="16">
        <f>MATCH(K186,'Pay Items'!$K$1:$K$649,0)</f>
        <v>186</v>
      </c>
      <c r="M186" s="17" t="str">
        <f t="shared" ca="1" si="16"/>
        <v>F0</v>
      </c>
      <c r="N186" s="17" t="str">
        <f t="shared" ca="1" si="17"/>
        <v>C2</v>
      </c>
      <c r="O186" s="17" t="str">
        <f t="shared" ca="1" si="18"/>
        <v>C2</v>
      </c>
    </row>
    <row r="187" spans="1:15" s="25" customFormat="1" ht="44.25" customHeight="1" x14ac:dyDescent="0.2">
      <c r="A187" s="111" t="s">
        <v>1226</v>
      </c>
      <c r="B187" s="38" t="s">
        <v>156</v>
      </c>
      <c r="C187" s="37" t="s">
        <v>1341</v>
      </c>
      <c r="D187" s="43" t="s">
        <v>1287</v>
      </c>
      <c r="E187" s="28" t="s">
        <v>178</v>
      </c>
      <c r="F187" s="36"/>
      <c r="G187" s="102"/>
      <c r="H187" s="35">
        <f t="shared" si="22"/>
        <v>0</v>
      </c>
      <c r="I187" s="58" t="s">
        <v>1228</v>
      </c>
      <c r="J187" s="24" t="str">
        <f t="shared" ca="1" si="15"/>
        <v/>
      </c>
      <c r="K187" s="15" t="str">
        <f t="shared" si="19"/>
        <v>B114AType ^ Concrete 100 mm Sidewalk with Block Outsm²</v>
      </c>
      <c r="L187" s="16">
        <f>MATCH(K187,'Pay Items'!$K$1:$K$649,0)</f>
        <v>187</v>
      </c>
      <c r="M187" s="17" t="str">
        <f t="shared" ca="1" si="16"/>
        <v>F0</v>
      </c>
      <c r="N187" s="17" t="str">
        <f t="shared" ca="1" si="17"/>
        <v>C2</v>
      </c>
      <c r="O187" s="17" t="str">
        <f t="shared" ca="1" si="18"/>
        <v>C2</v>
      </c>
    </row>
    <row r="188" spans="1:15" s="25" customFormat="1" ht="37.5" customHeight="1" x14ac:dyDescent="0.2">
      <c r="A188" s="111" t="s">
        <v>1229</v>
      </c>
      <c r="B188" s="38" t="s">
        <v>156</v>
      </c>
      <c r="C188" s="37" t="s">
        <v>1342</v>
      </c>
      <c r="D188" s="43" t="s">
        <v>1287</v>
      </c>
      <c r="E188" s="28" t="s">
        <v>178</v>
      </c>
      <c r="F188" s="36"/>
      <c r="G188" s="102"/>
      <c r="H188" s="35">
        <f t="shared" si="22"/>
        <v>0</v>
      </c>
      <c r="I188" s="58"/>
      <c r="J188" s="24" t="str">
        <f t="shared" ca="1" si="15"/>
        <v/>
      </c>
      <c r="K188" s="15" t="str">
        <f t="shared" si="19"/>
        <v>B114BType ^ Concrete 150 mm Sidewalk with Block Outsm²</v>
      </c>
      <c r="L188" s="16">
        <f>MATCH(K188,'Pay Items'!$K$1:$K$649,0)</f>
        <v>188</v>
      </c>
      <c r="M188" s="17" t="str">
        <f t="shared" ca="1" si="16"/>
        <v>F0</v>
      </c>
      <c r="N188" s="17" t="str">
        <f t="shared" ca="1" si="17"/>
        <v>C2</v>
      </c>
      <c r="O188" s="17" t="str">
        <f t="shared" ca="1" si="18"/>
        <v>C2</v>
      </c>
    </row>
    <row r="189" spans="1:15" s="25" customFormat="1" ht="40.5" customHeight="1" x14ac:dyDescent="0.2">
      <c r="A189" s="111" t="s">
        <v>1230</v>
      </c>
      <c r="B189" s="38" t="s">
        <v>156</v>
      </c>
      <c r="C189" s="37" t="s">
        <v>1343</v>
      </c>
      <c r="D189" s="43" t="s">
        <v>1287</v>
      </c>
      <c r="E189" s="28" t="s">
        <v>178</v>
      </c>
      <c r="F189" s="36"/>
      <c r="G189" s="102"/>
      <c r="H189" s="35">
        <f t="shared" si="22"/>
        <v>0</v>
      </c>
      <c r="I189" s="58" t="s">
        <v>1288</v>
      </c>
      <c r="J189" s="24" t="str">
        <f t="shared" ca="1" si="15"/>
        <v/>
      </c>
      <c r="K189" s="15" t="str">
        <f t="shared" si="19"/>
        <v>B114CType ^ Concrete Monolithic Curb and 100 mm Sidewalk with Block Outs ^m²</v>
      </c>
      <c r="L189" s="16">
        <f>MATCH(K189,'Pay Items'!$K$1:$K$649,0)</f>
        <v>189</v>
      </c>
      <c r="M189" s="17" t="str">
        <f t="shared" ca="1" si="16"/>
        <v>F0</v>
      </c>
      <c r="N189" s="17" t="str">
        <f t="shared" ca="1" si="17"/>
        <v>C2</v>
      </c>
      <c r="O189" s="17" t="str">
        <f t="shared" ca="1" si="18"/>
        <v>C2</v>
      </c>
    </row>
    <row r="190" spans="1:15" s="25" customFormat="1" ht="41.25" customHeight="1" x14ac:dyDescent="0.2">
      <c r="A190" s="111" t="s">
        <v>1231</v>
      </c>
      <c r="B190" s="38" t="s">
        <v>156</v>
      </c>
      <c r="C190" s="37" t="s">
        <v>1344</v>
      </c>
      <c r="D190" s="43" t="s">
        <v>1287</v>
      </c>
      <c r="E190" s="28" t="s">
        <v>178</v>
      </c>
      <c r="F190" s="36"/>
      <c r="G190" s="102"/>
      <c r="H190" s="35">
        <f t="shared" si="22"/>
        <v>0</v>
      </c>
      <c r="I190" s="58" t="s">
        <v>1288</v>
      </c>
      <c r="J190" s="24" t="str">
        <f t="shared" ca="1" si="15"/>
        <v/>
      </c>
      <c r="K190" s="15" t="str">
        <f t="shared" si="19"/>
        <v>B114DType ^ Concrete Monolithic Curb and 150 mm Sidewalk with Block Outs ^m²</v>
      </c>
      <c r="L190" s="16">
        <f>MATCH(K190,'Pay Items'!$K$1:$K$649,0)</f>
        <v>190</v>
      </c>
      <c r="M190" s="17" t="str">
        <f t="shared" ca="1" si="16"/>
        <v>F0</v>
      </c>
      <c r="N190" s="17" t="str">
        <f t="shared" ca="1" si="17"/>
        <v>C2</v>
      </c>
      <c r="O190" s="17" t="str">
        <f t="shared" ca="1" si="18"/>
        <v>C2</v>
      </c>
    </row>
    <row r="191" spans="1:15" s="25" customFormat="1" ht="30" customHeight="1" x14ac:dyDescent="0.2">
      <c r="A191" s="111" t="s">
        <v>1232</v>
      </c>
      <c r="B191" s="38" t="s">
        <v>156</v>
      </c>
      <c r="C191" s="37" t="s">
        <v>1233</v>
      </c>
      <c r="D191" s="43" t="s">
        <v>1345</v>
      </c>
      <c r="E191" s="28" t="s">
        <v>178</v>
      </c>
      <c r="F191" s="36"/>
      <c r="G191" s="102"/>
      <c r="H191" s="35">
        <f t="shared" si="22"/>
        <v>0</v>
      </c>
      <c r="I191" s="53"/>
      <c r="J191" s="24" t="str">
        <f t="shared" ca="1" si="15"/>
        <v/>
      </c>
      <c r="K191" s="15" t="str">
        <f t="shared" si="19"/>
        <v>B114EPaving Stone Indicator Surfacesm²</v>
      </c>
      <c r="L191" s="16">
        <f>MATCH(K191,'Pay Items'!$K$1:$K$649,0)</f>
        <v>191</v>
      </c>
      <c r="M191" s="17" t="str">
        <f t="shared" ca="1" si="16"/>
        <v>F0</v>
      </c>
      <c r="N191" s="17" t="str">
        <f t="shared" ca="1" si="17"/>
        <v>C2</v>
      </c>
      <c r="O191" s="17" t="str">
        <f t="shared" ca="1" si="18"/>
        <v>C2</v>
      </c>
    </row>
    <row r="192" spans="1:15" s="25" customFormat="1" ht="33" customHeight="1" x14ac:dyDescent="0.2">
      <c r="A192" s="111" t="s">
        <v>805</v>
      </c>
      <c r="B192" s="38" t="s">
        <v>163</v>
      </c>
      <c r="C192" s="37" t="s">
        <v>335</v>
      </c>
      <c r="D192" s="43" t="s">
        <v>1333</v>
      </c>
      <c r="E192" s="28"/>
      <c r="F192" s="57"/>
      <c r="G192" s="109"/>
      <c r="H192" s="35"/>
      <c r="I192" s="53"/>
      <c r="J192" s="24" t="str">
        <f t="shared" ca="1" si="15"/>
        <v>LOCKED</v>
      </c>
      <c r="K192" s="15" t="str">
        <f t="shared" si="19"/>
        <v>B114rlMiscellaneous Concrete Slab RenewalCW 3235-R9</v>
      </c>
      <c r="L192" s="16">
        <f>MATCH(K192,'Pay Items'!$K$1:$K$649,0)</f>
        <v>192</v>
      </c>
      <c r="M192" s="17" t="str">
        <f t="shared" ca="1" si="16"/>
        <v>F0</v>
      </c>
      <c r="N192" s="17" t="str">
        <f t="shared" ca="1" si="17"/>
        <v>G</v>
      </c>
      <c r="O192" s="17" t="str">
        <f t="shared" ca="1" si="18"/>
        <v>C2</v>
      </c>
    </row>
    <row r="193" spans="1:15" s="25" customFormat="1" ht="24.75" customHeight="1" x14ac:dyDescent="0.2">
      <c r="A193" s="111" t="s">
        <v>806</v>
      </c>
      <c r="B193" s="44" t="s">
        <v>350</v>
      </c>
      <c r="C193" s="37" t="s">
        <v>1334</v>
      </c>
      <c r="D193" s="43" t="s">
        <v>338</v>
      </c>
      <c r="E193" s="28" t="s">
        <v>178</v>
      </c>
      <c r="F193" s="57"/>
      <c r="G193" s="102"/>
      <c r="H193" s="35">
        <f>ROUND(G193*F193,2)</f>
        <v>0</v>
      </c>
      <c r="I193" s="53"/>
      <c r="J193" s="24" t="str">
        <f t="shared" ca="1" si="15"/>
        <v/>
      </c>
      <c r="K193" s="15" t="str">
        <f t="shared" si="19"/>
        <v>B115rlType ^ Concrete Median SlabSD-227Am²</v>
      </c>
      <c r="L193" s="16">
        <f>MATCH(K193,'Pay Items'!$K$1:$K$649,0)</f>
        <v>193</v>
      </c>
      <c r="M193" s="17" t="str">
        <f t="shared" ca="1" si="16"/>
        <v>F0</v>
      </c>
      <c r="N193" s="17" t="str">
        <f t="shared" ca="1" si="17"/>
        <v>C2</v>
      </c>
      <c r="O193" s="17" t="str">
        <f t="shared" ca="1" si="18"/>
        <v>C2</v>
      </c>
    </row>
    <row r="194" spans="1:15" s="25" customFormat="1" ht="30" customHeight="1" x14ac:dyDescent="0.2">
      <c r="A194" s="111" t="s">
        <v>807</v>
      </c>
      <c r="B194" s="44" t="s">
        <v>351</v>
      </c>
      <c r="C194" s="37" t="s">
        <v>1335</v>
      </c>
      <c r="D194" s="43" t="s">
        <v>336</v>
      </c>
      <c r="E194" s="28" t="s">
        <v>178</v>
      </c>
      <c r="F194" s="57"/>
      <c r="G194" s="102"/>
      <c r="H194" s="35">
        <f>ROUND(G194*F194,2)</f>
        <v>0</v>
      </c>
      <c r="I194" s="53"/>
      <c r="J194" s="24" t="str">
        <f t="shared" ca="1" si="15"/>
        <v/>
      </c>
      <c r="K194" s="15" t="str">
        <f t="shared" si="19"/>
        <v>B116rlType ^ Concrete Monolithic Median SlabSD-226Am²</v>
      </c>
      <c r="L194" s="16">
        <f>MATCH(K194,'Pay Items'!$K$1:$K$649,0)</f>
        <v>194</v>
      </c>
      <c r="M194" s="17" t="str">
        <f t="shared" ca="1" si="16"/>
        <v>F0</v>
      </c>
      <c r="N194" s="17" t="str">
        <f t="shared" ca="1" si="17"/>
        <v>C2</v>
      </c>
      <c r="O194" s="17" t="str">
        <f t="shared" ca="1" si="18"/>
        <v>C2</v>
      </c>
    </row>
    <row r="195" spans="1:15" s="25" customFormat="1" ht="30" customHeight="1" x14ac:dyDescent="0.2">
      <c r="A195" s="111" t="s">
        <v>808</v>
      </c>
      <c r="B195" s="44" t="s">
        <v>352</v>
      </c>
      <c r="C195" s="37" t="s">
        <v>1336</v>
      </c>
      <c r="D195" s="43" t="s">
        <v>337</v>
      </c>
      <c r="E195" s="28" t="s">
        <v>178</v>
      </c>
      <c r="F195" s="57"/>
      <c r="G195" s="102"/>
      <c r="H195" s="35">
        <f>ROUND(G195*F195,2)</f>
        <v>0</v>
      </c>
      <c r="I195" s="53"/>
      <c r="J195" s="24" t="str">
        <f t="shared" ref="J195:J258" ca="1" si="23">IF(CELL("protect",$G195)=1, "LOCKED", "")</f>
        <v/>
      </c>
      <c r="K195" s="15" t="str">
        <f t="shared" si="19"/>
        <v>B117rlType ^ Concrete Safety MedianSD-226Bm²</v>
      </c>
      <c r="L195" s="16">
        <f>MATCH(K195,'Pay Items'!$K$1:$K$649,0)</f>
        <v>195</v>
      </c>
      <c r="M195" s="17" t="str">
        <f t="shared" ref="M195:M258" ca="1" si="24">CELL("format",$F195)</f>
        <v>F0</v>
      </c>
      <c r="N195" s="17" t="str">
        <f t="shared" ref="N195:N258" ca="1" si="25">CELL("format",$G195)</f>
        <v>C2</v>
      </c>
      <c r="O195" s="17" t="str">
        <f t="shared" ref="O195:O258" ca="1" si="26">CELL("format",$H195)</f>
        <v>C2</v>
      </c>
    </row>
    <row r="196" spans="1:15" s="25" customFormat="1" ht="30" customHeight="1" x14ac:dyDescent="0.2">
      <c r="A196" s="111" t="s">
        <v>809</v>
      </c>
      <c r="B196" s="44" t="s">
        <v>96</v>
      </c>
      <c r="C196" s="37" t="s">
        <v>1346</v>
      </c>
      <c r="D196" s="43" t="s">
        <v>397</v>
      </c>
      <c r="E196" s="28"/>
      <c r="F196" s="57"/>
      <c r="G196" s="109"/>
      <c r="H196" s="35"/>
      <c r="I196" s="53"/>
      <c r="J196" s="24" t="str">
        <f t="shared" ca="1" si="23"/>
        <v>LOCKED</v>
      </c>
      <c r="K196" s="15" t="str">
        <f t="shared" ref="K196:K259" si="27">CLEAN(CONCATENATE(TRIM($A196),TRIM($C196),IF(LEFT($D196)&lt;&gt;"E",TRIM($D196),),TRIM($E196)))</f>
        <v>B118rl100 mm Type ^ Concrete SidewalkSD-228A</v>
      </c>
      <c r="L196" s="16">
        <f>MATCH(K196,'Pay Items'!$K$1:$K$649,0)</f>
        <v>196</v>
      </c>
      <c r="M196" s="17" t="str">
        <f t="shared" ca="1" si="24"/>
        <v>F0</v>
      </c>
      <c r="N196" s="17" t="str">
        <f t="shared" ca="1" si="25"/>
        <v>G</v>
      </c>
      <c r="O196" s="17" t="str">
        <f t="shared" ca="1" si="26"/>
        <v>C2</v>
      </c>
    </row>
    <row r="197" spans="1:15" s="25" customFormat="1" ht="30" customHeight="1" x14ac:dyDescent="0.2">
      <c r="A197" s="111" t="s">
        <v>810</v>
      </c>
      <c r="B197" s="65" t="s">
        <v>700</v>
      </c>
      <c r="C197" s="37" t="s">
        <v>701</v>
      </c>
      <c r="D197" s="43"/>
      <c r="E197" s="28" t="s">
        <v>178</v>
      </c>
      <c r="F197" s="57"/>
      <c r="G197" s="102"/>
      <c r="H197" s="35">
        <f>ROUND(G197*F197,2)</f>
        <v>0</v>
      </c>
      <c r="I197" s="74"/>
      <c r="J197" s="24" t="str">
        <f t="shared" ca="1" si="23"/>
        <v/>
      </c>
      <c r="K197" s="15" t="str">
        <f t="shared" si="27"/>
        <v>B119rlLess than 5 sq.m.m²</v>
      </c>
      <c r="L197" s="16">
        <f>MATCH(K197,'Pay Items'!$K$1:$K$649,0)</f>
        <v>197</v>
      </c>
      <c r="M197" s="17" t="str">
        <f t="shared" ca="1" si="24"/>
        <v>F0</v>
      </c>
      <c r="N197" s="17" t="str">
        <f t="shared" ca="1" si="25"/>
        <v>C2</v>
      </c>
      <c r="O197" s="17" t="str">
        <f t="shared" ca="1" si="26"/>
        <v>C2</v>
      </c>
    </row>
    <row r="198" spans="1:15" s="25" customFormat="1" ht="30" customHeight="1" x14ac:dyDescent="0.2">
      <c r="A198" s="111" t="s">
        <v>811</v>
      </c>
      <c r="B198" s="65" t="s">
        <v>702</v>
      </c>
      <c r="C198" s="37" t="s">
        <v>703</v>
      </c>
      <c r="D198" s="43"/>
      <c r="E198" s="28" t="s">
        <v>178</v>
      </c>
      <c r="F198" s="57"/>
      <c r="G198" s="102"/>
      <c r="H198" s="35">
        <f>ROUND(G198*F198,2)</f>
        <v>0</v>
      </c>
      <c r="I198" s="53"/>
      <c r="J198" s="24" t="str">
        <f t="shared" ca="1" si="23"/>
        <v/>
      </c>
      <c r="K198" s="15" t="str">
        <f t="shared" si="27"/>
        <v>B120rl5 sq.m. to 20 sq.m.m²</v>
      </c>
      <c r="L198" s="16">
        <f>MATCH(K198,'Pay Items'!$K$1:$K$649,0)</f>
        <v>198</v>
      </c>
      <c r="M198" s="17" t="str">
        <f t="shared" ca="1" si="24"/>
        <v>F0</v>
      </c>
      <c r="N198" s="17" t="str">
        <f t="shared" ca="1" si="25"/>
        <v>C2</v>
      </c>
      <c r="O198" s="17" t="str">
        <f t="shared" ca="1" si="26"/>
        <v>C2</v>
      </c>
    </row>
    <row r="199" spans="1:15" s="25" customFormat="1" ht="30" customHeight="1" x14ac:dyDescent="0.2">
      <c r="A199" s="111" t="s">
        <v>812</v>
      </c>
      <c r="B199" s="65" t="s">
        <v>704</v>
      </c>
      <c r="C199" s="37" t="s">
        <v>705</v>
      </c>
      <c r="D199" s="43" t="s">
        <v>173</v>
      </c>
      <c r="E199" s="28" t="s">
        <v>178</v>
      </c>
      <c r="F199" s="57"/>
      <c r="G199" s="102"/>
      <c r="H199" s="35">
        <f>ROUND(G199*F199,2)</f>
        <v>0</v>
      </c>
      <c r="I199" s="75"/>
      <c r="J199" s="24" t="str">
        <f t="shared" ca="1" si="23"/>
        <v/>
      </c>
      <c r="K199" s="15" t="str">
        <f t="shared" si="27"/>
        <v>B121rlGreater than 20 sq.m.m²</v>
      </c>
      <c r="L199" s="16">
        <f>MATCH(K199,'Pay Items'!$K$1:$K$649,0)</f>
        <v>199</v>
      </c>
      <c r="M199" s="17" t="str">
        <f t="shared" ca="1" si="24"/>
        <v>F0</v>
      </c>
      <c r="N199" s="17" t="str">
        <f t="shared" ca="1" si="25"/>
        <v>C2</v>
      </c>
      <c r="O199" s="17" t="str">
        <f t="shared" ca="1" si="26"/>
        <v>C2</v>
      </c>
    </row>
    <row r="200" spans="1:15" s="25" customFormat="1" ht="36" customHeight="1" x14ac:dyDescent="0.2">
      <c r="A200" s="111" t="s">
        <v>904</v>
      </c>
      <c r="B200" s="44" t="s">
        <v>354</v>
      </c>
      <c r="C200" s="37" t="s">
        <v>1347</v>
      </c>
      <c r="D200" s="43" t="s">
        <v>173</v>
      </c>
      <c r="E200" s="28"/>
      <c r="F200" s="57"/>
      <c r="G200" s="35"/>
      <c r="H200" s="35"/>
      <c r="I200" s="53"/>
      <c r="J200" s="24" t="str">
        <f t="shared" ca="1" si="23"/>
        <v>LOCKED</v>
      </c>
      <c r="K200" s="15" t="str">
        <f t="shared" si="27"/>
        <v>B121rlA150 mm Type ^ Concrete Reinforced Sidewalk</v>
      </c>
      <c r="L200" s="16">
        <f>MATCH(K200,'Pay Items'!$K$1:$K$649,0)</f>
        <v>200</v>
      </c>
      <c r="M200" s="17" t="str">
        <f t="shared" ca="1" si="24"/>
        <v>F0</v>
      </c>
      <c r="N200" s="17" t="str">
        <f t="shared" ca="1" si="25"/>
        <v>C2</v>
      </c>
      <c r="O200" s="17" t="str">
        <f t="shared" ca="1" si="26"/>
        <v>C2</v>
      </c>
    </row>
    <row r="201" spans="1:15" s="25" customFormat="1" ht="30" customHeight="1" x14ac:dyDescent="0.2">
      <c r="A201" s="111" t="s">
        <v>905</v>
      </c>
      <c r="B201" s="65" t="s">
        <v>700</v>
      </c>
      <c r="C201" s="37" t="s">
        <v>701</v>
      </c>
      <c r="D201" s="43"/>
      <c r="E201" s="28" t="s">
        <v>178</v>
      </c>
      <c r="F201" s="57"/>
      <c r="G201" s="102"/>
      <c r="H201" s="35">
        <f t="shared" ref="H201:H208" si="28">ROUND(G201*F201,2)</f>
        <v>0</v>
      </c>
      <c r="I201" s="74"/>
      <c r="J201" s="24" t="str">
        <f t="shared" ca="1" si="23"/>
        <v/>
      </c>
      <c r="K201" s="15" t="str">
        <f t="shared" si="27"/>
        <v>B121rlBLess than 5 sq.m.m²</v>
      </c>
      <c r="L201" s="16">
        <f>MATCH(K201,'Pay Items'!$K$1:$K$649,0)</f>
        <v>201</v>
      </c>
      <c r="M201" s="17" t="str">
        <f t="shared" ca="1" si="24"/>
        <v>F0</v>
      </c>
      <c r="N201" s="17" t="str">
        <f t="shared" ca="1" si="25"/>
        <v>C2</v>
      </c>
      <c r="O201" s="17" t="str">
        <f t="shared" ca="1" si="26"/>
        <v>C2</v>
      </c>
    </row>
    <row r="202" spans="1:15" s="25" customFormat="1" ht="30" customHeight="1" x14ac:dyDescent="0.2">
      <c r="A202" s="111" t="s">
        <v>906</v>
      </c>
      <c r="B202" s="65" t="s">
        <v>702</v>
      </c>
      <c r="C202" s="37" t="s">
        <v>703</v>
      </c>
      <c r="D202" s="43"/>
      <c r="E202" s="28" t="s">
        <v>178</v>
      </c>
      <c r="F202" s="57"/>
      <c r="G202" s="102"/>
      <c r="H202" s="35">
        <f t="shared" si="28"/>
        <v>0</v>
      </c>
      <c r="I202" s="53"/>
      <c r="J202" s="24" t="str">
        <f t="shared" ca="1" si="23"/>
        <v/>
      </c>
      <c r="K202" s="15" t="str">
        <f t="shared" si="27"/>
        <v>B121rlC5 sq.m. to 20 sq.m.m²</v>
      </c>
      <c r="L202" s="16">
        <f>MATCH(K202,'Pay Items'!$K$1:$K$649,0)</f>
        <v>202</v>
      </c>
      <c r="M202" s="17" t="str">
        <f t="shared" ca="1" si="24"/>
        <v>F0</v>
      </c>
      <c r="N202" s="17" t="str">
        <f t="shared" ca="1" si="25"/>
        <v>C2</v>
      </c>
      <c r="O202" s="17" t="str">
        <f t="shared" ca="1" si="26"/>
        <v>C2</v>
      </c>
    </row>
    <row r="203" spans="1:15" s="25" customFormat="1" ht="30" customHeight="1" x14ac:dyDescent="0.2">
      <c r="A203" s="111" t="s">
        <v>907</v>
      </c>
      <c r="B203" s="65" t="s">
        <v>704</v>
      </c>
      <c r="C203" s="37" t="s">
        <v>705</v>
      </c>
      <c r="D203" s="43" t="s">
        <v>173</v>
      </c>
      <c r="E203" s="28" t="s">
        <v>178</v>
      </c>
      <c r="F203" s="57"/>
      <c r="G203" s="102"/>
      <c r="H203" s="35">
        <f t="shared" si="28"/>
        <v>0</v>
      </c>
      <c r="I203" s="75"/>
      <c r="J203" s="24" t="str">
        <f t="shared" ca="1" si="23"/>
        <v/>
      </c>
      <c r="K203" s="15" t="str">
        <f t="shared" si="27"/>
        <v>B121rlDGreater than 20 sq.m.m²</v>
      </c>
      <c r="L203" s="16">
        <f>MATCH(K203,'Pay Items'!$K$1:$K$649,0)</f>
        <v>203</v>
      </c>
      <c r="M203" s="17" t="str">
        <f t="shared" ca="1" si="24"/>
        <v>F0</v>
      </c>
      <c r="N203" s="17" t="str">
        <f t="shared" ca="1" si="25"/>
        <v>C2</v>
      </c>
      <c r="O203" s="17" t="str">
        <f t="shared" ca="1" si="26"/>
        <v>C2</v>
      </c>
    </row>
    <row r="204" spans="1:15" s="25" customFormat="1" ht="30" customHeight="1" x14ac:dyDescent="0.2">
      <c r="A204" s="111" t="s">
        <v>813</v>
      </c>
      <c r="B204" s="44" t="s">
        <v>355</v>
      </c>
      <c r="C204" s="37" t="s">
        <v>1339</v>
      </c>
      <c r="D204" s="43" t="s">
        <v>604</v>
      </c>
      <c r="E204" s="28" t="s">
        <v>178</v>
      </c>
      <c r="F204" s="57"/>
      <c r="G204" s="102"/>
      <c r="H204" s="35">
        <f t="shared" si="28"/>
        <v>0</v>
      </c>
      <c r="I204" s="53"/>
      <c r="J204" s="24" t="str">
        <f t="shared" ca="1" si="23"/>
        <v/>
      </c>
      <c r="K204" s="15" t="str">
        <f t="shared" si="27"/>
        <v>B122rlType ^ Concrete BullnoseSD-227Cm²</v>
      </c>
      <c r="L204" s="16">
        <f>MATCH(K204,'Pay Items'!$K$1:$K$649,0)</f>
        <v>204</v>
      </c>
      <c r="M204" s="17" t="str">
        <f t="shared" ca="1" si="24"/>
        <v>F0</v>
      </c>
      <c r="N204" s="17" t="str">
        <f t="shared" ca="1" si="25"/>
        <v>C2</v>
      </c>
      <c r="O204" s="17" t="str">
        <f t="shared" ca="1" si="26"/>
        <v>C2</v>
      </c>
    </row>
    <row r="205" spans="1:15" s="25" customFormat="1" ht="36" customHeight="1" x14ac:dyDescent="0.2">
      <c r="A205" s="111" t="s">
        <v>814</v>
      </c>
      <c r="B205" s="44" t="s">
        <v>356</v>
      </c>
      <c r="C205" s="37" t="s">
        <v>1340</v>
      </c>
      <c r="D205" s="43" t="s">
        <v>349</v>
      </c>
      <c r="E205" s="28" t="s">
        <v>178</v>
      </c>
      <c r="F205" s="57"/>
      <c r="G205" s="102"/>
      <c r="H205" s="35">
        <f t="shared" si="28"/>
        <v>0</v>
      </c>
      <c r="I205" s="53" t="s">
        <v>20</v>
      </c>
      <c r="J205" s="24" t="str">
        <f t="shared" ca="1" si="23"/>
        <v/>
      </c>
      <c r="K205" s="15" t="str">
        <f t="shared" si="27"/>
        <v>B123rlType ^ Concrete Monolithic Curb and SidewalkSD-228Bm²</v>
      </c>
      <c r="L205" s="16">
        <f>MATCH(K205,'Pay Items'!$K$1:$K$649,0)</f>
        <v>205</v>
      </c>
      <c r="M205" s="17" t="str">
        <f t="shared" ca="1" si="24"/>
        <v>F0</v>
      </c>
      <c r="N205" s="17" t="str">
        <f t="shared" ca="1" si="25"/>
        <v>C2</v>
      </c>
      <c r="O205" s="17" t="str">
        <f t="shared" ca="1" si="26"/>
        <v>C2</v>
      </c>
    </row>
    <row r="206" spans="1:15" s="25" customFormat="1" ht="43.9" customHeight="1" x14ac:dyDescent="0.2">
      <c r="A206" s="111" t="s">
        <v>472</v>
      </c>
      <c r="B206" s="38" t="s">
        <v>164</v>
      </c>
      <c r="C206" s="37" t="s">
        <v>412</v>
      </c>
      <c r="D206" s="43" t="s">
        <v>6</v>
      </c>
      <c r="E206" s="28" t="s">
        <v>178</v>
      </c>
      <c r="F206" s="36"/>
      <c r="G206" s="102"/>
      <c r="H206" s="35">
        <f t="shared" si="28"/>
        <v>0</v>
      </c>
      <c r="I206" s="53"/>
      <c r="J206" s="24" t="str">
        <f t="shared" ca="1" si="23"/>
        <v/>
      </c>
      <c r="K206" s="15" t="str">
        <f t="shared" si="27"/>
        <v>B124Adjustment of Precast Sidewalk BlocksCW 3235-R9m²</v>
      </c>
      <c r="L206" s="16">
        <f>MATCH(K206,'Pay Items'!$K$1:$K$649,0)</f>
        <v>206</v>
      </c>
      <c r="M206" s="17" t="str">
        <f t="shared" ca="1" si="24"/>
        <v>F0</v>
      </c>
      <c r="N206" s="17" t="str">
        <f t="shared" ca="1" si="25"/>
        <v>C2</v>
      </c>
      <c r="O206" s="17" t="str">
        <f t="shared" ca="1" si="26"/>
        <v>C2</v>
      </c>
    </row>
    <row r="207" spans="1:15" s="25" customFormat="1" ht="30" customHeight="1" x14ac:dyDescent="0.2">
      <c r="A207" s="111" t="s">
        <v>473</v>
      </c>
      <c r="B207" s="38" t="s">
        <v>158</v>
      </c>
      <c r="C207" s="37" t="s">
        <v>413</v>
      </c>
      <c r="D207" s="43" t="s">
        <v>6</v>
      </c>
      <c r="E207" s="28" t="s">
        <v>178</v>
      </c>
      <c r="F207" s="57"/>
      <c r="G207" s="102"/>
      <c r="H207" s="35">
        <f t="shared" si="28"/>
        <v>0</v>
      </c>
      <c r="I207" s="53"/>
      <c r="J207" s="24" t="str">
        <f t="shared" ca="1" si="23"/>
        <v/>
      </c>
      <c r="K207" s="15" t="str">
        <f t="shared" si="27"/>
        <v>B125Supply of Precast Sidewalk BlocksCW 3235-R9m²</v>
      </c>
      <c r="L207" s="16">
        <f>MATCH(K207,'Pay Items'!$K$1:$K$649,0)</f>
        <v>207</v>
      </c>
      <c r="M207" s="17" t="str">
        <f t="shared" ca="1" si="24"/>
        <v>F0</v>
      </c>
      <c r="N207" s="17" t="str">
        <f t="shared" ca="1" si="25"/>
        <v>C2</v>
      </c>
      <c r="O207" s="17" t="str">
        <f t="shared" ca="1" si="26"/>
        <v>C2</v>
      </c>
    </row>
    <row r="208" spans="1:15" s="25" customFormat="1" ht="30" customHeight="1" x14ac:dyDescent="0.2">
      <c r="A208" s="111" t="s">
        <v>614</v>
      </c>
      <c r="B208" s="38" t="s">
        <v>688</v>
      </c>
      <c r="C208" s="37" t="s">
        <v>603</v>
      </c>
      <c r="D208" s="43" t="s">
        <v>6</v>
      </c>
      <c r="E208" s="28" t="s">
        <v>178</v>
      </c>
      <c r="F208" s="57"/>
      <c r="G208" s="102"/>
      <c r="H208" s="35">
        <f t="shared" si="28"/>
        <v>0</v>
      </c>
      <c r="I208" s="53"/>
      <c r="J208" s="24" t="str">
        <f t="shared" ca="1" si="23"/>
        <v/>
      </c>
      <c r="K208" s="15" t="str">
        <f t="shared" si="27"/>
        <v>B125ARemoval of Precast Sidewalk BlocksCW 3235-R9m²</v>
      </c>
      <c r="L208" s="16">
        <f>MATCH(K208,'Pay Items'!$K$1:$K$649,0)</f>
        <v>208</v>
      </c>
      <c r="M208" s="17" t="str">
        <f t="shared" ca="1" si="24"/>
        <v>F0</v>
      </c>
      <c r="N208" s="17" t="str">
        <f t="shared" ca="1" si="25"/>
        <v>C2</v>
      </c>
      <c r="O208" s="17" t="str">
        <f t="shared" ca="1" si="26"/>
        <v>C2</v>
      </c>
    </row>
    <row r="209" spans="1:15" s="25" customFormat="1" ht="30" customHeight="1" x14ac:dyDescent="0.2">
      <c r="A209" s="111" t="s">
        <v>815</v>
      </c>
      <c r="B209" s="38" t="s">
        <v>166</v>
      </c>
      <c r="C209" s="37" t="s">
        <v>339</v>
      </c>
      <c r="D209" s="43" t="s">
        <v>918</v>
      </c>
      <c r="E209" s="28"/>
      <c r="F209" s="57"/>
      <c r="G209" s="109"/>
      <c r="H209" s="35"/>
      <c r="I209" s="53"/>
      <c r="J209" s="24" t="str">
        <f t="shared" ca="1" si="23"/>
        <v>LOCKED</v>
      </c>
      <c r="K209" s="15" t="str">
        <f t="shared" si="27"/>
        <v>B126rConcrete Curb RemovalCW 3240-R10</v>
      </c>
      <c r="L209" s="16">
        <f>MATCH(K209,'Pay Items'!$K$1:$K$649,0)</f>
        <v>209</v>
      </c>
      <c r="M209" s="17" t="str">
        <f t="shared" ca="1" si="24"/>
        <v>F0</v>
      </c>
      <c r="N209" s="17" t="str">
        <f t="shared" ca="1" si="25"/>
        <v>G</v>
      </c>
      <c r="O209" s="17" t="str">
        <f t="shared" ca="1" si="26"/>
        <v>C2</v>
      </c>
    </row>
    <row r="210" spans="1:15" s="25" customFormat="1" ht="30" customHeight="1" x14ac:dyDescent="0.2">
      <c r="A210" s="111" t="s">
        <v>816</v>
      </c>
      <c r="B210" s="44" t="s">
        <v>350</v>
      </c>
      <c r="C210" s="37" t="s">
        <v>1348</v>
      </c>
      <c r="D210" s="43" t="s">
        <v>173</v>
      </c>
      <c r="E210" s="28" t="s">
        <v>182</v>
      </c>
      <c r="F210" s="57"/>
      <c r="G210" s="102"/>
      <c r="H210" s="35">
        <f t="shared" ref="H210:H221" si="29">ROUND(G210*F210,2)</f>
        <v>0</v>
      </c>
      <c r="I210" s="53" t="s">
        <v>1261</v>
      </c>
      <c r="J210" s="24" t="str">
        <f t="shared" ca="1" si="23"/>
        <v/>
      </c>
      <c r="K210" s="15" t="str">
        <f t="shared" si="27"/>
        <v>B127rBarrier ^m</v>
      </c>
      <c r="L210" s="16">
        <f>MATCH(K210,'Pay Items'!$K$1:$K$649,0)</f>
        <v>210</v>
      </c>
      <c r="M210" s="17" t="str">
        <f t="shared" ca="1" si="24"/>
        <v>F0</v>
      </c>
      <c r="N210" s="17" t="str">
        <f t="shared" ca="1" si="25"/>
        <v>C2</v>
      </c>
      <c r="O210" s="17" t="str">
        <f t="shared" ca="1" si="26"/>
        <v>C2</v>
      </c>
    </row>
    <row r="211" spans="1:15" s="25" customFormat="1" ht="30" customHeight="1" x14ac:dyDescent="0.2">
      <c r="A211" s="111" t="s">
        <v>1144</v>
      </c>
      <c r="B211" s="44" t="s">
        <v>967</v>
      </c>
      <c r="C211" s="37" t="s">
        <v>968</v>
      </c>
      <c r="D211" s="43" t="s">
        <v>173</v>
      </c>
      <c r="E211" s="28" t="s">
        <v>182</v>
      </c>
      <c r="F211" s="57"/>
      <c r="G211" s="102"/>
      <c r="H211" s="35">
        <f t="shared" si="29"/>
        <v>0</v>
      </c>
      <c r="I211" s="53" t="s">
        <v>1261</v>
      </c>
      <c r="J211" s="24" t="str">
        <f t="shared" ca="1" si="23"/>
        <v/>
      </c>
      <c r="K211" s="15" t="str">
        <f t="shared" si="27"/>
        <v>B127rABarrier Integralm</v>
      </c>
      <c r="L211" s="16">
        <f>MATCH(K211,'Pay Items'!$K$1:$K$649,0)</f>
        <v>211</v>
      </c>
      <c r="M211" s="17" t="str">
        <f t="shared" ca="1" si="24"/>
        <v>F0</v>
      </c>
      <c r="N211" s="17" t="str">
        <f t="shared" ca="1" si="25"/>
        <v>C2</v>
      </c>
      <c r="O211" s="17" t="str">
        <f t="shared" ca="1" si="26"/>
        <v>C2</v>
      </c>
    </row>
    <row r="212" spans="1:15" s="25" customFormat="1" ht="30" customHeight="1" x14ac:dyDescent="0.2">
      <c r="A212" s="111" t="s">
        <v>1145</v>
      </c>
      <c r="B212" s="44" t="s">
        <v>967</v>
      </c>
      <c r="C212" s="37" t="s">
        <v>969</v>
      </c>
      <c r="D212" s="43" t="s">
        <v>173</v>
      </c>
      <c r="E212" s="28" t="s">
        <v>182</v>
      </c>
      <c r="F212" s="57"/>
      <c r="G212" s="102"/>
      <c r="H212" s="35">
        <f t="shared" si="29"/>
        <v>0</v>
      </c>
      <c r="I212" s="53" t="s">
        <v>1261</v>
      </c>
      <c r="J212" s="24" t="str">
        <f t="shared" ca="1" si="23"/>
        <v/>
      </c>
      <c r="K212" s="15" t="str">
        <f t="shared" si="27"/>
        <v>B127rBBarrier Separatem</v>
      </c>
      <c r="L212" s="16">
        <f>MATCH(K212,'Pay Items'!$K$1:$K$649,0)</f>
        <v>212</v>
      </c>
      <c r="M212" s="17" t="str">
        <f t="shared" ca="1" si="24"/>
        <v>F0</v>
      </c>
      <c r="N212" s="17" t="str">
        <f t="shared" ca="1" si="25"/>
        <v>C2</v>
      </c>
      <c r="O212" s="17" t="str">
        <f t="shared" ca="1" si="26"/>
        <v>C2</v>
      </c>
    </row>
    <row r="213" spans="1:15" s="25" customFormat="1" ht="30" customHeight="1" x14ac:dyDescent="0.2">
      <c r="A213" s="111" t="s">
        <v>817</v>
      </c>
      <c r="B213" s="44" t="s">
        <v>351</v>
      </c>
      <c r="C213" s="37" t="s">
        <v>1349</v>
      </c>
      <c r="D213" s="43"/>
      <c r="E213" s="28" t="s">
        <v>182</v>
      </c>
      <c r="F213" s="57"/>
      <c r="G213" s="102"/>
      <c r="H213" s="35">
        <f t="shared" si="29"/>
        <v>0</v>
      </c>
      <c r="I213" s="53" t="s">
        <v>1261</v>
      </c>
      <c r="J213" s="24" t="str">
        <f t="shared" ca="1" si="23"/>
        <v/>
      </c>
      <c r="K213" s="15" t="str">
        <f t="shared" si="27"/>
        <v>B128rModified Barrier ^m</v>
      </c>
      <c r="L213" s="16">
        <f>MATCH(K213,'Pay Items'!$K$1:$K$649,0)</f>
        <v>213</v>
      </c>
      <c r="M213" s="17" t="str">
        <f t="shared" ca="1" si="24"/>
        <v>F0</v>
      </c>
      <c r="N213" s="17" t="str">
        <f t="shared" ca="1" si="25"/>
        <v>C2</v>
      </c>
      <c r="O213" s="17" t="str">
        <f t="shared" ca="1" si="26"/>
        <v>C2</v>
      </c>
    </row>
    <row r="214" spans="1:15" s="25" customFormat="1" ht="30" customHeight="1" x14ac:dyDescent="0.2">
      <c r="A214" s="111" t="s">
        <v>818</v>
      </c>
      <c r="B214" s="44" t="s">
        <v>352</v>
      </c>
      <c r="C214" s="37" t="s">
        <v>401</v>
      </c>
      <c r="D214" s="43" t="s">
        <v>173</v>
      </c>
      <c r="E214" s="28" t="s">
        <v>182</v>
      </c>
      <c r="F214" s="57"/>
      <c r="G214" s="102"/>
      <c r="H214" s="35">
        <f t="shared" si="29"/>
        <v>0</v>
      </c>
      <c r="I214" s="58"/>
      <c r="J214" s="24" t="str">
        <f t="shared" ca="1" si="23"/>
        <v/>
      </c>
      <c r="K214" s="15" t="str">
        <f t="shared" si="27"/>
        <v>B129rCurb and Gutterm</v>
      </c>
      <c r="L214" s="16">
        <f>MATCH(K214,'Pay Items'!$K$1:$K$649,0)</f>
        <v>214</v>
      </c>
      <c r="M214" s="17" t="str">
        <f t="shared" ca="1" si="24"/>
        <v>F0</v>
      </c>
      <c r="N214" s="17" t="str">
        <f t="shared" ca="1" si="25"/>
        <v>C2</v>
      </c>
      <c r="O214" s="17" t="str">
        <f t="shared" ca="1" si="26"/>
        <v>C2</v>
      </c>
    </row>
    <row r="215" spans="1:15" s="25" customFormat="1" ht="30" customHeight="1" x14ac:dyDescent="0.2">
      <c r="A215" s="111" t="s">
        <v>819</v>
      </c>
      <c r="B215" s="44" t="s">
        <v>353</v>
      </c>
      <c r="C215" s="37" t="s">
        <v>402</v>
      </c>
      <c r="D215" s="43" t="s">
        <v>173</v>
      </c>
      <c r="E215" s="28" t="s">
        <v>182</v>
      </c>
      <c r="F215" s="57"/>
      <c r="G215" s="102"/>
      <c r="H215" s="35">
        <f t="shared" si="29"/>
        <v>0</v>
      </c>
      <c r="I215" s="58"/>
      <c r="J215" s="24" t="str">
        <f t="shared" ca="1" si="23"/>
        <v/>
      </c>
      <c r="K215" s="15" t="str">
        <f t="shared" si="27"/>
        <v>B130rMountable Curbm</v>
      </c>
      <c r="L215" s="16">
        <f>MATCH(K215,'Pay Items'!$K$1:$K$649,0)</f>
        <v>215</v>
      </c>
      <c r="M215" s="17" t="str">
        <f t="shared" ca="1" si="24"/>
        <v>F0</v>
      </c>
      <c r="N215" s="17" t="str">
        <f t="shared" ca="1" si="25"/>
        <v>C2</v>
      </c>
      <c r="O215" s="17" t="str">
        <f t="shared" ca="1" si="26"/>
        <v>C2</v>
      </c>
    </row>
    <row r="216" spans="1:15" s="25" customFormat="1" ht="30" customHeight="1" x14ac:dyDescent="0.2">
      <c r="A216" s="111" t="s">
        <v>820</v>
      </c>
      <c r="B216" s="44" t="s">
        <v>354</v>
      </c>
      <c r="C216" s="37" t="s">
        <v>403</v>
      </c>
      <c r="D216" s="43" t="s">
        <v>346</v>
      </c>
      <c r="E216" s="28" t="s">
        <v>182</v>
      </c>
      <c r="F216" s="57"/>
      <c r="G216" s="102"/>
      <c r="H216" s="35">
        <f t="shared" si="29"/>
        <v>0</v>
      </c>
      <c r="I216" s="53" t="s">
        <v>821</v>
      </c>
      <c r="J216" s="24" t="str">
        <f t="shared" ca="1" si="23"/>
        <v/>
      </c>
      <c r="K216" s="15" t="str">
        <f t="shared" si="27"/>
        <v>B131rLip CurbSD-202Cm</v>
      </c>
      <c r="L216" s="16">
        <f>MATCH(K216,'Pay Items'!$K$1:$K$649,0)</f>
        <v>216</v>
      </c>
      <c r="M216" s="17" t="str">
        <f t="shared" ca="1" si="24"/>
        <v>F0</v>
      </c>
      <c r="N216" s="17" t="str">
        <f t="shared" ca="1" si="25"/>
        <v>C2</v>
      </c>
      <c r="O216" s="17" t="str">
        <f t="shared" ca="1" si="26"/>
        <v>C2</v>
      </c>
    </row>
    <row r="217" spans="1:15" s="25" customFormat="1" ht="30" customHeight="1" x14ac:dyDescent="0.2">
      <c r="A217" s="111" t="s">
        <v>822</v>
      </c>
      <c r="B217" s="44" t="s">
        <v>355</v>
      </c>
      <c r="C217" s="37" t="s">
        <v>689</v>
      </c>
      <c r="D217" s="43" t="s">
        <v>173</v>
      </c>
      <c r="E217" s="28" t="s">
        <v>182</v>
      </c>
      <c r="F217" s="57"/>
      <c r="G217" s="102"/>
      <c r="H217" s="35">
        <f t="shared" si="29"/>
        <v>0</v>
      </c>
      <c r="I217" s="53"/>
      <c r="J217" s="24" t="str">
        <f t="shared" ca="1" si="23"/>
        <v/>
      </c>
      <c r="K217" s="15" t="str">
        <f t="shared" si="27"/>
        <v>B132rCurb Rampm</v>
      </c>
      <c r="L217" s="16">
        <f>MATCH(K217,'Pay Items'!$K$1:$K$649,0)</f>
        <v>217</v>
      </c>
      <c r="M217" s="17" t="str">
        <f t="shared" ca="1" si="24"/>
        <v>F0</v>
      </c>
      <c r="N217" s="17" t="str">
        <f t="shared" ca="1" si="25"/>
        <v>C2</v>
      </c>
      <c r="O217" s="17" t="str">
        <f t="shared" ca="1" si="26"/>
        <v>C2</v>
      </c>
    </row>
    <row r="218" spans="1:15" s="25" customFormat="1" ht="30" customHeight="1" x14ac:dyDescent="0.2">
      <c r="A218" s="111" t="s">
        <v>823</v>
      </c>
      <c r="B218" s="44" t="s">
        <v>356</v>
      </c>
      <c r="C218" s="37" t="s">
        <v>340</v>
      </c>
      <c r="D218" s="43" t="s">
        <v>173</v>
      </c>
      <c r="E218" s="28" t="s">
        <v>182</v>
      </c>
      <c r="F218" s="57"/>
      <c r="G218" s="102"/>
      <c r="H218" s="35">
        <f t="shared" si="29"/>
        <v>0</v>
      </c>
      <c r="I218" s="53"/>
      <c r="J218" s="24" t="str">
        <f t="shared" ca="1" si="23"/>
        <v/>
      </c>
      <c r="K218" s="15" t="str">
        <f t="shared" si="27"/>
        <v>B133rSafety Curbm</v>
      </c>
      <c r="L218" s="16">
        <f>MATCH(K218,'Pay Items'!$K$1:$K$649,0)</f>
        <v>218</v>
      </c>
      <c r="M218" s="17" t="str">
        <f t="shared" ca="1" si="24"/>
        <v>F0</v>
      </c>
      <c r="N218" s="17" t="str">
        <f t="shared" ca="1" si="25"/>
        <v>C2</v>
      </c>
      <c r="O218" s="17" t="str">
        <f t="shared" ca="1" si="26"/>
        <v>C2</v>
      </c>
    </row>
    <row r="219" spans="1:15" s="32" customFormat="1" ht="30" customHeight="1" x14ac:dyDescent="0.2">
      <c r="A219" s="111" t="s">
        <v>824</v>
      </c>
      <c r="B219" s="44" t="s">
        <v>357</v>
      </c>
      <c r="C219" s="37" t="s">
        <v>1350</v>
      </c>
      <c r="D219" s="43"/>
      <c r="E219" s="28" t="s">
        <v>182</v>
      </c>
      <c r="F219" s="57"/>
      <c r="G219" s="102"/>
      <c r="H219" s="35">
        <f t="shared" si="29"/>
        <v>0</v>
      </c>
      <c r="I219" s="53" t="s">
        <v>1260</v>
      </c>
      <c r="J219" s="24" t="str">
        <f t="shared" ca="1" si="23"/>
        <v/>
      </c>
      <c r="K219" s="15" t="str">
        <f t="shared" si="27"/>
        <v>B134rSplash Strip ^m</v>
      </c>
      <c r="L219" s="16">
        <f>MATCH(K219,'Pay Items'!$K$1:$K$649,0)</f>
        <v>219</v>
      </c>
      <c r="M219" s="17" t="str">
        <f t="shared" ca="1" si="24"/>
        <v>F0</v>
      </c>
      <c r="N219" s="17" t="str">
        <f t="shared" ca="1" si="25"/>
        <v>C2</v>
      </c>
      <c r="O219" s="17" t="str">
        <f t="shared" ca="1" si="26"/>
        <v>C2</v>
      </c>
    </row>
    <row r="220" spans="1:15" s="32" customFormat="1" ht="30" customHeight="1" x14ac:dyDescent="0.2">
      <c r="A220" s="111" t="s">
        <v>1146</v>
      </c>
      <c r="B220" s="44" t="s">
        <v>970</v>
      </c>
      <c r="C220" s="37" t="s">
        <v>971</v>
      </c>
      <c r="D220" s="43"/>
      <c r="E220" s="28" t="s">
        <v>182</v>
      </c>
      <c r="F220" s="57"/>
      <c r="G220" s="102"/>
      <c r="H220" s="35">
        <f t="shared" si="29"/>
        <v>0</v>
      </c>
      <c r="I220" s="53"/>
      <c r="J220" s="24" t="str">
        <f t="shared" ca="1" si="23"/>
        <v/>
      </c>
      <c r="K220" s="15" t="str">
        <f t="shared" si="27"/>
        <v>B134rASplash Strip Monolithicm</v>
      </c>
      <c r="L220" s="16">
        <f>MATCH(K220,'Pay Items'!$K$1:$K$649,0)</f>
        <v>220</v>
      </c>
      <c r="M220" s="17" t="str">
        <f t="shared" ca="1" si="24"/>
        <v>F0</v>
      </c>
      <c r="N220" s="17" t="str">
        <f t="shared" ca="1" si="25"/>
        <v>C2</v>
      </c>
      <c r="O220" s="17" t="str">
        <f t="shared" ca="1" si="26"/>
        <v>C2</v>
      </c>
    </row>
    <row r="221" spans="1:15" s="32" customFormat="1" ht="30" customHeight="1" x14ac:dyDescent="0.2">
      <c r="A221" s="111" t="s">
        <v>1147</v>
      </c>
      <c r="B221" s="44" t="s">
        <v>970</v>
      </c>
      <c r="C221" s="37" t="s">
        <v>972</v>
      </c>
      <c r="D221" s="43"/>
      <c r="E221" s="28" t="s">
        <v>182</v>
      </c>
      <c r="F221" s="57"/>
      <c r="G221" s="102"/>
      <c r="H221" s="35">
        <f t="shared" si="29"/>
        <v>0</v>
      </c>
      <c r="I221" s="53"/>
      <c r="J221" s="24" t="str">
        <f t="shared" ca="1" si="23"/>
        <v/>
      </c>
      <c r="K221" s="15" t="str">
        <f t="shared" si="27"/>
        <v>B134rBSplash Strip Separatem</v>
      </c>
      <c r="L221" s="16">
        <f>MATCH(K221,'Pay Items'!$K$1:$K$649,0)</f>
        <v>221</v>
      </c>
      <c r="M221" s="17" t="str">
        <f t="shared" ca="1" si="24"/>
        <v>F0</v>
      </c>
      <c r="N221" s="17" t="str">
        <f t="shared" ca="1" si="25"/>
        <v>C2</v>
      </c>
      <c r="O221" s="17" t="str">
        <f t="shared" ca="1" si="26"/>
        <v>C2</v>
      </c>
    </row>
    <row r="222" spans="1:15" s="25" customFormat="1" ht="30" customHeight="1" x14ac:dyDescent="0.2">
      <c r="A222" s="111" t="s">
        <v>825</v>
      </c>
      <c r="B222" s="38" t="s">
        <v>167</v>
      </c>
      <c r="C222" s="37" t="s">
        <v>341</v>
      </c>
      <c r="D222" s="43" t="s">
        <v>918</v>
      </c>
      <c r="E222" s="28"/>
      <c r="F222" s="57"/>
      <c r="G222" s="109"/>
      <c r="H222" s="35"/>
      <c r="I222" s="53"/>
      <c r="J222" s="24" t="str">
        <f t="shared" ca="1" si="23"/>
        <v>LOCKED</v>
      </c>
      <c r="K222" s="15" t="str">
        <f t="shared" si="27"/>
        <v>B135iConcrete Curb InstallationCW 3240-R10</v>
      </c>
      <c r="L222" s="16">
        <f>MATCH(K222,'Pay Items'!$K$1:$K$649,0)</f>
        <v>222</v>
      </c>
      <c r="M222" s="17" t="str">
        <f t="shared" ca="1" si="24"/>
        <v>F0</v>
      </c>
      <c r="N222" s="17" t="str">
        <f t="shared" ca="1" si="25"/>
        <v>G</v>
      </c>
      <c r="O222" s="17" t="str">
        <f t="shared" ca="1" si="26"/>
        <v>C2</v>
      </c>
    </row>
    <row r="223" spans="1:15" s="25" customFormat="1" ht="38.25" customHeight="1" x14ac:dyDescent="0.2">
      <c r="A223" s="111" t="s">
        <v>826</v>
      </c>
      <c r="B223" s="44" t="s">
        <v>350</v>
      </c>
      <c r="C223" s="37" t="s">
        <v>1351</v>
      </c>
      <c r="D223" s="43" t="s">
        <v>398</v>
      </c>
      <c r="E223" s="28" t="s">
        <v>182</v>
      </c>
      <c r="F223" s="57"/>
      <c r="G223" s="102"/>
      <c r="H223" s="35">
        <f t="shared" ref="H223:H255" si="30">ROUND(G223*F223,2)</f>
        <v>0</v>
      </c>
      <c r="I223" s="53" t="s">
        <v>1254</v>
      </c>
      <c r="J223" s="24" t="str">
        <f t="shared" ca="1" si="23"/>
        <v/>
      </c>
      <c r="K223" s="15" t="str">
        <f t="shared" si="27"/>
        <v>B136iType ^ Concrete Barrier (^ mm reveal ht, Dowelled)SD-205m</v>
      </c>
      <c r="L223" s="16">
        <f>MATCH(K223,'Pay Items'!$K$1:$K$649,0)</f>
        <v>223</v>
      </c>
      <c r="M223" s="17" t="str">
        <f t="shared" ca="1" si="24"/>
        <v>F0</v>
      </c>
      <c r="N223" s="17" t="str">
        <f t="shared" ca="1" si="25"/>
        <v>C2</v>
      </c>
      <c r="O223" s="17" t="str">
        <f t="shared" ca="1" si="26"/>
        <v>C2</v>
      </c>
    </row>
    <row r="224" spans="1:15" s="25" customFormat="1" ht="36" customHeight="1" x14ac:dyDescent="0.2">
      <c r="A224" s="111" t="s">
        <v>1148</v>
      </c>
      <c r="B224" s="44" t="s">
        <v>967</v>
      </c>
      <c r="C224" s="37" t="s">
        <v>1352</v>
      </c>
      <c r="D224" s="43" t="s">
        <v>398</v>
      </c>
      <c r="E224" s="28" t="s">
        <v>182</v>
      </c>
      <c r="F224" s="57"/>
      <c r="G224" s="102"/>
      <c r="H224" s="35">
        <f t="shared" si="30"/>
        <v>0</v>
      </c>
      <c r="I224" s="53" t="s">
        <v>586</v>
      </c>
      <c r="J224" s="24" t="str">
        <f t="shared" ca="1" si="23"/>
        <v/>
      </c>
      <c r="K224" s="15" t="str">
        <f t="shared" si="27"/>
        <v>B136iAType ^ Concrete Barrier (150 mm reveal ht, Dowelled)SD-205m</v>
      </c>
      <c r="L224" s="16">
        <f>MATCH(K224,'Pay Items'!$K$1:$K$649,0)</f>
        <v>224</v>
      </c>
      <c r="M224" s="17" t="str">
        <f t="shared" ca="1" si="24"/>
        <v>F0</v>
      </c>
      <c r="N224" s="17" t="str">
        <f t="shared" ca="1" si="25"/>
        <v>C2</v>
      </c>
      <c r="O224" s="17" t="str">
        <f t="shared" ca="1" si="26"/>
        <v>C2</v>
      </c>
    </row>
    <row r="225" spans="1:15" s="25" customFormat="1" ht="36.75" customHeight="1" x14ac:dyDescent="0.2">
      <c r="A225" s="111" t="s">
        <v>1149</v>
      </c>
      <c r="B225" s="44" t="s">
        <v>967</v>
      </c>
      <c r="C225" s="37" t="s">
        <v>1353</v>
      </c>
      <c r="D225" s="43" t="s">
        <v>398</v>
      </c>
      <c r="E225" s="28" t="s">
        <v>182</v>
      </c>
      <c r="F225" s="57"/>
      <c r="G225" s="102"/>
      <c r="H225" s="35">
        <f t="shared" si="30"/>
        <v>0</v>
      </c>
      <c r="I225" s="53" t="s">
        <v>586</v>
      </c>
      <c r="J225" s="24" t="str">
        <f t="shared" ca="1" si="23"/>
        <v/>
      </c>
      <c r="K225" s="15" t="str">
        <f t="shared" si="27"/>
        <v>B136iBType ^ Concrete Barrier (180 mm reveal ht, Dowelled)SD-205m</v>
      </c>
      <c r="L225" s="16">
        <f>MATCH(K225,'Pay Items'!$K$1:$K$649,0)</f>
        <v>225</v>
      </c>
      <c r="M225" s="17" t="str">
        <f t="shared" ca="1" si="24"/>
        <v>F0</v>
      </c>
      <c r="N225" s="17" t="str">
        <f t="shared" ca="1" si="25"/>
        <v>C2</v>
      </c>
      <c r="O225" s="17" t="str">
        <f t="shared" ca="1" si="26"/>
        <v>C2</v>
      </c>
    </row>
    <row r="226" spans="1:15" s="25" customFormat="1" ht="36" customHeight="1" x14ac:dyDescent="0.2">
      <c r="A226" s="111" t="s">
        <v>827</v>
      </c>
      <c r="B226" s="44" t="s">
        <v>351</v>
      </c>
      <c r="C226" s="37" t="s">
        <v>1354</v>
      </c>
      <c r="D226" s="43" t="s">
        <v>576</v>
      </c>
      <c r="E226" s="28" t="s">
        <v>182</v>
      </c>
      <c r="F226" s="57"/>
      <c r="G226" s="102"/>
      <c r="H226" s="35">
        <f t="shared" si="30"/>
        <v>0</v>
      </c>
      <c r="I226" s="53" t="s">
        <v>1254</v>
      </c>
      <c r="J226" s="24" t="str">
        <f t="shared" ca="1" si="23"/>
        <v/>
      </c>
      <c r="K226" s="15" t="str">
        <f t="shared" si="27"/>
        <v>B137iType ^ Concrete Barrier (^ mm reveal ht, Separate)SD-203Am</v>
      </c>
      <c r="L226" s="16">
        <f>MATCH(K226,'Pay Items'!$K$1:$K$649,0)</f>
        <v>226</v>
      </c>
      <c r="M226" s="17" t="str">
        <f t="shared" ca="1" si="24"/>
        <v>F0</v>
      </c>
      <c r="N226" s="17" t="str">
        <f t="shared" ca="1" si="25"/>
        <v>C2</v>
      </c>
      <c r="O226" s="17" t="str">
        <f t="shared" ca="1" si="26"/>
        <v>C2</v>
      </c>
    </row>
    <row r="227" spans="1:15" s="25" customFormat="1" ht="38.25" customHeight="1" x14ac:dyDescent="0.2">
      <c r="A227" s="111" t="s">
        <v>1150</v>
      </c>
      <c r="B227" s="44" t="s">
        <v>973</v>
      </c>
      <c r="C227" s="37" t="s">
        <v>1355</v>
      </c>
      <c r="D227" s="43" t="s">
        <v>576</v>
      </c>
      <c r="E227" s="28" t="s">
        <v>182</v>
      </c>
      <c r="F227" s="57"/>
      <c r="G227" s="102"/>
      <c r="H227" s="35">
        <f t="shared" si="30"/>
        <v>0</v>
      </c>
      <c r="I227" s="53" t="s">
        <v>586</v>
      </c>
      <c r="J227" s="24" t="str">
        <f t="shared" ca="1" si="23"/>
        <v/>
      </c>
      <c r="K227" s="15" t="str">
        <f t="shared" si="27"/>
        <v>B137iAType ^ Concrete Barrier (150 mm reveal ht, Separate)SD-203Am</v>
      </c>
      <c r="L227" s="16">
        <f>MATCH(K227,'Pay Items'!$K$1:$K$649,0)</f>
        <v>227</v>
      </c>
      <c r="M227" s="17" t="str">
        <f t="shared" ca="1" si="24"/>
        <v>F0</v>
      </c>
      <c r="N227" s="17" t="str">
        <f t="shared" ca="1" si="25"/>
        <v>C2</v>
      </c>
      <c r="O227" s="17" t="str">
        <f t="shared" ca="1" si="26"/>
        <v>C2</v>
      </c>
    </row>
    <row r="228" spans="1:15" s="25" customFormat="1" ht="39" customHeight="1" x14ac:dyDescent="0.2">
      <c r="A228" s="111" t="s">
        <v>1151</v>
      </c>
      <c r="B228" s="44" t="s">
        <v>973</v>
      </c>
      <c r="C228" s="37" t="s">
        <v>1356</v>
      </c>
      <c r="D228" s="43" t="s">
        <v>576</v>
      </c>
      <c r="E228" s="28" t="s">
        <v>182</v>
      </c>
      <c r="F228" s="57"/>
      <c r="G228" s="102"/>
      <c r="H228" s="35">
        <f t="shared" si="30"/>
        <v>0</v>
      </c>
      <c r="I228" s="53" t="s">
        <v>586</v>
      </c>
      <c r="J228" s="24" t="str">
        <f t="shared" ca="1" si="23"/>
        <v/>
      </c>
      <c r="K228" s="15" t="str">
        <f t="shared" si="27"/>
        <v>B137iBType ^ Concrete Barrier (180 mm reveal ht, Separate)SD-203Am</v>
      </c>
      <c r="L228" s="16">
        <f>MATCH(K228,'Pay Items'!$K$1:$K$649,0)</f>
        <v>228</v>
      </c>
      <c r="M228" s="17" t="str">
        <f t="shared" ca="1" si="24"/>
        <v>F0</v>
      </c>
      <c r="N228" s="17" t="str">
        <f t="shared" ca="1" si="25"/>
        <v>C2</v>
      </c>
      <c r="O228" s="17" t="str">
        <f t="shared" ca="1" si="26"/>
        <v>C2</v>
      </c>
    </row>
    <row r="229" spans="1:15" s="25" customFormat="1" ht="37.5" customHeight="1" x14ac:dyDescent="0.2">
      <c r="A229" s="111" t="s">
        <v>828</v>
      </c>
      <c r="B229" s="44" t="s">
        <v>352</v>
      </c>
      <c r="C229" s="37" t="s">
        <v>1357</v>
      </c>
      <c r="D229" s="43" t="s">
        <v>348</v>
      </c>
      <c r="E229" s="28" t="s">
        <v>182</v>
      </c>
      <c r="F229" s="57"/>
      <c r="G229" s="102"/>
      <c r="H229" s="35">
        <f t="shared" si="30"/>
        <v>0</v>
      </c>
      <c r="I229" s="53" t="s">
        <v>1256</v>
      </c>
      <c r="J229" s="24" t="str">
        <f t="shared" ca="1" si="23"/>
        <v/>
      </c>
      <c r="K229" s="15" t="str">
        <f t="shared" si="27"/>
        <v>B138iType ^ Concrete Barrier (^ mm reveal ht, Integral)SD-204m</v>
      </c>
      <c r="L229" s="16">
        <f>MATCH(K229,'Pay Items'!$K$1:$K$649,0)</f>
        <v>229</v>
      </c>
      <c r="M229" s="17" t="str">
        <f t="shared" ca="1" si="24"/>
        <v>F0</v>
      </c>
      <c r="N229" s="17" t="str">
        <f t="shared" ca="1" si="25"/>
        <v>C2</v>
      </c>
      <c r="O229" s="17" t="str">
        <f t="shared" ca="1" si="26"/>
        <v>C2</v>
      </c>
    </row>
    <row r="230" spans="1:15" s="25" customFormat="1" ht="39.75" customHeight="1" x14ac:dyDescent="0.2">
      <c r="A230" s="111" t="s">
        <v>1152</v>
      </c>
      <c r="B230" s="44" t="s">
        <v>974</v>
      </c>
      <c r="C230" s="37" t="s">
        <v>1358</v>
      </c>
      <c r="D230" s="43" t="s">
        <v>348</v>
      </c>
      <c r="E230" s="28" t="s">
        <v>182</v>
      </c>
      <c r="F230" s="57"/>
      <c r="G230" s="102"/>
      <c r="H230" s="35">
        <f t="shared" si="30"/>
        <v>0</v>
      </c>
      <c r="I230" s="53"/>
      <c r="J230" s="24" t="str">
        <f t="shared" ca="1" si="23"/>
        <v/>
      </c>
      <c r="K230" s="15" t="str">
        <f t="shared" si="27"/>
        <v>B138iAType ^ Concrete Barrier (150 mm reveal ht, Integral)SD-204m</v>
      </c>
      <c r="L230" s="16">
        <f>MATCH(K230,'Pay Items'!$K$1:$K$649,0)</f>
        <v>230</v>
      </c>
      <c r="M230" s="17" t="str">
        <f t="shared" ca="1" si="24"/>
        <v>F0</v>
      </c>
      <c r="N230" s="17" t="str">
        <f t="shared" ca="1" si="25"/>
        <v>C2</v>
      </c>
      <c r="O230" s="17" t="str">
        <f t="shared" ca="1" si="26"/>
        <v>C2</v>
      </c>
    </row>
    <row r="231" spans="1:15" s="25" customFormat="1" ht="40.5" customHeight="1" x14ac:dyDescent="0.2">
      <c r="A231" s="111" t="s">
        <v>1153</v>
      </c>
      <c r="B231" s="44" t="s">
        <v>974</v>
      </c>
      <c r="C231" s="37" t="s">
        <v>1359</v>
      </c>
      <c r="D231" s="43" t="s">
        <v>348</v>
      </c>
      <c r="E231" s="28" t="s">
        <v>182</v>
      </c>
      <c r="F231" s="57"/>
      <c r="G231" s="102"/>
      <c r="H231" s="35">
        <f t="shared" si="30"/>
        <v>0</v>
      </c>
      <c r="I231" s="77"/>
      <c r="J231" s="24" t="str">
        <f t="shared" ca="1" si="23"/>
        <v/>
      </c>
      <c r="K231" s="15" t="str">
        <f t="shared" si="27"/>
        <v>B138iBType ^ Concrete Barrier (180 mm reveal ht, Integral)SD-204m</v>
      </c>
      <c r="L231" s="16">
        <f>MATCH(K231,'Pay Items'!$K$1:$K$649,0)</f>
        <v>231</v>
      </c>
      <c r="M231" s="17" t="str">
        <f t="shared" ca="1" si="24"/>
        <v>F0</v>
      </c>
      <c r="N231" s="17" t="str">
        <f t="shared" ca="1" si="25"/>
        <v>C2</v>
      </c>
      <c r="O231" s="17" t="str">
        <f t="shared" ca="1" si="26"/>
        <v>C2</v>
      </c>
    </row>
    <row r="232" spans="1:15" s="25" customFormat="1" ht="42.75" customHeight="1" x14ac:dyDescent="0.2">
      <c r="A232" s="111" t="s">
        <v>829</v>
      </c>
      <c r="B232" s="44" t="s">
        <v>353</v>
      </c>
      <c r="C232" s="37" t="s">
        <v>1360</v>
      </c>
      <c r="D232" s="43" t="s">
        <v>399</v>
      </c>
      <c r="E232" s="28" t="s">
        <v>182</v>
      </c>
      <c r="F232" s="57"/>
      <c r="G232" s="102"/>
      <c r="H232" s="35">
        <f t="shared" si="30"/>
        <v>0</v>
      </c>
      <c r="I232" s="53" t="s">
        <v>1256</v>
      </c>
      <c r="J232" s="24" t="str">
        <f t="shared" ca="1" si="23"/>
        <v/>
      </c>
      <c r="K232" s="15" t="str">
        <f t="shared" si="27"/>
        <v>B139iType ^ Concrete Modified Barrier (^ mm reveal ht, Dowelled)SD-203Bm</v>
      </c>
      <c r="L232" s="16">
        <f>MATCH(K232,'Pay Items'!$K$1:$K$649,0)</f>
        <v>232</v>
      </c>
      <c r="M232" s="17" t="str">
        <f t="shared" ca="1" si="24"/>
        <v>F0</v>
      </c>
      <c r="N232" s="17" t="str">
        <f t="shared" ca="1" si="25"/>
        <v>C2</v>
      </c>
      <c r="O232" s="17" t="str">
        <f t="shared" ca="1" si="26"/>
        <v>C2</v>
      </c>
    </row>
    <row r="233" spans="1:15" s="25" customFormat="1" ht="36" customHeight="1" x14ac:dyDescent="0.2">
      <c r="A233" s="111" t="s">
        <v>1154</v>
      </c>
      <c r="B233" s="44" t="s">
        <v>975</v>
      </c>
      <c r="C233" s="37" t="s">
        <v>1361</v>
      </c>
      <c r="D233" s="43" t="s">
        <v>399</v>
      </c>
      <c r="E233" s="28" t="s">
        <v>182</v>
      </c>
      <c r="F233" s="57"/>
      <c r="G233" s="102"/>
      <c r="H233" s="35">
        <f t="shared" si="30"/>
        <v>0</v>
      </c>
      <c r="I233" s="53"/>
      <c r="J233" s="24" t="str">
        <f t="shared" ca="1" si="23"/>
        <v/>
      </c>
      <c r="K233" s="15" t="str">
        <f t="shared" si="27"/>
        <v>B139iAType ^ Concrete Modified Barrier (150 mm reveal ht, Dowelled)SD-203Bm</v>
      </c>
      <c r="L233" s="16">
        <f>MATCH(K233,'Pay Items'!$K$1:$K$649,0)</f>
        <v>233</v>
      </c>
      <c r="M233" s="17" t="str">
        <f t="shared" ca="1" si="24"/>
        <v>F0</v>
      </c>
      <c r="N233" s="17" t="str">
        <f t="shared" ca="1" si="25"/>
        <v>C2</v>
      </c>
      <c r="O233" s="17" t="str">
        <f t="shared" ca="1" si="26"/>
        <v>C2</v>
      </c>
    </row>
    <row r="234" spans="1:15" s="25" customFormat="1" ht="36.75" customHeight="1" x14ac:dyDescent="0.2">
      <c r="A234" s="111" t="s">
        <v>1155</v>
      </c>
      <c r="B234" s="44" t="s">
        <v>975</v>
      </c>
      <c r="C234" s="37" t="s">
        <v>1362</v>
      </c>
      <c r="D234" s="43" t="s">
        <v>399</v>
      </c>
      <c r="E234" s="28" t="s">
        <v>182</v>
      </c>
      <c r="F234" s="57"/>
      <c r="G234" s="102"/>
      <c r="H234" s="35">
        <f t="shared" si="30"/>
        <v>0</v>
      </c>
      <c r="I234" s="53"/>
      <c r="J234" s="24" t="str">
        <f t="shared" ca="1" si="23"/>
        <v/>
      </c>
      <c r="K234" s="15" t="str">
        <f t="shared" si="27"/>
        <v>B139iBType ^ Concrete Modified Barrier (180 mm reveal ht, Dowelled)SD-203Bm</v>
      </c>
      <c r="L234" s="16">
        <f>MATCH(K234,'Pay Items'!$K$1:$K$649,0)</f>
        <v>234</v>
      </c>
      <c r="M234" s="17" t="str">
        <f t="shared" ca="1" si="24"/>
        <v>F0</v>
      </c>
      <c r="N234" s="17" t="str">
        <f t="shared" ca="1" si="25"/>
        <v>C2</v>
      </c>
      <c r="O234" s="17" t="str">
        <f t="shared" ca="1" si="26"/>
        <v>C2</v>
      </c>
    </row>
    <row r="235" spans="1:15" s="25" customFormat="1" ht="38.25" customHeight="1" x14ac:dyDescent="0.2">
      <c r="A235" s="111" t="s">
        <v>830</v>
      </c>
      <c r="B235" s="44" t="s">
        <v>354</v>
      </c>
      <c r="C235" s="37" t="s">
        <v>1363</v>
      </c>
      <c r="D235" s="43" t="s">
        <v>399</v>
      </c>
      <c r="E235" s="28" t="s">
        <v>182</v>
      </c>
      <c r="F235" s="57"/>
      <c r="G235" s="102"/>
      <c r="H235" s="35">
        <f t="shared" si="30"/>
        <v>0</v>
      </c>
      <c r="I235" s="53" t="s">
        <v>1256</v>
      </c>
      <c r="J235" s="24" t="str">
        <f t="shared" ca="1" si="23"/>
        <v/>
      </c>
      <c r="K235" s="15" t="str">
        <f t="shared" si="27"/>
        <v>B140iType ^ Concrete Modified Barrier (^ mm reveal ht, Integral)SD-203Bm</v>
      </c>
      <c r="L235" s="16">
        <f>MATCH(K235,'Pay Items'!$K$1:$K$649,0)</f>
        <v>235</v>
      </c>
      <c r="M235" s="17" t="str">
        <f t="shared" ca="1" si="24"/>
        <v>F0</v>
      </c>
      <c r="N235" s="17" t="str">
        <f t="shared" ca="1" si="25"/>
        <v>C2</v>
      </c>
      <c r="O235" s="17" t="str">
        <f t="shared" ca="1" si="26"/>
        <v>C2</v>
      </c>
    </row>
    <row r="236" spans="1:15" s="25" customFormat="1" ht="36.75" customHeight="1" x14ac:dyDescent="0.2">
      <c r="A236" s="111" t="s">
        <v>1156</v>
      </c>
      <c r="B236" s="44" t="s">
        <v>976</v>
      </c>
      <c r="C236" s="37" t="s">
        <v>1364</v>
      </c>
      <c r="D236" s="43" t="s">
        <v>399</v>
      </c>
      <c r="E236" s="28" t="s">
        <v>182</v>
      </c>
      <c r="F236" s="57"/>
      <c r="G236" s="102"/>
      <c r="H236" s="35">
        <f t="shared" si="30"/>
        <v>0</v>
      </c>
      <c r="I236" s="53"/>
      <c r="J236" s="24" t="str">
        <f t="shared" ca="1" si="23"/>
        <v/>
      </c>
      <c r="K236" s="15" t="str">
        <f t="shared" si="27"/>
        <v>B140iAType ^ Concrete Modified Barrier (150 mm reveal ht, Integral)SD-203Bm</v>
      </c>
      <c r="L236" s="16">
        <f>MATCH(K236,'Pay Items'!$K$1:$K$649,0)</f>
        <v>236</v>
      </c>
      <c r="M236" s="17" t="str">
        <f t="shared" ca="1" si="24"/>
        <v>F0</v>
      </c>
      <c r="N236" s="17" t="str">
        <f t="shared" ca="1" si="25"/>
        <v>C2</v>
      </c>
      <c r="O236" s="17" t="str">
        <f t="shared" ca="1" si="26"/>
        <v>C2</v>
      </c>
    </row>
    <row r="237" spans="1:15" s="25" customFormat="1" ht="39" customHeight="1" x14ac:dyDescent="0.2">
      <c r="A237" s="111" t="s">
        <v>1157</v>
      </c>
      <c r="B237" s="44" t="s">
        <v>976</v>
      </c>
      <c r="C237" s="37" t="s">
        <v>1365</v>
      </c>
      <c r="D237" s="43" t="s">
        <v>399</v>
      </c>
      <c r="E237" s="28" t="s">
        <v>182</v>
      </c>
      <c r="F237" s="57"/>
      <c r="G237" s="102"/>
      <c r="H237" s="35">
        <f t="shared" si="30"/>
        <v>0</v>
      </c>
      <c r="I237" s="53"/>
      <c r="J237" s="24" t="str">
        <f t="shared" ca="1" si="23"/>
        <v/>
      </c>
      <c r="K237" s="15" t="str">
        <f t="shared" si="27"/>
        <v>B140iBType ^ Concrete Modified Barrier (180 mm reveal ht, Integral)SD-203Bm</v>
      </c>
      <c r="L237" s="16">
        <f>MATCH(K237,'Pay Items'!$K$1:$K$649,0)</f>
        <v>237</v>
      </c>
      <c r="M237" s="17" t="str">
        <f t="shared" ca="1" si="24"/>
        <v>F0</v>
      </c>
      <c r="N237" s="17" t="str">
        <f t="shared" ca="1" si="25"/>
        <v>C2</v>
      </c>
      <c r="O237" s="17" t="str">
        <f t="shared" ca="1" si="26"/>
        <v>C2</v>
      </c>
    </row>
    <row r="238" spans="1:15" s="25" customFormat="1" ht="36" customHeight="1" x14ac:dyDescent="0.2">
      <c r="A238" s="111" t="s">
        <v>831</v>
      </c>
      <c r="B238" s="44" t="s">
        <v>355</v>
      </c>
      <c r="C238" s="37" t="s">
        <v>1366</v>
      </c>
      <c r="D238" s="43" t="s">
        <v>342</v>
      </c>
      <c r="E238" s="28" t="s">
        <v>182</v>
      </c>
      <c r="F238" s="57"/>
      <c r="G238" s="102"/>
      <c r="H238" s="35">
        <f t="shared" si="30"/>
        <v>0</v>
      </c>
      <c r="I238" s="53" t="s">
        <v>1259</v>
      </c>
      <c r="J238" s="24" t="str">
        <f t="shared" ca="1" si="23"/>
        <v/>
      </c>
      <c r="K238" s="15" t="str">
        <f t="shared" si="27"/>
        <v>B141iType ^ Concrete Mountable Curb (^ mm reveal ht, Integral)SD-201m</v>
      </c>
      <c r="L238" s="16">
        <f>MATCH(K238,'Pay Items'!$K$1:$K$649,0)</f>
        <v>238</v>
      </c>
      <c r="M238" s="17" t="str">
        <f t="shared" ca="1" si="24"/>
        <v>F0</v>
      </c>
      <c r="N238" s="17" t="str">
        <f t="shared" ca="1" si="25"/>
        <v>C2</v>
      </c>
      <c r="O238" s="17" t="str">
        <f t="shared" ca="1" si="26"/>
        <v>C2</v>
      </c>
    </row>
    <row r="239" spans="1:15" s="25" customFormat="1" ht="36.75" customHeight="1" x14ac:dyDescent="0.2">
      <c r="A239" s="111" t="s">
        <v>1158</v>
      </c>
      <c r="B239" s="44" t="s">
        <v>977</v>
      </c>
      <c r="C239" s="37" t="s">
        <v>1367</v>
      </c>
      <c r="D239" s="43" t="s">
        <v>342</v>
      </c>
      <c r="E239" s="28" t="s">
        <v>182</v>
      </c>
      <c r="F239" s="57"/>
      <c r="G239" s="102"/>
      <c r="H239" s="35">
        <f t="shared" si="30"/>
        <v>0</v>
      </c>
      <c r="I239" s="53"/>
      <c r="J239" s="24" t="str">
        <f t="shared" ca="1" si="23"/>
        <v/>
      </c>
      <c r="K239" s="15" t="str">
        <f t="shared" si="27"/>
        <v>B141iAType ^ Concrete Mountable Curb (120 mm reveal ht, Integral)SD-201m</v>
      </c>
      <c r="L239" s="16">
        <f>MATCH(K239,'Pay Items'!$K$1:$K$649,0)</f>
        <v>239</v>
      </c>
      <c r="M239" s="17" t="str">
        <f t="shared" ca="1" si="24"/>
        <v>F0</v>
      </c>
      <c r="N239" s="17" t="str">
        <f t="shared" ca="1" si="25"/>
        <v>C2</v>
      </c>
      <c r="O239" s="17" t="str">
        <f t="shared" ca="1" si="26"/>
        <v>C2</v>
      </c>
    </row>
    <row r="240" spans="1:15" s="25" customFormat="1" ht="66" customHeight="1" x14ac:dyDescent="0.2">
      <c r="A240" s="111" t="s">
        <v>832</v>
      </c>
      <c r="B240" s="44" t="s">
        <v>356</v>
      </c>
      <c r="C240" s="37" t="s">
        <v>1368</v>
      </c>
      <c r="D240" s="43" t="s">
        <v>343</v>
      </c>
      <c r="E240" s="28" t="s">
        <v>182</v>
      </c>
      <c r="F240" s="36"/>
      <c r="G240" s="102"/>
      <c r="H240" s="35">
        <f t="shared" si="30"/>
        <v>0</v>
      </c>
      <c r="I240" s="53" t="s">
        <v>1254</v>
      </c>
      <c r="J240" s="24" t="str">
        <f t="shared" ca="1" si="23"/>
        <v/>
      </c>
      <c r="K240" s="15" t="str">
        <f t="shared" si="27"/>
        <v>B142iType ^ ConcreteCurb and Gutter (^ mm reveal ht, Barrier, Integral, 600 mm width, 150 mm Plain Concrete Pavement)SD-200m</v>
      </c>
      <c r="L240" s="16">
        <f>MATCH(K240,'Pay Items'!$K$1:$K$649,0)</f>
        <v>240</v>
      </c>
      <c r="M240" s="17" t="str">
        <f t="shared" ca="1" si="24"/>
        <v>F0</v>
      </c>
      <c r="N240" s="17" t="str">
        <f t="shared" ca="1" si="25"/>
        <v>C2</v>
      </c>
      <c r="O240" s="17" t="str">
        <f t="shared" ca="1" si="26"/>
        <v>C2</v>
      </c>
    </row>
    <row r="241" spans="1:15" s="25" customFormat="1" ht="65.25" customHeight="1" x14ac:dyDescent="0.2">
      <c r="A241" s="111" t="s">
        <v>1159</v>
      </c>
      <c r="B241" s="44" t="s">
        <v>978</v>
      </c>
      <c r="C241" s="37" t="s">
        <v>1369</v>
      </c>
      <c r="D241" s="43" t="s">
        <v>343</v>
      </c>
      <c r="E241" s="28" t="s">
        <v>182</v>
      </c>
      <c r="F241" s="36"/>
      <c r="G241" s="102"/>
      <c r="H241" s="35">
        <f t="shared" si="30"/>
        <v>0</v>
      </c>
      <c r="I241" s="53" t="s">
        <v>707</v>
      </c>
      <c r="J241" s="24" t="str">
        <f t="shared" ca="1" si="23"/>
        <v/>
      </c>
      <c r="K241" s="15" t="str">
        <f t="shared" si="27"/>
        <v>B142iAType ^ Concrete Curb and Gutter (150 mm reveal ht, Barrier, Integral, 600 mm width, 150 mm Plain Concrete Pavement)SD-200m</v>
      </c>
      <c r="L241" s="16">
        <f>MATCH(K241,'Pay Items'!$K$1:$K$649,0)</f>
        <v>241</v>
      </c>
      <c r="M241" s="17" t="str">
        <f t="shared" ca="1" si="24"/>
        <v>F0</v>
      </c>
      <c r="N241" s="17" t="str">
        <f t="shared" ca="1" si="25"/>
        <v>C2</v>
      </c>
      <c r="O241" s="17" t="str">
        <f t="shared" ca="1" si="26"/>
        <v>C2</v>
      </c>
    </row>
    <row r="242" spans="1:15" s="25" customFormat="1" ht="65.25" customHeight="1" x14ac:dyDescent="0.2">
      <c r="A242" s="111" t="s">
        <v>1160</v>
      </c>
      <c r="B242" s="44" t="s">
        <v>978</v>
      </c>
      <c r="C242" s="37" t="s">
        <v>1370</v>
      </c>
      <c r="D242" s="43" t="s">
        <v>343</v>
      </c>
      <c r="E242" s="28" t="s">
        <v>182</v>
      </c>
      <c r="F242" s="36"/>
      <c r="G242" s="102"/>
      <c r="H242" s="35">
        <f t="shared" si="30"/>
        <v>0</v>
      </c>
      <c r="I242" s="53" t="s">
        <v>707</v>
      </c>
      <c r="J242" s="24" t="str">
        <f t="shared" ca="1" si="23"/>
        <v/>
      </c>
      <c r="K242" s="15" t="str">
        <f t="shared" si="27"/>
        <v>B142iBType ^ Concrete Curb and Gutter (180 mm reveal ht, Barrier, Integral, 600 mm width, 150 mm Plain Concrete Pavement)SD-200m</v>
      </c>
      <c r="L242" s="16">
        <f>MATCH(K242,'Pay Items'!$K$1:$K$649,0)</f>
        <v>242</v>
      </c>
      <c r="M242" s="17" t="str">
        <f t="shared" ca="1" si="24"/>
        <v>F0</v>
      </c>
      <c r="N242" s="17" t="str">
        <f t="shared" ca="1" si="25"/>
        <v>C2</v>
      </c>
      <c r="O242" s="17" t="str">
        <f t="shared" ca="1" si="26"/>
        <v>C2</v>
      </c>
    </row>
    <row r="243" spans="1:15" s="25" customFormat="1" ht="65.25" customHeight="1" x14ac:dyDescent="0.2">
      <c r="A243" s="111" t="s">
        <v>833</v>
      </c>
      <c r="B243" s="44" t="s">
        <v>357</v>
      </c>
      <c r="C243" s="37" t="s">
        <v>1371</v>
      </c>
      <c r="D243" s="43" t="s">
        <v>448</v>
      </c>
      <c r="E243" s="28" t="s">
        <v>182</v>
      </c>
      <c r="F243" s="36"/>
      <c r="G243" s="102"/>
      <c r="H243" s="35">
        <f t="shared" si="30"/>
        <v>0</v>
      </c>
      <c r="I243" s="53" t="s">
        <v>1258</v>
      </c>
      <c r="J243" s="24" t="str">
        <f t="shared" ca="1" si="23"/>
        <v/>
      </c>
      <c r="K243" s="15" t="str">
        <f t="shared" si="27"/>
        <v>B143iType ^ Concrete Curb and Gutter (^ mm reveal ht, Modified Barrier, Integral, 600 mm width, 150 mm Plain Concrete Pavement)SD-200 SD-203Bm</v>
      </c>
      <c r="L243" s="16">
        <f>MATCH(K243,'Pay Items'!$K$1:$K$649,0)</f>
        <v>243</v>
      </c>
      <c r="M243" s="17" t="str">
        <f t="shared" ca="1" si="24"/>
        <v>F0</v>
      </c>
      <c r="N243" s="17" t="str">
        <f t="shared" ca="1" si="25"/>
        <v>C2</v>
      </c>
      <c r="O243" s="17" t="str">
        <f t="shared" ca="1" si="26"/>
        <v>C2</v>
      </c>
    </row>
    <row r="244" spans="1:15" s="25" customFormat="1" ht="68.25" customHeight="1" x14ac:dyDescent="0.2">
      <c r="A244" s="111" t="s">
        <v>1161</v>
      </c>
      <c r="B244" s="44" t="s">
        <v>970</v>
      </c>
      <c r="C244" s="37" t="s">
        <v>1372</v>
      </c>
      <c r="D244" s="43" t="s">
        <v>448</v>
      </c>
      <c r="E244" s="28" t="s">
        <v>182</v>
      </c>
      <c r="F244" s="36"/>
      <c r="G244" s="102"/>
      <c r="H244" s="35">
        <f t="shared" si="30"/>
        <v>0</v>
      </c>
      <c r="I244" s="53"/>
      <c r="J244" s="24" t="str">
        <f t="shared" ca="1" si="23"/>
        <v/>
      </c>
      <c r="K244" s="15" t="str">
        <f t="shared" si="27"/>
        <v>B143iAType ^ Concrete Curb and Gutter (150 mm reveal ht, Modified Barrier, Integral, 600 mm width, 150 mm Plain Concrete Pavement)SD-200 SD-203Bm</v>
      </c>
      <c r="L244" s="16">
        <f>MATCH(K244,'Pay Items'!$K$1:$K$649,0)</f>
        <v>244</v>
      </c>
      <c r="M244" s="17" t="str">
        <f t="shared" ca="1" si="24"/>
        <v>F0</v>
      </c>
      <c r="N244" s="17" t="str">
        <f t="shared" ca="1" si="25"/>
        <v>C2</v>
      </c>
      <c r="O244" s="17" t="str">
        <f t="shared" ca="1" si="26"/>
        <v>C2</v>
      </c>
    </row>
    <row r="245" spans="1:15" s="25" customFormat="1" ht="68.25" customHeight="1" x14ac:dyDescent="0.2">
      <c r="A245" s="111" t="s">
        <v>1162</v>
      </c>
      <c r="B245" s="44" t="s">
        <v>970</v>
      </c>
      <c r="C245" s="37" t="s">
        <v>1373</v>
      </c>
      <c r="D245" s="43" t="s">
        <v>448</v>
      </c>
      <c r="E245" s="28" t="s">
        <v>182</v>
      </c>
      <c r="F245" s="36"/>
      <c r="G245" s="102"/>
      <c r="H245" s="35">
        <f t="shared" si="30"/>
        <v>0</v>
      </c>
      <c r="I245" s="53"/>
      <c r="J245" s="24" t="str">
        <f t="shared" ca="1" si="23"/>
        <v/>
      </c>
      <c r="K245" s="15" t="str">
        <f t="shared" si="27"/>
        <v>B143iBType ^ Concrete Curb and Gutter (180 mm reveal ht, Modified Barrier, Integral, 600 mm width, 150 mm Plain Concrete Pavement)SD-200 SD-203Bm</v>
      </c>
      <c r="L245" s="16">
        <f>MATCH(K245,'Pay Items'!$K$1:$K$649,0)</f>
        <v>245</v>
      </c>
      <c r="M245" s="17" t="str">
        <f t="shared" ca="1" si="24"/>
        <v>F0</v>
      </c>
      <c r="N245" s="17" t="str">
        <f t="shared" ca="1" si="25"/>
        <v>C2</v>
      </c>
      <c r="O245" s="17" t="str">
        <f t="shared" ca="1" si="26"/>
        <v>C2</v>
      </c>
    </row>
    <row r="246" spans="1:15" s="25" customFormat="1" ht="68.25" customHeight="1" x14ac:dyDescent="0.2">
      <c r="A246" s="111" t="s">
        <v>834</v>
      </c>
      <c r="B246" s="44" t="s">
        <v>358</v>
      </c>
      <c r="C246" s="37" t="s">
        <v>1374</v>
      </c>
      <c r="D246" s="43" t="s">
        <v>343</v>
      </c>
      <c r="E246" s="28" t="s">
        <v>182</v>
      </c>
      <c r="F246" s="36"/>
      <c r="G246" s="102"/>
      <c r="H246" s="35">
        <f t="shared" si="30"/>
        <v>0</v>
      </c>
      <c r="I246" s="53" t="s">
        <v>835</v>
      </c>
      <c r="J246" s="24" t="str">
        <f t="shared" ca="1" si="23"/>
        <v/>
      </c>
      <c r="K246" s="15" t="str">
        <f t="shared" si="27"/>
        <v>B144iType ^ Concrete Curb and Gutter (40 mm reveal ht, Lip Curb, Integral, 600 mm width, 150 mm Plain Concrete Pavement)SD-200m</v>
      </c>
      <c r="L246" s="16">
        <f>MATCH(K246,'Pay Items'!$K$1:$K$649,0)</f>
        <v>246</v>
      </c>
      <c r="M246" s="17" t="str">
        <f t="shared" ca="1" si="24"/>
        <v>F0</v>
      </c>
      <c r="N246" s="17" t="str">
        <f t="shared" ca="1" si="25"/>
        <v>C2</v>
      </c>
      <c r="O246" s="17" t="str">
        <f t="shared" ca="1" si="26"/>
        <v>C2</v>
      </c>
    </row>
    <row r="247" spans="1:15" s="25" customFormat="1" ht="69" customHeight="1" x14ac:dyDescent="0.2">
      <c r="A247" s="111" t="s">
        <v>836</v>
      </c>
      <c r="B247" s="44" t="s">
        <v>360</v>
      </c>
      <c r="C247" s="37" t="s">
        <v>1375</v>
      </c>
      <c r="D247" s="43" t="s">
        <v>343</v>
      </c>
      <c r="E247" s="28" t="s">
        <v>182</v>
      </c>
      <c r="F247" s="36"/>
      <c r="G247" s="102"/>
      <c r="H247" s="35">
        <f t="shared" si="30"/>
        <v>0</v>
      </c>
      <c r="I247" s="53" t="s">
        <v>837</v>
      </c>
      <c r="J247" s="24" t="str">
        <f t="shared" ca="1" si="23"/>
        <v/>
      </c>
      <c r="K247" s="15" t="str">
        <f t="shared" si="27"/>
        <v>B145iType ^ Concrete Curb and Gutter (8-12 mm reveal ht, Curb Ramp, Integral, 600 mm width, 150 mm Plain Concrete Pavement)SD-200m</v>
      </c>
      <c r="L247" s="16">
        <f>MATCH(K247,'Pay Items'!$K$1:$K$649,0)</f>
        <v>247</v>
      </c>
      <c r="M247" s="17" t="str">
        <f t="shared" ca="1" si="24"/>
        <v>F0</v>
      </c>
      <c r="N247" s="17" t="str">
        <f t="shared" ca="1" si="25"/>
        <v>C2</v>
      </c>
      <c r="O247" s="17" t="str">
        <f t="shared" ca="1" si="26"/>
        <v>C2</v>
      </c>
    </row>
    <row r="248" spans="1:15" s="25" customFormat="1" ht="36" customHeight="1" x14ac:dyDescent="0.2">
      <c r="A248" s="111" t="s">
        <v>838</v>
      </c>
      <c r="B248" s="44" t="s">
        <v>359</v>
      </c>
      <c r="C248" s="37" t="s">
        <v>1376</v>
      </c>
      <c r="D248" s="43"/>
      <c r="E248" s="28" t="s">
        <v>182</v>
      </c>
      <c r="F248" s="57"/>
      <c r="G248" s="102"/>
      <c r="H248" s="35">
        <f t="shared" si="30"/>
        <v>0</v>
      </c>
      <c r="I248" s="58"/>
      <c r="J248" s="24" t="str">
        <f t="shared" ca="1" si="23"/>
        <v/>
      </c>
      <c r="K248" s="15" t="str">
        <f t="shared" si="27"/>
        <v>B146iType ^ Concrete Lip Curb (125 mm reveal ht, Integral)m</v>
      </c>
      <c r="L248" s="16">
        <f>MATCH(K248,'Pay Items'!$K$1:$K$649,0)</f>
        <v>248</v>
      </c>
      <c r="M248" s="17" t="str">
        <f t="shared" ca="1" si="24"/>
        <v>F0</v>
      </c>
      <c r="N248" s="17" t="str">
        <f t="shared" ca="1" si="25"/>
        <v>C2</v>
      </c>
      <c r="O248" s="17" t="str">
        <f t="shared" ca="1" si="26"/>
        <v>C2</v>
      </c>
    </row>
    <row r="249" spans="1:15" s="25" customFormat="1" ht="36" customHeight="1" x14ac:dyDescent="0.2">
      <c r="A249" s="111" t="s">
        <v>839</v>
      </c>
      <c r="B249" s="44" t="s">
        <v>207</v>
      </c>
      <c r="C249" s="37" t="s">
        <v>1377</v>
      </c>
      <c r="D249" s="43" t="s">
        <v>344</v>
      </c>
      <c r="E249" s="28" t="s">
        <v>182</v>
      </c>
      <c r="F249" s="57"/>
      <c r="G249" s="102"/>
      <c r="H249" s="35">
        <f t="shared" si="30"/>
        <v>0</v>
      </c>
      <c r="I249" s="53" t="s">
        <v>837</v>
      </c>
      <c r="J249" s="24" t="str">
        <f t="shared" ca="1" si="23"/>
        <v/>
      </c>
      <c r="K249" s="15" t="str">
        <f t="shared" si="27"/>
        <v>B147iType ^ Concrete Lip Curb (75 mm reveal ht, Integral)SD-202Am</v>
      </c>
      <c r="L249" s="16">
        <f>MATCH(K249,'Pay Items'!$K$1:$K$649,0)</f>
        <v>249</v>
      </c>
      <c r="M249" s="17" t="str">
        <f t="shared" ca="1" si="24"/>
        <v>F0</v>
      </c>
      <c r="N249" s="17" t="str">
        <f t="shared" ca="1" si="25"/>
        <v>C2</v>
      </c>
      <c r="O249" s="17" t="str">
        <f t="shared" ca="1" si="26"/>
        <v>C2</v>
      </c>
    </row>
    <row r="250" spans="1:15" s="25" customFormat="1" ht="36.75" customHeight="1" x14ac:dyDescent="0.2">
      <c r="A250" s="111" t="s">
        <v>840</v>
      </c>
      <c r="B250" s="44" t="s">
        <v>361</v>
      </c>
      <c r="C250" s="37" t="s">
        <v>1378</v>
      </c>
      <c r="D250" s="43" t="s">
        <v>345</v>
      </c>
      <c r="E250" s="28" t="s">
        <v>182</v>
      </c>
      <c r="F250" s="57"/>
      <c r="G250" s="102"/>
      <c r="H250" s="35">
        <f t="shared" si="30"/>
        <v>0</v>
      </c>
      <c r="I250" s="53" t="s">
        <v>835</v>
      </c>
      <c r="J250" s="24" t="str">
        <f t="shared" ca="1" si="23"/>
        <v/>
      </c>
      <c r="K250" s="15" t="str">
        <f t="shared" si="27"/>
        <v>B148iType ^ Concrete Lip Curb (40 mm reveal ht, Integral)SD-202Bm</v>
      </c>
      <c r="L250" s="16">
        <f>MATCH(K250,'Pay Items'!$K$1:$K$649,0)</f>
        <v>250</v>
      </c>
      <c r="M250" s="17" t="str">
        <f t="shared" ca="1" si="24"/>
        <v>F0</v>
      </c>
      <c r="N250" s="17" t="str">
        <f t="shared" ca="1" si="25"/>
        <v>C2</v>
      </c>
      <c r="O250" s="17" t="str">
        <f t="shared" ca="1" si="26"/>
        <v>C2</v>
      </c>
    </row>
    <row r="251" spans="1:15" s="25" customFormat="1" ht="35.25" customHeight="1" x14ac:dyDescent="0.2">
      <c r="A251" s="111" t="s">
        <v>841</v>
      </c>
      <c r="B251" s="44" t="s">
        <v>451</v>
      </c>
      <c r="C251" s="37" t="s">
        <v>1379</v>
      </c>
      <c r="D251" s="43" t="s">
        <v>346</v>
      </c>
      <c r="E251" s="28" t="s">
        <v>182</v>
      </c>
      <c r="F251" s="57"/>
      <c r="G251" s="102"/>
      <c r="H251" s="35">
        <f t="shared" si="30"/>
        <v>0</v>
      </c>
      <c r="I251" s="53" t="s">
        <v>1257</v>
      </c>
      <c r="J251" s="24" t="str">
        <f t="shared" ca="1" si="23"/>
        <v/>
      </c>
      <c r="K251" s="15" t="str">
        <f t="shared" si="27"/>
        <v>B149iType ^ Concrete Modified Lip Curb (^ mm reveal ht, Dowelled)SD-202Cm</v>
      </c>
      <c r="L251" s="16">
        <f>MATCH(K251,'Pay Items'!$K$1:$K$649,0)</f>
        <v>251</v>
      </c>
      <c r="M251" s="17" t="str">
        <f t="shared" ca="1" si="24"/>
        <v>F0</v>
      </c>
      <c r="N251" s="17" t="str">
        <f t="shared" ca="1" si="25"/>
        <v>C2</v>
      </c>
      <c r="O251" s="17" t="str">
        <f t="shared" ca="1" si="26"/>
        <v>C2</v>
      </c>
    </row>
    <row r="252" spans="1:15" s="25" customFormat="1" ht="35.25" customHeight="1" x14ac:dyDescent="0.2">
      <c r="A252" s="111" t="s">
        <v>1163</v>
      </c>
      <c r="B252" s="44" t="s">
        <v>979</v>
      </c>
      <c r="C252" s="37" t="s">
        <v>1380</v>
      </c>
      <c r="D252" s="43" t="s">
        <v>346</v>
      </c>
      <c r="E252" s="28" t="s">
        <v>182</v>
      </c>
      <c r="F252" s="57"/>
      <c r="G252" s="102"/>
      <c r="H252" s="35">
        <f t="shared" si="30"/>
        <v>0</v>
      </c>
      <c r="I252" s="53" t="s">
        <v>1253</v>
      </c>
      <c r="J252" s="24" t="str">
        <f t="shared" ca="1" si="23"/>
        <v/>
      </c>
      <c r="K252" s="15" t="str">
        <f t="shared" si="27"/>
        <v>B149iAType ^ Concrete Modified Lip Curb (75 mm reveal ht, Dowelled)SD-202Cm</v>
      </c>
      <c r="L252" s="16">
        <f>MATCH(K252,'Pay Items'!$K$1:$K$649,0)</f>
        <v>252</v>
      </c>
      <c r="M252" s="17" t="str">
        <f t="shared" ca="1" si="24"/>
        <v>F0</v>
      </c>
      <c r="N252" s="17" t="str">
        <f t="shared" ca="1" si="25"/>
        <v>C2</v>
      </c>
      <c r="O252" s="17" t="str">
        <f t="shared" ca="1" si="26"/>
        <v>C2</v>
      </c>
    </row>
    <row r="253" spans="1:15" s="25" customFormat="1" ht="36" customHeight="1" x14ac:dyDescent="0.2">
      <c r="A253" s="111" t="s">
        <v>842</v>
      </c>
      <c r="B253" s="44" t="s">
        <v>452</v>
      </c>
      <c r="C253" s="37" t="s">
        <v>1381</v>
      </c>
      <c r="D253" s="43" t="s">
        <v>367</v>
      </c>
      <c r="E253" s="28" t="s">
        <v>182</v>
      </c>
      <c r="F253" s="57"/>
      <c r="G253" s="102"/>
      <c r="H253" s="35">
        <f t="shared" si="30"/>
        <v>0</v>
      </c>
      <c r="I253" s="53"/>
      <c r="J253" s="24" t="str">
        <f t="shared" ca="1" si="23"/>
        <v/>
      </c>
      <c r="K253" s="15" t="str">
        <f t="shared" si="27"/>
        <v>B150iType ^ Concrete Curb Ramp (8-12 mm reveal ht, Integral)SD-229A,B,Cm</v>
      </c>
      <c r="L253" s="16">
        <f>MATCH(K253,'Pay Items'!$K$1:$K$649,0)</f>
        <v>253</v>
      </c>
      <c r="M253" s="17" t="str">
        <f t="shared" ca="1" si="24"/>
        <v>F0</v>
      </c>
      <c r="N253" s="17" t="str">
        <f t="shared" ca="1" si="25"/>
        <v>C2</v>
      </c>
      <c r="O253" s="17" t="str">
        <f t="shared" ca="1" si="26"/>
        <v>C2</v>
      </c>
    </row>
    <row r="254" spans="1:15" s="32" customFormat="1" ht="40.5" customHeight="1" x14ac:dyDescent="0.2">
      <c r="A254" s="111" t="s">
        <v>941</v>
      </c>
      <c r="B254" s="44" t="s">
        <v>453</v>
      </c>
      <c r="C254" s="37" t="s">
        <v>1382</v>
      </c>
      <c r="D254" s="43" t="s">
        <v>367</v>
      </c>
      <c r="E254" s="28" t="s">
        <v>182</v>
      </c>
      <c r="F254" s="57"/>
      <c r="G254" s="102"/>
      <c r="H254" s="35">
        <f t="shared" si="30"/>
        <v>0</v>
      </c>
      <c r="I254" s="53"/>
      <c r="J254" s="24" t="str">
        <f t="shared" ca="1" si="23"/>
        <v/>
      </c>
      <c r="K254" s="15" t="str">
        <f t="shared" si="27"/>
        <v>B150iAType ^ Concrete Curb Ramp (8-12 mm reveal ht, Monolithic)SD-229A,B,Cm</v>
      </c>
      <c r="L254" s="16">
        <f>MATCH(K254,'Pay Items'!$K$1:$K$649,0)</f>
        <v>254</v>
      </c>
      <c r="M254" s="17" t="str">
        <f t="shared" ca="1" si="24"/>
        <v>F0</v>
      </c>
      <c r="N254" s="17" t="str">
        <f t="shared" ca="1" si="25"/>
        <v>C2</v>
      </c>
      <c r="O254" s="17" t="str">
        <f t="shared" ca="1" si="26"/>
        <v>C2</v>
      </c>
    </row>
    <row r="255" spans="1:15" s="25" customFormat="1" ht="39.75" customHeight="1" x14ac:dyDescent="0.2">
      <c r="A255" s="111" t="s">
        <v>843</v>
      </c>
      <c r="B255" s="44" t="s">
        <v>454</v>
      </c>
      <c r="C255" s="37" t="s">
        <v>1383</v>
      </c>
      <c r="D255" s="43" t="s">
        <v>347</v>
      </c>
      <c r="E255" s="28" t="s">
        <v>182</v>
      </c>
      <c r="F255" s="57"/>
      <c r="G255" s="102"/>
      <c r="H255" s="35">
        <f t="shared" si="30"/>
        <v>0</v>
      </c>
      <c r="I255" s="58"/>
      <c r="J255" s="24" t="str">
        <f t="shared" ca="1" si="23"/>
        <v/>
      </c>
      <c r="K255" s="15" t="str">
        <f t="shared" si="27"/>
        <v>B151iType ^ Concrete Safety Curb (330 mm reveal ht)SD-206Bm</v>
      </c>
      <c r="L255" s="16">
        <f>MATCH(K255,'Pay Items'!$K$1:$K$649,0)</f>
        <v>255</v>
      </c>
      <c r="M255" s="17" t="str">
        <f t="shared" ca="1" si="24"/>
        <v>F0</v>
      </c>
      <c r="N255" s="17" t="str">
        <f t="shared" ca="1" si="25"/>
        <v>C2</v>
      </c>
      <c r="O255" s="17" t="str">
        <f t="shared" ca="1" si="26"/>
        <v>C2</v>
      </c>
    </row>
    <row r="256" spans="1:15" s="34" customFormat="1" ht="15.75" customHeight="1" x14ac:dyDescent="0.2">
      <c r="A256" s="116" t="s">
        <v>372</v>
      </c>
      <c r="B256" s="76"/>
      <c r="C256" s="66" t="s">
        <v>606</v>
      </c>
      <c r="D256" s="67"/>
      <c r="E256" s="68"/>
      <c r="F256" s="69"/>
      <c r="G256" s="70"/>
      <c r="H256" s="70"/>
      <c r="I256" s="72"/>
      <c r="J256" s="24" t="str">
        <f t="shared" ca="1" si="23"/>
        <v>LOCKED</v>
      </c>
      <c r="K256" s="15" t="str">
        <f t="shared" si="27"/>
        <v>B152Pay Item Removed</v>
      </c>
      <c r="L256" s="16">
        <f>MATCH(K256,'Pay Items'!$K$1:$K$649,0)</f>
        <v>256</v>
      </c>
      <c r="M256" s="17" t="str">
        <f t="shared" ca="1" si="24"/>
        <v>F0</v>
      </c>
      <c r="N256" s="17" t="str">
        <f t="shared" ca="1" si="25"/>
        <v>C2</v>
      </c>
      <c r="O256" s="17" t="str">
        <f t="shared" ca="1" si="26"/>
        <v>C2</v>
      </c>
    </row>
    <row r="257" spans="1:15" s="34" customFormat="1" ht="15.75" customHeight="1" x14ac:dyDescent="0.2">
      <c r="A257" s="116" t="s">
        <v>455</v>
      </c>
      <c r="B257" s="76"/>
      <c r="C257" s="66" t="s">
        <v>606</v>
      </c>
      <c r="D257" s="67"/>
      <c r="E257" s="68"/>
      <c r="F257" s="69"/>
      <c r="G257" s="70"/>
      <c r="H257" s="70"/>
      <c r="I257" s="72"/>
      <c r="J257" s="24" t="str">
        <f t="shared" ca="1" si="23"/>
        <v>LOCKED</v>
      </c>
      <c r="K257" s="15" t="str">
        <f t="shared" si="27"/>
        <v>B153Pay Item Removed</v>
      </c>
      <c r="L257" s="16">
        <f>MATCH(K257,'Pay Items'!$K$1:$K$649,0)</f>
        <v>257</v>
      </c>
      <c r="M257" s="17" t="str">
        <f t="shared" ca="1" si="24"/>
        <v>F0</v>
      </c>
      <c r="N257" s="17" t="str">
        <f t="shared" ca="1" si="25"/>
        <v>C2</v>
      </c>
      <c r="O257" s="17" t="str">
        <f t="shared" ca="1" si="26"/>
        <v>C2</v>
      </c>
    </row>
    <row r="258" spans="1:15" s="25" customFormat="1" ht="53.25" customHeight="1" x14ac:dyDescent="0.2">
      <c r="A258" s="111" t="s">
        <v>942</v>
      </c>
      <c r="B258" s="44" t="s">
        <v>313</v>
      </c>
      <c r="C258" s="37" t="s">
        <v>1384</v>
      </c>
      <c r="D258" s="43" t="s">
        <v>706</v>
      </c>
      <c r="E258" s="28" t="s">
        <v>182</v>
      </c>
      <c r="F258" s="57"/>
      <c r="G258" s="102"/>
      <c r="H258" s="35">
        <f>ROUND(G258*F258,2)</f>
        <v>0</v>
      </c>
      <c r="I258" s="53" t="s">
        <v>707</v>
      </c>
      <c r="J258" s="24" t="str">
        <f t="shared" ca="1" si="23"/>
        <v/>
      </c>
      <c r="K258" s="15" t="str">
        <f t="shared" si="27"/>
        <v>B153AType ^ Concrete Splash Strip (180 mm reveal ht, Monolithic Barrier Curb, 750 mm width)SD-223Am</v>
      </c>
      <c r="L258" s="16">
        <f>MATCH(K258,'Pay Items'!$K$1:$K$649,0)</f>
        <v>258</v>
      </c>
      <c r="M258" s="17" t="str">
        <f t="shared" ca="1" si="24"/>
        <v>F0</v>
      </c>
      <c r="N258" s="17" t="str">
        <f t="shared" ca="1" si="25"/>
        <v>C2</v>
      </c>
      <c r="O258" s="17" t="str">
        <f t="shared" ca="1" si="26"/>
        <v>C2</v>
      </c>
    </row>
    <row r="259" spans="1:15" s="25" customFormat="1" ht="50.25" customHeight="1" x14ac:dyDescent="0.2">
      <c r="A259" s="111" t="s">
        <v>943</v>
      </c>
      <c r="B259" s="44" t="s">
        <v>708</v>
      </c>
      <c r="C259" s="37" t="s">
        <v>1385</v>
      </c>
      <c r="D259" s="43" t="s">
        <v>706</v>
      </c>
      <c r="E259" s="28" t="s">
        <v>182</v>
      </c>
      <c r="F259" s="57"/>
      <c r="G259" s="102"/>
      <c r="H259" s="35">
        <f>ROUND(G259*F259,2)</f>
        <v>0</v>
      </c>
      <c r="I259" s="53" t="s">
        <v>586</v>
      </c>
      <c r="J259" s="24" t="str">
        <f t="shared" ref="J259:J322" ca="1" si="31">IF(CELL("protect",$G259)=1, "LOCKED", "")</f>
        <v/>
      </c>
      <c r="K259" s="15" t="str">
        <f t="shared" si="27"/>
        <v>B153BType ^ Concrete Splash Strip (150 mm reveal ht, Monolithic Barrier Curb, 750 mm width)SD-223Am</v>
      </c>
      <c r="L259" s="16">
        <f>MATCH(K259,'Pay Items'!$K$1:$K$649,0)</f>
        <v>259</v>
      </c>
      <c r="M259" s="17" t="str">
        <f t="shared" ref="M259:M322" ca="1" si="32">CELL("format",$F259)</f>
        <v>F0</v>
      </c>
      <c r="N259" s="17" t="str">
        <f t="shared" ref="N259:N322" ca="1" si="33">CELL("format",$G259)</f>
        <v>C2</v>
      </c>
      <c r="O259" s="17" t="str">
        <f t="shared" ref="O259:O322" ca="1" si="34">CELL("format",$H259)</f>
        <v>C2</v>
      </c>
    </row>
    <row r="260" spans="1:15" s="25" customFormat="1" ht="56.25" customHeight="1" x14ac:dyDescent="0.2">
      <c r="A260" s="111" t="s">
        <v>944</v>
      </c>
      <c r="B260" s="44" t="s">
        <v>709</v>
      </c>
      <c r="C260" s="37" t="s">
        <v>1386</v>
      </c>
      <c r="D260" s="43" t="s">
        <v>706</v>
      </c>
      <c r="E260" s="28" t="s">
        <v>182</v>
      </c>
      <c r="F260" s="57"/>
      <c r="G260" s="102"/>
      <c r="H260" s="35">
        <f>ROUND(G260*F260,2)</f>
        <v>0</v>
      </c>
      <c r="I260" s="53" t="s">
        <v>586</v>
      </c>
      <c r="J260" s="24" t="str">
        <f t="shared" ca="1" si="31"/>
        <v/>
      </c>
      <c r="K260" s="15" t="str">
        <f t="shared" ref="K260:K323" si="35">CLEAN(CONCATENATE(TRIM($A260),TRIM($C260),IF(LEFT($D260)&lt;&gt;"E",TRIM($D260),),TRIM($E260)))</f>
        <v>B153CType ^ Concrete Splash Strip (150 mm reveal ht, Monolithic Modified Barrier Curb, 750 mm width)SD-223Am</v>
      </c>
      <c r="L260" s="16">
        <f>MATCH(K260,'Pay Items'!$K$1:$K$649,0)</f>
        <v>260</v>
      </c>
      <c r="M260" s="17" t="str">
        <f t="shared" ca="1" si="32"/>
        <v>F0</v>
      </c>
      <c r="N260" s="17" t="str">
        <f t="shared" ca="1" si="33"/>
        <v>C2</v>
      </c>
      <c r="O260" s="17" t="str">
        <f t="shared" ca="1" si="34"/>
        <v>C2</v>
      </c>
    </row>
    <row r="261" spans="1:15" s="25" customFormat="1" ht="43.9" customHeight="1" x14ac:dyDescent="0.2">
      <c r="A261" s="111" t="s">
        <v>945</v>
      </c>
      <c r="B261" s="44" t="s">
        <v>738</v>
      </c>
      <c r="C261" s="37" t="s">
        <v>1387</v>
      </c>
      <c r="D261" s="43" t="s">
        <v>710</v>
      </c>
      <c r="E261" s="28" t="s">
        <v>182</v>
      </c>
      <c r="F261" s="57"/>
      <c r="G261" s="102"/>
      <c r="H261" s="35">
        <f>ROUND(G261*F261,2)</f>
        <v>0</v>
      </c>
      <c r="I261" s="53"/>
      <c r="J261" s="24" t="str">
        <f t="shared" ca="1" si="31"/>
        <v/>
      </c>
      <c r="K261" s="15" t="str">
        <f t="shared" si="35"/>
        <v>B153DType ^ Concrete Splash Strip, (Separate, 600 mm width)SD-223Bm</v>
      </c>
      <c r="L261" s="16">
        <f>MATCH(K261,'Pay Items'!$K$1:$K$649,0)</f>
        <v>261</v>
      </c>
      <c r="M261" s="17" t="str">
        <f t="shared" ca="1" si="32"/>
        <v>F0</v>
      </c>
      <c r="N261" s="17" t="str">
        <f t="shared" ca="1" si="33"/>
        <v>C2</v>
      </c>
      <c r="O261" s="17" t="str">
        <f t="shared" ca="1" si="34"/>
        <v>C2</v>
      </c>
    </row>
    <row r="262" spans="1:15" s="25" customFormat="1" ht="33" customHeight="1" x14ac:dyDescent="0.2">
      <c r="A262" s="111" t="s">
        <v>844</v>
      </c>
      <c r="B262" s="38" t="s">
        <v>168</v>
      </c>
      <c r="C262" s="37" t="s">
        <v>157</v>
      </c>
      <c r="D262" s="43" t="s">
        <v>1388</v>
      </c>
      <c r="E262" s="28"/>
      <c r="F262" s="57"/>
      <c r="G262" s="109"/>
      <c r="H262" s="35"/>
      <c r="I262" s="53"/>
      <c r="J262" s="24" t="str">
        <f t="shared" ca="1" si="31"/>
        <v>LOCKED</v>
      </c>
      <c r="K262" s="15" t="str">
        <f t="shared" si="35"/>
        <v>B154rlConcrete Curb RenewalCW 3240-R10</v>
      </c>
      <c r="L262" s="16">
        <f>MATCH(K262,'Pay Items'!$K$1:$K$649,0)</f>
        <v>262</v>
      </c>
      <c r="M262" s="17" t="str">
        <f t="shared" ca="1" si="32"/>
        <v>F0</v>
      </c>
      <c r="N262" s="17" t="str">
        <f t="shared" ca="1" si="33"/>
        <v>G</v>
      </c>
      <c r="O262" s="17" t="str">
        <f t="shared" ca="1" si="34"/>
        <v>C2</v>
      </c>
    </row>
    <row r="263" spans="1:15" s="25" customFormat="1" ht="34.5" customHeight="1" x14ac:dyDescent="0.2">
      <c r="A263" s="111" t="s">
        <v>845</v>
      </c>
      <c r="B263" s="44" t="s">
        <v>350</v>
      </c>
      <c r="C263" s="37" t="s">
        <v>1351</v>
      </c>
      <c r="D263" s="43" t="s">
        <v>711</v>
      </c>
      <c r="E263" s="28"/>
      <c r="F263" s="57"/>
      <c r="G263" s="35"/>
      <c r="H263" s="35"/>
      <c r="I263" s="53" t="s">
        <v>1294</v>
      </c>
      <c r="J263" s="24" t="str">
        <f t="shared" ca="1" si="31"/>
        <v>LOCKED</v>
      </c>
      <c r="K263" s="15" t="str">
        <f t="shared" si="35"/>
        <v>B155rlType ^ Concrete Barrier (^ mm reveal ht, Dowelled)SD-205,SD-206A</v>
      </c>
      <c r="L263" s="16">
        <f>MATCH(K263,'Pay Items'!$K$1:$K$649,0)</f>
        <v>263</v>
      </c>
      <c r="M263" s="17" t="str">
        <f t="shared" ca="1" si="32"/>
        <v>F0</v>
      </c>
      <c r="N263" s="17" t="str">
        <f t="shared" ca="1" si="33"/>
        <v>C2</v>
      </c>
      <c r="O263" s="17" t="str">
        <f t="shared" ca="1" si="34"/>
        <v>C2</v>
      </c>
    </row>
    <row r="264" spans="1:15" s="25" customFormat="1" ht="35.25" customHeight="1" x14ac:dyDescent="0.2">
      <c r="A264" s="111" t="s">
        <v>1164</v>
      </c>
      <c r="B264" s="44" t="s">
        <v>967</v>
      </c>
      <c r="C264" s="37" t="s">
        <v>1352</v>
      </c>
      <c r="D264" s="43" t="s">
        <v>711</v>
      </c>
      <c r="E264" s="28"/>
      <c r="F264" s="57"/>
      <c r="G264" s="35"/>
      <c r="H264" s="35"/>
      <c r="I264" s="53" t="s">
        <v>586</v>
      </c>
      <c r="J264" s="24" t="str">
        <f t="shared" ca="1" si="31"/>
        <v>LOCKED</v>
      </c>
      <c r="K264" s="15" t="str">
        <f t="shared" si="35"/>
        <v>B155rlAType ^ Concrete Barrier (150 mm reveal ht, Dowelled)SD-205,SD-206A</v>
      </c>
      <c r="L264" s="16">
        <f>MATCH(K264,'Pay Items'!$K$1:$K$649,0)</f>
        <v>264</v>
      </c>
      <c r="M264" s="17" t="str">
        <f t="shared" ca="1" si="32"/>
        <v>F0</v>
      </c>
      <c r="N264" s="17" t="str">
        <f t="shared" ca="1" si="33"/>
        <v>C2</v>
      </c>
      <c r="O264" s="17" t="str">
        <f t="shared" ca="1" si="34"/>
        <v>C2</v>
      </c>
    </row>
    <row r="265" spans="1:15" s="25" customFormat="1" ht="36.75" customHeight="1" x14ac:dyDescent="0.2">
      <c r="A265" s="111" t="s">
        <v>1165</v>
      </c>
      <c r="B265" s="44" t="s">
        <v>967</v>
      </c>
      <c r="C265" s="37" t="s">
        <v>1353</v>
      </c>
      <c r="D265" s="43" t="s">
        <v>711</v>
      </c>
      <c r="E265" s="28"/>
      <c r="F265" s="57"/>
      <c r="G265" s="35"/>
      <c r="H265" s="35"/>
      <c r="I265" s="53" t="s">
        <v>586</v>
      </c>
      <c r="J265" s="24" t="str">
        <f t="shared" ca="1" si="31"/>
        <v>LOCKED</v>
      </c>
      <c r="K265" s="15" t="str">
        <f t="shared" si="35"/>
        <v>B155rlBType ^ Concrete Barrier (180 mm reveal ht, Dowelled)SD-205,SD-206A</v>
      </c>
      <c r="L265" s="16">
        <f>MATCH(K265,'Pay Items'!$K$1:$K$649,0)</f>
        <v>265</v>
      </c>
      <c r="M265" s="17" t="str">
        <f t="shared" ca="1" si="32"/>
        <v>F0</v>
      </c>
      <c r="N265" s="17" t="str">
        <f t="shared" ca="1" si="33"/>
        <v>C2</v>
      </c>
      <c r="O265" s="17" t="str">
        <f t="shared" ca="1" si="34"/>
        <v>C2</v>
      </c>
    </row>
    <row r="266" spans="1:15" s="25" customFormat="1" ht="30" customHeight="1" x14ac:dyDescent="0.2">
      <c r="A266" s="111" t="s">
        <v>1389</v>
      </c>
      <c r="B266" s="65" t="s">
        <v>700</v>
      </c>
      <c r="C266" s="37" t="s">
        <v>712</v>
      </c>
      <c r="D266" s="43"/>
      <c r="E266" s="28" t="s">
        <v>182</v>
      </c>
      <c r="F266" s="57"/>
      <c r="G266" s="102"/>
      <c r="H266" s="35">
        <f>ROUND(G266*F266,2)</f>
        <v>0</v>
      </c>
      <c r="I266" s="53" t="s">
        <v>1390</v>
      </c>
      <c r="J266" s="24" t="str">
        <f t="shared" ca="1" si="31"/>
        <v/>
      </c>
      <c r="K266" s="15" t="str">
        <f t="shared" si="35"/>
        <v>B155rl^1Less than 3 mm</v>
      </c>
      <c r="L266" s="16">
        <f>MATCH(K266,'Pay Items'!$K$1:$K$649,0)</f>
        <v>266</v>
      </c>
      <c r="M266" s="17" t="str">
        <f t="shared" ca="1" si="32"/>
        <v>F0</v>
      </c>
      <c r="N266" s="17" t="str">
        <f t="shared" ca="1" si="33"/>
        <v>C2</v>
      </c>
      <c r="O266" s="17" t="str">
        <f t="shared" ca="1" si="34"/>
        <v>C2</v>
      </c>
    </row>
    <row r="267" spans="1:15" s="25" customFormat="1" ht="30" customHeight="1" x14ac:dyDescent="0.2">
      <c r="A267" s="111" t="s">
        <v>1391</v>
      </c>
      <c r="B267" s="65" t="s">
        <v>702</v>
      </c>
      <c r="C267" s="37" t="s">
        <v>713</v>
      </c>
      <c r="D267" s="43"/>
      <c r="E267" s="28" t="s">
        <v>182</v>
      </c>
      <c r="F267" s="57"/>
      <c r="G267" s="102"/>
      <c r="H267" s="35">
        <f>ROUND(G267*F267,2)</f>
        <v>0</v>
      </c>
      <c r="I267" s="53" t="s">
        <v>1390</v>
      </c>
      <c r="J267" s="24" t="str">
        <f t="shared" ca="1" si="31"/>
        <v/>
      </c>
      <c r="K267" s="15" t="str">
        <f t="shared" si="35"/>
        <v>B155rl^23 m to 30 mm</v>
      </c>
      <c r="L267" s="16">
        <f>MATCH(K267,'Pay Items'!$K$1:$K$649,0)</f>
        <v>267</v>
      </c>
      <c r="M267" s="17" t="str">
        <f t="shared" ca="1" si="32"/>
        <v>F0</v>
      </c>
      <c r="N267" s="17" t="str">
        <f t="shared" ca="1" si="33"/>
        <v>C2</v>
      </c>
      <c r="O267" s="17" t="str">
        <f t="shared" ca="1" si="34"/>
        <v>C2</v>
      </c>
    </row>
    <row r="268" spans="1:15" s="25" customFormat="1" ht="30" customHeight="1" x14ac:dyDescent="0.2">
      <c r="A268" s="111" t="s">
        <v>1392</v>
      </c>
      <c r="B268" s="65" t="s">
        <v>714</v>
      </c>
      <c r="C268" s="37" t="s">
        <v>715</v>
      </c>
      <c r="D268" s="43" t="s">
        <v>173</v>
      </c>
      <c r="E268" s="28" t="s">
        <v>182</v>
      </c>
      <c r="F268" s="57"/>
      <c r="G268" s="102"/>
      <c r="H268" s="35">
        <f>ROUND(G268*F268,2)</f>
        <v>0</v>
      </c>
      <c r="I268" s="53" t="s">
        <v>1390</v>
      </c>
      <c r="J268" s="24" t="str">
        <f t="shared" ca="1" si="31"/>
        <v/>
      </c>
      <c r="K268" s="15" t="str">
        <f t="shared" si="35"/>
        <v>B155rl^3Greater than 30 mm</v>
      </c>
      <c r="L268" s="16">
        <f>MATCH(K268,'Pay Items'!$K$1:$K$649,0)</f>
        <v>268</v>
      </c>
      <c r="M268" s="17" t="str">
        <f t="shared" ca="1" si="32"/>
        <v>F0</v>
      </c>
      <c r="N268" s="17" t="str">
        <f t="shared" ca="1" si="33"/>
        <v>C2</v>
      </c>
      <c r="O268" s="17" t="str">
        <f t="shared" ca="1" si="34"/>
        <v>C2</v>
      </c>
    </row>
    <row r="269" spans="1:15" s="33" customFormat="1" ht="41.25" customHeight="1" x14ac:dyDescent="0.2">
      <c r="A269" s="111" t="s">
        <v>846</v>
      </c>
      <c r="B269" s="44" t="s">
        <v>351</v>
      </c>
      <c r="C269" s="37" t="s">
        <v>1354</v>
      </c>
      <c r="D269" s="43" t="s">
        <v>576</v>
      </c>
      <c r="E269" s="28"/>
      <c r="F269" s="57"/>
      <c r="G269" s="35"/>
      <c r="H269" s="35"/>
      <c r="I269" s="53" t="s">
        <v>1253</v>
      </c>
      <c r="J269" s="24" t="str">
        <f t="shared" ca="1" si="31"/>
        <v>LOCKED</v>
      </c>
      <c r="K269" s="15" t="str">
        <f t="shared" si="35"/>
        <v>B159rlType ^ Concrete Barrier (^ mm reveal ht, Separate)SD-203A</v>
      </c>
      <c r="L269" s="16">
        <f>MATCH(K269,'Pay Items'!$K$1:$K$649,0)</f>
        <v>269</v>
      </c>
      <c r="M269" s="17" t="str">
        <f t="shared" ca="1" si="32"/>
        <v>F0</v>
      </c>
      <c r="N269" s="17" t="str">
        <f t="shared" ca="1" si="33"/>
        <v>C2</v>
      </c>
      <c r="O269" s="17" t="str">
        <f t="shared" ca="1" si="34"/>
        <v>C2</v>
      </c>
    </row>
    <row r="270" spans="1:15" s="33" customFormat="1" ht="37.5" customHeight="1" x14ac:dyDescent="0.2">
      <c r="A270" s="111" t="s">
        <v>1166</v>
      </c>
      <c r="B270" s="44" t="s">
        <v>973</v>
      </c>
      <c r="C270" s="37" t="s">
        <v>1355</v>
      </c>
      <c r="D270" s="43" t="s">
        <v>576</v>
      </c>
      <c r="E270" s="28"/>
      <c r="F270" s="57"/>
      <c r="G270" s="35"/>
      <c r="H270" s="35"/>
      <c r="I270" s="53" t="s">
        <v>1253</v>
      </c>
      <c r="J270" s="24" t="str">
        <f t="shared" ca="1" si="31"/>
        <v>LOCKED</v>
      </c>
      <c r="K270" s="15" t="str">
        <f t="shared" si="35"/>
        <v>B159rlAType ^ Concrete Barrier (150 mm reveal ht, Separate)SD-203A</v>
      </c>
      <c r="L270" s="16">
        <f>MATCH(K270,'Pay Items'!$K$1:$K$649,0)</f>
        <v>270</v>
      </c>
      <c r="M270" s="17" t="str">
        <f t="shared" ca="1" si="32"/>
        <v>F0</v>
      </c>
      <c r="N270" s="17" t="str">
        <f t="shared" ca="1" si="33"/>
        <v>C2</v>
      </c>
      <c r="O270" s="17" t="str">
        <f t="shared" ca="1" si="34"/>
        <v>C2</v>
      </c>
    </row>
    <row r="271" spans="1:15" s="33" customFormat="1" ht="36" customHeight="1" x14ac:dyDescent="0.2">
      <c r="A271" s="111" t="s">
        <v>1167</v>
      </c>
      <c r="B271" s="44" t="s">
        <v>973</v>
      </c>
      <c r="C271" s="37" t="s">
        <v>1356</v>
      </c>
      <c r="D271" s="43" t="s">
        <v>576</v>
      </c>
      <c r="E271" s="28"/>
      <c r="F271" s="57"/>
      <c r="G271" s="35"/>
      <c r="H271" s="35"/>
      <c r="I271" s="53" t="s">
        <v>1253</v>
      </c>
      <c r="J271" s="24" t="str">
        <f t="shared" ca="1" si="31"/>
        <v>LOCKED</v>
      </c>
      <c r="K271" s="15" t="str">
        <f t="shared" si="35"/>
        <v>B159rlBType ^ Concrete Barrier (180 mm reveal ht, Separate)SD-203A</v>
      </c>
      <c r="L271" s="16">
        <f>MATCH(K271,'Pay Items'!$K$1:$K$649,0)</f>
        <v>271</v>
      </c>
      <c r="M271" s="17" t="str">
        <f t="shared" ca="1" si="32"/>
        <v>F0</v>
      </c>
      <c r="N271" s="17" t="str">
        <f t="shared" ca="1" si="33"/>
        <v>C2</v>
      </c>
      <c r="O271" s="17" t="str">
        <f t="shared" ca="1" si="34"/>
        <v>C2</v>
      </c>
    </row>
    <row r="272" spans="1:15" s="33" customFormat="1" ht="30" customHeight="1" x14ac:dyDescent="0.2">
      <c r="A272" s="111" t="s">
        <v>1393</v>
      </c>
      <c r="B272" s="65" t="s">
        <v>700</v>
      </c>
      <c r="C272" s="37" t="s">
        <v>712</v>
      </c>
      <c r="D272" s="43"/>
      <c r="E272" s="28" t="s">
        <v>182</v>
      </c>
      <c r="F272" s="57"/>
      <c r="G272" s="102"/>
      <c r="H272" s="35">
        <f>ROUND(G272*F272,2)</f>
        <v>0</v>
      </c>
      <c r="I272" s="53" t="s">
        <v>1390</v>
      </c>
      <c r="J272" s="24" t="str">
        <f t="shared" ca="1" si="31"/>
        <v/>
      </c>
      <c r="K272" s="15" t="str">
        <f t="shared" si="35"/>
        <v>B159rl^1Less than 3 mm</v>
      </c>
      <c r="L272" s="16">
        <f>MATCH(K272,'Pay Items'!$K$1:$K$649,0)</f>
        <v>272</v>
      </c>
      <c r="M272" s="17" t="str">
        <f t="shared" ca="1" si="32"/>
        <v>F0</v>
      </c>
      <c r="N272" s="17" t="str">
        <f t="shared" ca="1" si="33"/>
        <v>C2</v>
      </c>
      <c r="O272" s="17" t="str">
        <f t="shared" ca="1" si="34"/>
        <v>C2</v>
      </c>
    </row>
    <row r="273" spans="1:15" s="33" customFormat="1" ht="27" customHeight="1" x14ac:dyDescent="0.2">
      <c r="A273" s="111" t="s">
        <v>1394</v>
      </c>
      <c r="B273" s="65" t="s">
        <v>702</v>
      </c>
      <c r="C273" s="37" t="s">
        <v>713</v>
      </c>
      <c r="D273" s="43"/>
      <c r="E273" s="28" t="s">
        <v>182</v>
      </c>
      <c r="F273" s="57"/>
      <c r="G273" s="102"/>
      <c r="H273" s="35">
        <f>ROUND(G273*F273,2)</f>
        <v>0</v>
      </c>
      <c r="I273" s="53" t="s">
        <v>1390</v>
      </c>
      <c r="J273" s="24" t="str">
        <f t="shared" ca="1" si="31"/>
        <v/>
      </c>
      <c r="K273" s="15" t="str">
        <f t="shared" si="35"/>
        <v>B159rl^23 m to 30 mm</v>
      </c>
      <c r="L273" s="16">
        <f>MATCH(K273,'Pay Items'!$K$1:$K$649,0)</f>
        <v>273</v>
      </c>
      <c r="M273" s="17" t="str">
        <f t="shared" ca="1" si="32"/>
        <v>F0</v>
      </c>
      <c r="N273" s="17" t="str">
        <f t="shared" ca="1" si="33"/>
        <v>C2</v>
      </c>
      <c r="O273" s="17" t="str">
        <f t="shared" ca="1" si="34"/>
        <v>C2</v>
      </c>
    </row>
    <row r="274" spans="1:15" s="33" customFormat="1" ht="27" customHeight="1" x14ac:dyDescent="0.2">
      <c r="A274" s="111" t="s">
        <v>1395</v>
      </c>
      <c r="B274" s="65" t="s">
        <v>714</v>
      </c>
      <c r="C274" s="37" t="s">
        <v>716</v>
      </c>
      <c r="D274" s="43" t="s">
        <v>173</v>
      </c>
      <c r="E274" s="28" t="s">
        <v>182</v>
      </c>
      <c r="F274" s="57"/>
      <c r="G274" s="102"/>
      <c r="H274" s="35">
        <f>ROUND(G274*F274,2)</f>
        <v>0</v>
      </c>
      <c r="I274" s="53" t="s">
        <v>1390</v>
      </c>
      <c r="J274" s="24" t="str">
        <f t="shared" ca="1" si="31"/>
        <v/>
      </c>
      <c r="K274" s="15" t="str">
        <f t="shared" si="35"/>
        <v>B159rl^3Greater than 30 mm</v>
      </c>
      <c r="L274" s="16">
        <f>MATCH(K274,'Pay Items'!$K$1:$K$649,0)</f>
        <v>274</v>
      </c>
      <c r="M274" s="17" t="str">
        <f t="shared" ca="1" si="32"/>
        <v>F0</v>
      </c>
      <c r="N274" s="17" t="str">
        <f t="shared" ca="1" si="33"/>
        <v>C2</v>
      </c>
      <c r="O274" s="17" t="str">
        <f t="shared" ca="1" si="34"/>
        <v>C2</v>
      </c>
    </row>
    <row r="275" spans="1:15" s="33" customFormat="1" ht="30" customHeight="1" x14ac:dyDescent="0.2">
      <c r="A275" s="111" t="s">
        <v>847</v>
      </c>
      <c r="B275" s="44" t="s">
        <v>352</v>
      </c>
      <c r="C275" s="37" t="s">
        <v>1357</v>
      </c>
      <c r="D275" s="43" t="s">
        <v>348</v>
      </c>
      <c r="E275" s="28"/>
      <c r="F275" s="57"/>
      <c r="G275" s="35"/>
      <c r="H275" s="35"/>
      <c r="I275" s="58" t="s">
        <v>1252</v>
      </c>
      <c r="J275" s="24" t="str">
        <f t="shared" ca="1" si="31"/>
        <v>LOCKED</v>
      </c>
      <c r="K275" s="15" t="str">
        <f t="shared" si="35"/>
        <v>B163rlType ^ Concrete Barrier (^ mm reveal ht, Integral)SD-204</v>
      </c>
      <c r="L275" s="16">
        <f>MATCH(K275,'Pay Items'!$K$1:$K$649,0)</f>
        <v>275</v>
      </c>
      <c r="M275" s="17" t="str">
        <f t="shared" ca="1" si="32"/>
        <v>F0</v>
      </c>
      <c r="N275" s="17" t="str">
        <f t="shared" ca="1" si="33"/>
        <v>C2</v>
      </c>
      <c r="O275" s="17" t="str">
        <f t="shared" ca="1" si="34"/>
        <v>C2</v>
      </c>
    </row>
    <row r="276" spans="1:15" s="33" customFormat="1" ht="30" customHeight="1" x14ac:dyDescent="0.2">
      <c r="A276" s="111" t="s">
        <v>1168</v>
      </c>
      <c r="B276" s="44" t="s">
        <v>974</v>
      </c>
      <c r="C276" s="37" t="s">
        <v>1358</v>
      </c>
      <c r="D276" s="43" t="s">
        <v>348</v>
      </c>
      <c r="E276" s="28"/>
      <c r="F276" s="57"/>
      <c r="G276" s="35"/>
      <c r="H276" s="35"/>
      <c r="I276" s="58" t="s">
        <v>1252</v>
      </c>
      <c r="J276" s="24" t="str">
        <f t="shared" ca="1" si="31"/>
        <v>LOCKED</v>
      </c>
      <c r="K276" s="15" t="str">
        <f t="shared" si="35"/>
        <v>B163rlAType ^ Concrete Barrier (150 mm reveal ht, Integral)SD-204</v>
      </c>
      <c r="L276" s="16">
        <f>MATCH(K276,'Pay Items'!$K$1:$K$649,0)</f>
        <v>276</v>
      </c>
      <c r="M276" s="17" t="str">
        <f t="shared" ca="1" si="32"/>
        <v>F0</v>
      </c>
      <c r="N276" s="17" t="str">
        <f t="shared" ca="1" si="33"/>
        <v>C2</v>
      </c>
      <c r="O276" s="17" t="str">
        <f t="shared" ca="1" si="34"/>
        <v>C2</v>
      </c>
    </row>
    <row r="277" spans="1:15" s="33" customFormat="1" ht="30" customHeight="1" x14ac:dyDescent="0.2">
      <c r="A277" s="111" t="s">
        <v>1169</v>
      </c>
      <c r="B277" s="44" t="s">
        <v>974</v>
      </c>
      <c r="C277" s="37" t="s">
        <v>1359</v>
      </c>
      <c r="D277" s="43" t="s">
        <v>348</v>
      </c>
      <c r="E277" s="28"/>
      <c r="F277" s="57"/>
      <c r="G277" s="35"/>
      <c r="H277" s="35"/>
      <c r="I277" s="58" t="s">
        <v>1252</v>
      </c>
      <c r="J277" s="24" t="str">
        <f t="shared" ca="1" si="31"/>
        <v>LOCKED</v>
      </c>
      <c r="K277" s="15" t="str">
        <f t="shared" si="35"/>
        <v>B163rlBType ^ Concrete Barrier (180 mm reveal ht, Integral)SD-204</v>
      </c>
      <c r="L277" s="16">
        <f>MATCH(K277,'Pay Items'!$K$1:$K$649,0)</f>
        <v>277</v>
      </c>
      <c r="M277" s="17" t="str">
        <f t="shared" ca="1" si="32"/>
        <v>F0</v>
      </c>
      <c r="N277" s="17" t="str">
        <f t="shared" ca="1" si="33"/>
        <v>C2</v>
      </c>
      <c r="O277" s="17" t="str">
        <f t="shared" ca="1" si="34"/>
        <v>C2</v>
      </c>
    </row>
    <row r="278" spans="1:15" s="33" customFormat="1" ht="30" customHeight="1" x14ac:dyDescent="0.2">
      <c r="A278" s="111" t="s">
        <v>1396</v>
      </c>
      <c r="B278" s="65" t="s">
        <v>700</v>
      </c>
      <c r="C278" s="37" t="s">
        <v>712</v>
      </c>
      <c r="D278" s="43"/>
      <c r="E278" s="28" t="s">
        <v>182</v>
      </c>
      <c r="F278" s="57"/>
      <c r="G278" s="102"/>
      <c r="H278" s="35">
        <f t="shared" ref="H278:H287" si="36">ROUND(G278*F278,2)</f>
        <v>0</v>
      </c>
      <c r="I278" s="53" t="s">
        <v>1390</v>
      </c>
      <c r="J278" s="24" t="str">
        <f t="shared" ca="1" si="31"/>
        <v/>
      </c>
      <c r="K278" s="15" t="str">
        <f t="shared" si="35"/>
        <v>B163rl^1Less than 3 mm</v>
      </c>
      <c r="L278" s="16">
        <f>MATCH(K278,'Pay Items'!$K$1:$K$649,0)</f>
        <v>278</v>
      </c>
      <c r="M278" s="17" t="str">
        <f t="shared" ca="1" si="32"/>
        <v>F0</v>
      </c>
      <c r="N278" s="17" t="str">
        <f t="shared" ca="1" si="33"/>
        <v>C2</v>
      </c>
      <c r="O278" s="17" t="str">
        <f t="shared" ca="1" si="34"/>
        <v>C2</v>
      </c>
    </row>
    <row r="279" spans="1:15" s="33" customFormat="1" ht="30" customHeight="1" x14ac:dyDescent="0.2">
      <c r="A279" s="111" t="s">
        <v>1397</v>
      </c>
      <c r="B279" s="65" t="s">
        <v>702</v>
      </c>
      <c r="C279" s="37" t="s">
        <v>713</v>
      </c>
      <c r="D279" s="43"/>
      <c r="E279" s="28" t="s">
        <v>182</v>
      </c>
      <c r="F279" s="57"/>
      <c r="G279" s="102"/>
      <c r="H279" s="35">
        <f t="shared" si="36"/>
        <v>0</v>
      </c>
      <c r="I279" s="53" t="s">
        <v>1390</v>
      </c>
      <c r="J279" s="24" t="str">
        <f t="shared" ca="1" si="31"/>
        <v/>
      </c>
      <c r="K279" s="15" t="str">
        <f t="shared" si="35"/>
        <v>B163rl^23 m to 30 mm</v>
      </c>
      <c r="L279" s="16">
        <f>MATCH(K279,'Pay Items'!$K$1:$K$649,0)</f>
        <v>279</v>
      </c>
      <c r="M279" s="17" t="str">
        <f t="shared" ca="1" si="32"/>
        <v>F0</v>
      </c>
      <c r="N279" s="17" t="str">
        <f t="shared" ca="1" si="33"/>
        <v>C2</v>
      </c>
      <c r="O279" s="17" t="str">
        <f t="shared" ca="1" si="34"/>
        <v>C2</v>
      </c>
    </row>
    <row r="280" spans="1:15" s="33" customFormat="1" ht="30" customHeight="1" x14ac:dyDescent="0.2">
      <c r="A280" s="111" t="s">
        <v>1398</v>
      </c>
      <c r="B280" s="65" t="s">
        <v>714</v>
      </c>
      <c r="C280" s="37" t="s">
        <v>716</v>
      </c>
      <c r="D280" s="43" t="s">
        <v>173</v>
      </c>
      <c r="E280" s="28" t="s">
        <v>182</v>
      </c>
      <c r="F280" s="57"/>
      <c r="G280" s="102"/>
      <c r="H280" s="35">
        <f t="shared" si="36"/>
        <v>0</v>
      </c>
      <c r="I280" s="53" t="s">
        <v>1390</v>
      </c>
      <c r="J280" s="24" t="str">
        <f t="shared" ca="1" si="31"/>
        <v/>
      </c>
      <c r="K280" s="15" t="str">
        <f t="shared" si="35"/>
        <v>B163rl^3Greater than 30 mm</v>
      </c>
      <c r="L280" s="16">
        <f>MATCH(K280,'Pay Items'!$K$1:$K$649,0)</f>
        <v>280</v>
      </c>
      <c r="M280" s="17" t="str">
        <f t="shared" ca="1" si="32"/>
        <v>F0</v>
      </c>
      <c r="N280" s="17" t="str">
        <f t="shared" ca="1" si="33"/>
        <v>C2</v>
      </c>
      <c r="O280" s="17" t="str">
        <f t="shared" ca="1" si="34"/>
        <v>C2</v>
      </c>
    </row>
    <row r="281" spans="1:15" s="25" customFormat="1" ht="36" customHeight="1" x14ac:dyDescent="0.2">
      <c r="A281" s="111" t="s">
        <v>848</v>
      </c>
      <c r="B281" s="44" t="s">
        <v>353</v>
      </c>
      <c r="C281" s="37" t="s">
        <v>1360</v>
      </c>
      <c r="D281" s="43" t="s">
        <v>399</v>
      </c>
      <c r="E281" s="28" t="s">
        <v>182</v>
      </c>
      <c r="F281" s="57"/>
      <c r="G281" s="102"/>
      <c r="H281" s="35">
        <f t="shared" si="36"/>
        <v>0</v>
      </c>
      <c r="I281" s="53" t="s">
        <v>1256</v>
      </c>
      <c r="J281" s="24" t="str">
        <f t="shared" ca="1" si="31"/>
        <v/>
      </c>
      <c r="K281" s="15" t="str">
        <f t="shared" si="35"/>
        <v>B167rlType ^ Concrete Modified Barrier (^ mm reveal ht, Dowelled)SD-203Bm</v>
      </c>
      <c r="L281" s="16">
        <f>MATCH(K281,'Pay Items'!$K$1:$K$649,0)</f>
        <v>281</v>
      </c>
      <c r="M281" s="17" t="str">
        <f t="shared" ca="1" si="32"/>
        <v>F0</v>
      </c>
      <c r="N281" s="17" t="str">
        <f t="shared" ca="1" si="33"/>
        <v>C2</v>
      </c>
      <c r="O281" s="17" t="str">
        <f t="shared" ca="1" si="34"/>
        <v>C2</v>
      </c>
    </row>
    <row r="282" spans="1:15" s="25" customFormat="1" ht="35.25" customHeight="1" x14ac:dyDescent="0.2">
      <c r="A282" s="111" t="s">
        <v>1170</v>
      </c>
      <c r="B282" s="44" t="s">
        <v>975</v>
      </c>
      <c r="C282" s="37" t="s">
        <v>1361</v>
      </c>
      <c r="D282" s="43" t="s">
        <v>399</v>
      </c>
      <c r="E282" s="28" t="s">
        <v>182</v>
      </c>
      <c r="F282" s="57"/>
      <c r="G282" s="102"/>
      <c r="H282" s="35">
        <f t="shared" si="36"/>
        <v>0</v>
      </c>
      <c r="I282" s="53"/>
      <c r="J282" s="24" t="str">
        <f t="shared" ca="1" si="31"/>
        <v/>
      </c>
      <c r="K282" s="15" t="str">
        <f t="shared" si="35"/>
        <v>B167rlAType ^ Concrete Modified Barrier (150 mm reveal ht, Dowelled)SD-203Bm</v>
      </c>
      <c r="L282" s="16">
        <f>MATCH(K282,'Pay Items'!$K$1:$K$649,0)</f>
        <v>282</v>
      </c>
      <c r="M282" s="17" t="str">
        <f t="shared" ca="1" si="32"/>
        <v>F0</v>
      </c>
      <c r="N282" s="17" t="str">
        <f t="shared" ca="1" si="33"/>
        <v>C2</v>
      </c>
      <c r="O282" s="17" t="str">
        <f t="shared" ca="1" si="34"/>
        <v>C2</v>
      </c>
    </row>
    <row r="283" spans="1:15" s="25" customFormat="1" ht="35.25" customHeight="1" x14ac:dyDescent="0.2">
      <c r="A283" s="111" t="s">
        <v>1171</v>
      </c>
      <c r="B283" s="44" t="s">
        <v>975</v>
      </c>
      <c r="C283" s="37" t="s">
        <v>1362</v>
      </c>
      <c r="D283" s="43" t="s">
        <v>399</v>
      </c>
      <c r="E283" s="28" t="s">
        <v>182</v>
      </c>
      <c r="F283" s="57"/>
      <c r="G283" s="102"/>
      <c r="H283" s="35">
        <f t="shared" si="36"/>
        <v>0</v>
      </c>
      <c r="I283" s="53"/>
      <c r="J283" s="24" t="str">
        <f t="shared" ca="1" si="31"/>
        <v/>
      </c>
      <c r="K283" s="15" t="str">
        <f t="shared" si="35"/>
        <v>B167rlBType ^ Concrete Modified Barrier (180 mm reveal ht, Dowelled)SD-203Bm</v>
      </c>
      <c r="L283" s="16">
        <f>MATCH(K283,'Pay Items'!$K$1:$K$649,0)</f>
        <v>283</v>
      </c>
      <c r="M283" s="17" t="str">
        <f t="shared" ca="1" si="32"/>
        <v>F0</v>
      </c>
      <c r="N283" s="17" t="str">
        <f t="shared" ca="1" si="33"/>
        <v>C2</v>
      </c>
      <c r="O283" s="17" t="str">
        <f t="shared" ca="1" si="34"/>
        <v>C2</v>
      </c>
    </row>
    <row r="284" spans="1:15" s="25" customFormat="1" ht="36" customHeight="1" x14ac:dyDescent="0.2">
      <c r="A284" s="111" t="s">
        <v>849</v>
      </c>
      <c r="B284" s="44" t="s">
        <v>354</v>
      </c>
      <c r="C284" s="37" t="s">
        <v>1399</v>
      </c>
      <c r="D284" s="43" t="s">
        <v>399</v>
      </c>
      <c r="E284" s="28" t="s">
        <v>182</v>
      </c>
      <c r="F284" s="57"/>
      <c r="G284" s="102"/>
      <c r="H284" s="35">
        <f t="shared" si="36"/>
        <v>0</v>
      </c>
      <c r="I284" s="53" t="s">
        <v>1256</v>
      </c>
      <c r="J284" s="24" t="str">
        <f t="shared" ca="1" si="31"/>
        <v/>
      </c>
      <c r="K284" s="15" t="str">
        <f t="shared" si="35"/>
        <v>B168rlType ^ Concrete Modified Barrier (^ mm reveal ht Integral)SD-203Bm</v>
      </c>
      <c r="L284" s="16">
        <f>MATCH(K284,'Pay Items'!$K$1:$K$649,0)</f>
        <v>284</v>
      </c>
      <c r="M284" s="17" t="str">
        <f t="shared" ca="1" si="32"/>
        <v>F0</v>
      </c>
      <c r="N284" s="17" t="str">
        <f t="shared" ca="1" si="33"/>
        <v>C2</v>
      </c>
      <c r="O284" s="17" t="str">
        <f t="shared" ca="1" si="34"/>
        <v>C2</v>
      </c>
    </row>
    <row r="285" spans="1:15" s="25" customFormat="1" ht="36" customHeight="1" x14ac:dyDescent="0.2">
      <c r="A285" s="111" t="s">
        <v>1172</v>
      </c>
      <c r="B285" s="44" t="s">
        <v>976</v>
      </c>
      <c r="C285" s="37" t="s">
        <v>1400</v>
      </c>
      <c r="D285" s="43" t="s">
        <v>399</v>
      </c>
      <c r="E285" s="28" t="s">
        <v>182</v>
      </c>
      <c r="F285" s="57"/>
      <c r="G285" s="102"/>
      <c r="H285" s="35">
        <f t="shared" si="36"/>
        <v>0</v>
      </c>
      <c r="I285" s="58"/>
      <c r="J285" s="24" t="str">
        <f t="shared" ca="1" si="31"/>
        <v/>
      </c>
      <c r="K285" s="15" t="str">
        <f t="shared" si="35"/>
        <v>B168rlAType ^ Concrete Modified Barrier (150 mm reveal ht Integral)SD-203Bm</v>
      </c>
      <c r="L285" s="16">
        <f>MATCH(K285,'Pay Items'!$K$1:$K$649,0)</f>
        <v>285</v>
      </c>
      <c r="M285" s="17" t="str">
        <f t="shared" ca="1" si="32"/>
        <v>F0</v>
      </c>
      <c r="N285" s="17" t="str">
        <f t="shared" ca="1" si="33"/>
        <v>C2</v>
      </c>
      <c r="O285" s="17" t="str">
        <f t="shared" ca="1" si="34"/>
        <v>C2</v>
      </c>
    </row>
    <row r="286" spans="1:15" s="25" customFormat="1" ht="36" customHeight="1" x14ac:dyDescent="0.2">
      <c r="A286" s="111" t="s">
        <v>1173</v>
      </c>
      <c r="B286" s="44" t="s">
        <v>976</v>
      </c>
      <c r="C286" s="37" t="s">
        <v>1401</v>
      </c>
      <c r="D286" s="43" t="s">
        <v>399</v>
      </c>
      <c r="E286" s="28" t="s">
        <v>182</v>
      </c>
      <c r="F286" s="57"/>
      <c r="G286" s="102"/>
      <c r="H286" s="35">
        <f t="shared" si="36"/>
        <v>0</v>
      </c>
      <c r="I286" s="58"/>
      <c r="J286" s="24" t="str">
        <f t="shared" ca="1" si="31"/>
        <v/>
      </c>
      <c r="K286" s="15" t="str">
        <f t="shared" si="35"/>
        <v>B168rlBType ^ Concrete Modified Barrier (180 mm reveal ht Integral)SD-203Bm</v>
      </c>
      <c r="L286" s="16">
        <f>MATCH(K286,'Pay Items'!$K$1:$K$649,0)</f>
        <v>286</v>
      </c>
      <c r="M286" s="17" t="str">
        <f t="shared" ca="1" si="32"/>
        <v>F0</v>
      </c>
      <c r="N286" s="17" t="str">
        <f t="shared" ca="1" si="33"/>
        <v>C2</v>
      </c>
      <c r="O286" s="17" t="str">
        <f t="shared" ca="1" si="34"/>
        <v>C2</v>
      </c>
    </row>
    <row r="287" spans="1:15" s="25" customFormat="1" ht="43.9" customHeight="1" x14ac:dyDescent="0.2">
      <c r="A287" s="111" t="s">
        <v>850</v>
      </c>
      <c r="B287" s="44" t="s">
        <v>355</v>
      </c>
      <c r="C287" s="37" t="s">
        <v>1402</v>
      </c>
      <c r="D287" s="43" t="s">
        <v>342</v>
      </c>
      <c r="E287" s="28" t="s">
        <v>182</v>
      </c>
      <c r="F287" s="57"/>
      <c r="G287" s="102"/>
      <c r="H287" s="35">
        <f t="shared" si="36"/>
        <v>0</v>
      </c>
      <c r="I287" s="58"/>
      <c r="J287" s="24" t="str">
        <f t="shared" ca="1" si="31"/>
        <v/>
      </c>
      <c r="K287" s="15" t="str">
        <f t="shared" si="35"/>
        <v>B169rlType ^ Concrete Mountable Curb (^ mm reveal ht Integral)SD-201m</v>
      </c>
      <c r="L287" s="16">
        <f>MATCH(K287,'Pay Items'!$K$1:$K$649,0)</f>
        <v>287</v>
      </c>
      <c r="M287" s="17" t="str">
        <f t="shared" ca="1" si="32"/>
        <v>F0</v>
      </c>
      <c r="N287" s="17" t="str">
        <f t="shared" ca="1" si="33"/>
        <v>C2</v>
      </c>
      <c r="O287" s="17" t="str">
        <f t="shared" ca="1" si="34"/>
        <v>C2</v>
      </c>
    </row>
    <row r="288" spans="1:15" s="33" customFormat="1" ht="68.25" customHeight="1" x14ac:dyDescent="0.2">
      <c r="A288" s="111" t="s">
        <v>851</v>
      </c>
      <c r="B288" s="44" t="s">
        <v>356</v>
      </c>
      <c r="C288" s="37" t="s">
        <v>1403</v>
      </c>
      <c r="D288" s="43" t="s">
        <v>343</v>
      </c>
      <c r="E288" s="28"/>
      <c r="F288" s="36"/>
      <c r="G288" s="109"/>
      <c r="H288" s="35"/>
      <c r="I288" s="53" t="s">
        <v>1254</v>
      </c>
      <c r="J288" s="24" t="str">
        <f t="shared" ca="1" si="31"/>
        <v>LOCKED</v>
      </c>
      <c r="K288" s="15" t="str">
        <f t="shared" si="35"/>
        <v>B170rlType ^ Concrete Curb and Gutter (^ mm reveal ht, Barrier, Integral, 600 mm width, 150 mm Plain Concrete Pavement)SD-200</v>
      </c>
      <c r="L288" s="16">
        <f>MATCH(K288,'Pay Items'!$K$1:$K$649,0)</f>
        <v>288</v>
      </c>
      <c r="M288" s="17" t="str">
        <f t="shared" ca="1" si="32"/>
        <v>F0</v>
      </c>
      <c r="N288" s="17" t="str">
        <f t="shared" ca="1" si="33"/>
        <v>G</v>
      </c>
      <c r="O288" s="17" t="str">
        <f t="shared" ca="1" si="34"/>
        <v>C2</v>
      </c>
    </row>
    <row r="289" spans="1:15" s="33" customFormat="1" ht="63" customHeight="1" x14ac:dyDescent="0.2">
      <c r="A289" s="111" t="s">
        <v>1174</v>
      </c>
      <c r="B289" s="44" t="s">
        <v>978</v>
      </c>
      <c r="C289" s="37" t="s">
        <v>1369</v>
      </c>
      <c r="D289" s="43" t="s">
        <v>343</v>
      </c>
      <c r="E289" s="28"/>
      <c r="F289" s="36"/>
      <c r="G289" s="109"/>
      <c r="H289" s="35"/>
      <c r="I289" s="53" t="s">
        <v>586</v>
      </c>
      <c r="J289" s="24" t="str">
        <f t="shared" ca="1" si="31"/>
        <v>LOCKED</v>
      </c>
      <c r="K289" s="15" t="str">
        <f t="shared" si="35"/>
        <v>B170rlAType ^ Concrete Curb and Gutter (150 mm reveal ht, Barrier, Integral, 600 mm width, 150 mm Plain Concrete Pavement)SD-200</v>
      </c>
      <c r="L289" s="16">
        <f>MATCH(K289,'Pay Items'!$K$1:$K$649,0)</f>
        <v>289</v>
      </c>
      <c r="M289" s="17" t="str">
        <f t="shared" ca="1" si="32"/>
        <v>F0</v>
      </c>
      <c r="N289" s="17" t="str">
        <f t="shared" ca="1" si="33"/>
        <v>G</v>
      </c>
      <c r="O289" s="17" t="str">
        <f t="shared" ca="1" si="34"/>
        <v>C2</v>
      </c>
    </row>
    <row r="290" spans="1:15" s="33" customFormat="1" ht="63.75" customHeight="1" x14ac:dyDescent="0.2">
      <c r="A290" s="111" t="s">
        <v>1175</v>
      </c>
      <c r="B290" s="44" t="s">
        <v>978</v>
      </c>
      <c r="C290" s="37" t="s">
        <v>1370</v>
      </c>
      <c r="D290" s="43" t="s">
        <v>343</v>
      </c>
      <c r="E290" s="28"/>
      <c r="F290" s="36"/>
      <c r="G290" s="109"/>
      <c r="H290" s="35"/>
      <c r="I290" s="53" t="s">
        <v>586</v>
      </c>
      <c r="J290" s="24" t="str">
        <f t="shared" ca="1" si="31"/>
        <v>LOCKED</v>
      </c>
      <c r="K290" s="15" t="str">
        <f t="shared" si="35"/>
        <v>B170rlBType ^ Concrete Curb and Gutter (180 mm reveal ht, Barrier, Integral, 600 mm width, 150 mm Plain Concrete Pavement)SD-200</v>
      </c>
      <c r="L290" s="16">
        <f>MATCH(K290,'Pay Items'!$K$1:$K$649,0)</f>
        <v>290</v>
      </c>
      <c r="M290" s="17" t="str">
        <f t="shared" ca="1" si="32"/>
        <v>F0</v>
      </c>
      <c r="N290" s="17" t="str">
        <f t="shared" ca="1" si="33"/>
        <v>G</v>
      </c>
      <c r="O290" s="17" t="str">
        <f t="shared" ca="1" si="34"/>
        <v>C2</v>
      </c>
    </row>
    <row r="291" spans="1:15" s="33" customFormat="1" ht="30" customHeight="1" x14ac:dyDescent="0.2">
      <c r="A291" s="111" t="s">
        <v>1404</v>
      </c>
      <c r="B291" s="65" t="s">
        <v>700</v>
      </c>
      <c r="C291" s="37" t="s">
        <v>712</v>
      </c>
      <c r="D291" s="43"/>
      <c r="E291" s="28" t="s">
        <v>182</v>
      </c>
      <c r="F291" s="57"/>
      <c r="G291" s="102"/>
      <c r="H291" s="35">
        <f>ROUND(G291*F291,2)</f>
        <v>0</v>
      </c>
      <c r="I291" s="53" t="s">
        <v>1390</v>
      </c>
      <c r="J291" s="24" t="str">
        <f t="shared" ca="1" si="31"/>
        <v/>
      </c>
      <c r="K291" s="15" t="str">
        <f t="shared" si="35"/>
        <v>B170rl^1Less than 3 mm</v>
      </c>
      <c r="L291" s="16">
        <f>MATCH(K291,'Pay Items'!$K$1:$K$649,0)</f>
        <v>291</v>
      </c>
      <c r="M291" s="17" t="str">
        <f t="shared" ca="1" si="32"/>
        <v>F0</v>
      </c>
      <c r="N291" s="17" t="str">
        <f t="shared" ca="1" si="33"/>
        <v>C2</v>
      </c>
      <c r="O291" s="17" t="str">
        <f t="shared" ca="1" si="34"/>
        <v>C2</v>
      </c>
    </row>
    <row r="292" spans="1:15" s="33" customFormat="1" ht="30" customHeight="1" x14ac:dyDescent="0.2">
      <c r="A292" s="111" t="s">
        <v>1405</v>
      </c>
      <c r="B292" s="65" t="s">
        <v>702</v>
      </c>
      <c r="C292" s="37" t="s">
        <v>713</v>
      </c>
      <c r="D292" s="43"/>
      <c r="E292" s="28" t="s">
        <v>182</v>
      </c>
      <c r="F292" s="57"/>
      <c r="G292" s="102"/>
      <c r="H292" s="35">
        <f>ROUND(G292*F292,2)</f>
        <v>0</v>
      </c>
      <c r="I292" s="53" t="s">
        <v>1390</v>
      </c>
      <c r="J292" s="24" t="str">
        <f t="shared" ca="1" si="31"/>
        <v/>
      </c>
      <c r="K292" s="15" t="str">
        <f t="shared" si="35"/>
        <v>B170rl^23 m to 30 mm</v>
      </c>
      <c r="L292" s="16">
        <f>MATCH(K292,'Pay Items'!$K$1:$K$649,0)</f>
        <v>292</v>
      </c>
      <c r="M292" s="17" t="str">
        <f t="shared" ca="1" si="32"/>
        <v>F0</v>
      </c>
      <c r="N292" s="17" t="str">
        <f t="shared" ca="1" si="33"/>
        <v>C2</v>
      </c>
      <c r="O292" s="17" t="str">
        <f t="shared" ca="1" si="34"/>
        <v>C2</v>
      </c>
    </row>
    <row r="293" spans="1:15" s="33" customFormat="1" ht="30" customHeight="1" x14ac:dyDescent="0.2">
      <c r="A293" s="111" t="s">
        <v>1406</v>
      </c>
      <c r="B293" s="65" t="s">
        <v>714</v>
      </c>
      <c r="C293" s="37" t="s">
        <v>716</v>
      </c>
      <c r="D293" s="43" t="s">
        <v>173</v>
      </c>
      <c r="E293" s="28" t="s">
        <v>182</v>
      </c>
      <c r="F293" s="57"/>
      <c r="G293" s="102"/>
      <c r="H293" s="35">
        <f>ROUND(G293*F293,2)</f>
        <v>0</v>
      </c>
      <c r="I293" s="53" t="s">
        <v>1390</v>
      </c>
      <c r="J293" s="24" t="str">
        <f t="shared" ca="1" si="31"/>
        <v/>
      </c>
      <c r="K293" s="15" t="str">
        <f t="shared" si="35"/>
        <v>B170rl^3Greater than 30 mm</v>
      </c>
      <c r="L293" s="16">
        <f>MATCH(K293,'Pay Items'!$K$1:$K$649,0)</f>
        <v>293</v>
      </c>
      <c r="M293" s="17" t="str">
        <f t="shared" ca="1" si="32"/>
        <v>F0</v>
      </c>
      <c r="N293" s="17" t="str">
        <f t="shared" ca="1" si="33"/>
        <v>C2</v>
      </c>
      <c r="O293" s="17" t="str">
        <f t="shared" ca="1" si="34"/>
        <v>C2</v>
      </c>
    </row>
    <row r="294" spans="1:15" s="33" customFormat="1" ht="70.900000000000006" customHeight="1" x14ac:dyDescent="0.2">
      <c r="A294" s="111" t="s">
        <v>852</v>
      </c>
      <c r="B294" s="44" t="s">
        <v>357</v>
      </c>
      <c r="C294" s="37" t="s">
        <v>1407</v>
      </c>
      <c r="D294" s="43" t="s">
        <v>448</v>
      </c>
      <c r="E294" s="28"/>
      <c r="F294" s="36"/>
      <c r="G294" s="109"/>
      <c r="H294" s="35"/>
      <c r="I294" s="53" t="s">
        <v>1255</v>
      </c>
      <c r="J294" s="24" t="str">
        <f t="shared" ca="1" si="31"/>
        <v>LOCKED</v>
      </c>
      <c r="K294" s="15" t="str">
        <f t="shared" si="35"/>
        <v>B174rlType ^ Concrete Curb and Gutter (^ mm reveal ht, Modified Barrier, Integral, - 600 mm width, 150 mm Plain Concrete Pavement)SD-200 SD-203B</v>
      </c>
      <c r="L294" s="16">
        <f>MATCH(K294,'Pay Items'!$K$1:$K$649,0)</f>
        <v>294</v>
      </c>
      <c r="M294" s="17" t="str">
        <f t="shared" ca="1" si="32"/>
        <v>F0</v>
      </c>
      <c r="N294" s="17" t="str">
        <f t="shared" ca="1" si="33"/>
        <v>G</v>
      </c>
      <c r="O294" s="17" t="str">
        <f t="shared" ca="1" si="34"/>
        <v>C2</v>
      </c>
    </row>
    <row r="295" spans="1:15" s="33" customFormat="1" ht="70.900000000000006" customHeight="1" x14ac:dyDescent="0.2">
      <c r="A295" s="111" t="s">
        <v>1176</v>
      </c>
      <c r="B295" s="44" t="s">
        <v>970</v>
      </c>
      <c r="C295" s="37" t="s">
        <v>1408</v>
      </c>
      <c r="D295" s="43" t="s">
        <v>448</v>
      </c>
      <c r="E295" s="28"/>
      <c r="F295" s="36"/>
      <c r="G295" s="109"/>
      <c r="H295" s="35"/>
      <c r="I295" s="53"/>
      <c r="J295" s="24" t="str">
        <f t="shared" ca="1" si="31"/>
        <v>LOCKED</v>
      </c>
      <c r="K295" s="15" t="str">
        <f t="shared" si="35"/>
        <v>B174rlAType ^ Concrete Curb and Gutter (150 mm reveal ht, Modified Barrier, Integral, - 600 mm width, 150 mm Plain Concrete Pavement)SD-200 SD-203B</v>
      </c>
      <c r="L295" s="16">
        <f>MATCH(K295,'Pay Items'!$K$1:$K$649,0)</f>
        <v>295</v>
      </c>
      <c r="M295" s="17" t="str">
        <f t="shared" ca="1" si="32"/>
        <v>F0</v>
      </c>
      <c r="N295" s="17" t="str">
        <f t="shared" ca="1" si="33"/>
        <v>G</v>
      </c>
      <c r="O295" s="17" t="str">
        <f t="shared" ca="1" si="34"/>
        <v>C2</v>
      </c>
    </row>
    <row r="296" spans="1:15" s="33" customFormat="1" ht="70.900000000000006" customHeight="1" x14ac:dyDescent="0.2">
      <c r="A296" s="111" t="s">
        <v>1177</v>
      </c>
      <c r="B296" s="44" t="s">
        <v>970</v>
      </c>
      <c r="C296" s="37" t="s">
        <v>1409</v>
      </c>
      <c r="D296" s="43" t="s">
        <v>448</v>
      </c>
      <c r="E296" s="28"/>
      <c r="F296" s="36"/>
      <c r="G296" s="109"/>
      <c r="H296" s="35"/>
      <c r="I296" s="53"/>
      <c r="J296" s="24" t="str">
        <f t="shared" ca="1" si="31"/>
        <v>LOCKED</v>
      </c>
      <c r="K296" s="15" t="str">
        <f t="shared" si="35"/>
        <v>B174rlBType ^ Concrete Curb and Gutter (180 mm reveal ht, Modified Barrier, Integral, - 600 mm width, 150 mm Plain Concrete Pavement)SD-200 SD-203B</v>
      </c>
      <c r="L296" s="16">
        <f>MATCH(K296,'Pay Items'!$K$1:$K$649,0)</f>
        <v>296</v>
      </c>
      <c r="M296" s="17" t="str">
        <f t="shared" ca="1" si="32"/>
        <v>F0</v>
      </c>
      <c r="N296" s="17" t="str">
        <f t="shared" ca="1" si="33"/>
        <v>G</v>
      </c>
      <c r="O296" s="17" t="str">
        <f t="shared" ca="1" si="34"/>
        <v>C2</v>
      </c>
    </row>
    <row r="297" spans="1:15" s="33" customFormat="1" ht="30" customHeight="1" x14ac:dyDescent="0.2">
      <c r="A297" s="111" t="s">
        <v>1410</v>
      </c>
      <c r="B297" s="65" t="s">
        <v>700</v>
      </c>
      <c r="C297" s="37" t="s">
        <v>712</v>
      </c>
      <c r="D297" s="43"/>
      <c r="E297" s="28" t="s">
        <v>182</v>
      </c>
      <c r="F297" s="57"/>
      <c r="G297" s="102"/>
      <c r="H297" s="35">
        <f>ROUND(G297*F297,2)</f>
        <v>0</v>
      </c>
      <c r="I297" s="53" t="s">
        <v>1390</v>
      </c>
      <c r="J297" s="24" t="str">
        <f t="shared" ca="1" si="31"/>
        <v/>
      </c>
      <c r="K297" s="15" t="str">
        <f t="shared" si="35"/>
        <v>B174rl^1Less than 3 mm</v>
      </c>
      <c r="L297" s="16">
        <f>MATCH(K297,'Pay Items'!$K$1:$K$649,0)</f>
        <v>297</v>
      </c>
      <c r="M297" s="17" t="str">
        <f t="shared" ca="1" si="32"/>
        <v>F0</v>
      </c>
      <c r="N297" s="17" t="str">
        <f t="shared" ca="1" si="33"/>
        <v>C2</v>
      </c>
      <c r="O297" s="17" t="str">
        <f t="shared" ca="1" si="34"/>
        <v>C2</v>
      </c>
    </row>
    <row r="298" spans="1:15" s="33" customFormat="1" ht="30" customHeight="1" x14ac:dyDescent="0.2">
      <c r="A298" s="111" t="s">
        <v>1411</v>
      </c>
      <c r="B298" s="65" t="s">
        <v>702</v>
      </c>
      <c r="C298" s="37" t="s">
        <v>713</v>
      </c>
      <c r="D298" s="43"/>
      <c r="E298" s="28" t="s">
        <v>182</v>
      </c>
      <c r="F298" s="57"/>
      <c r="G298" s="102"/>
      <c r="H298" s="35">
        <f>ROUND(G298*F298,2)</f>
        <v>0</v>
      </c>
      <c r="I298" s="53" t="s">
        <v>1390</v>
      </c>
      <c r="J298" s="24" t="str">
        <f t="shared" ca="1" si="31"/>
        <v/>
      </c>
      <c r="K298" s="15" t="str">
        <f t="shared" si="35"/>
        <v>B174rl^23 m to 30 mm</v>
      </c>
      <c r="L298" s="16">
        <f>MATCH(K298,'Pay Items'!$K$1:$K$649,0)</f>
        <v>298</v>
      </c>
      <c r="M298" s="17" t="str">
        <f t="shared" ca="1" si="32"/>
        <v>F0</v>
      </c>
      <c r="N298" s="17" t="str">
        <f t="shared" ca="1" si="33"/>
        <v>C2</v>
      </c>
      <c r="O298" s="17" t="str">
        <f t="shared" ca="1" si="34"/>
        <v>C2</v>
      </c>
    </row>
    <row r="299" spans="1:15" s="33" customFormat="1" ht="30" customHeight="1" x14ac:dyDescent="0.2">
      <c r="A299" s="111" t="s">
        <v>1412</v>
      </c>
      <c r="B299" s="65" t="s">
        <v>714</v>
      </c>
      <c r="C299" s="37" t="s">
        <v>716</v>
      </c>
      <c r="D299" s="43" t="s">
        <v>173</v>
      </c>
      <c r="E299" s="28" t="s">
        <v>182</v>
      </c>
      <c r="F299" s="57"/>
      <c r="G299" s="102"/>
      <c r="H299" s="35">
        <f>ROUND(G299*F299,2)</f>
        <v>0</v>
      </c>
      <c r="I299" s="53" t="s">
        <v>1390</v>
      </c>
      <c r="J299" s="24" t="str">
        <f t="shared" ca="1" si="31"/>
        <v/>
      </c>
      <c r="K299" s="15" t="str">
        <f t="shared" si="35"/>
        <v>B174rl^3Greater than 30 mm</v>
      </c>
      <c r="L299" s="16">
        <f>MATCH(K299,'Pay Items'!$K$1:$K$649,0)</f>
        <v>299</v>
      </c>
      <c r="M299" s="17" t="str">
        <f t="shared" ca="1" si="32"/>
        <v>F0</v>
      </c>
      <c r="N299" s="17" t="str">
        <f t="shared" ca="1" si="33"/>
        <v>C2</v>
      </c>
      <c r="O299" s="17" t="str">
        <f t="shared" ca="1" si="34"/>
        <v>C2</v>
      </c>
    </row>
    <row r="300" spans="1:15" s="33" customFormat="1" ht="66" customHeight="1" x14ac:dyDescent="0.2">
      <c r="A300" s="111" t="s">
        <v>853</v>
      </c>
      <c r="B300" s="44" t="s">
        <v>358</v>
      </c>
      <c r="C300" s="37" t="s">
        <v>1413</v>
      </c>
      <c r="D300" s="43" t="s">
        <v>343</v>
      </c>
      <c r="E300" s="28"/>
      <c r="F300" s="36"/>
      <c r="G300" s="109"/>
      <c r="H300" s="35"/>
      <c r="I300" s="53" t="s">
        <v>1254</v>
      </c>
      <c r="J300" s="24" t="str">
        <f t="shared" ca="1" si="31"/>
        <v>LOCKED</v>
      </c>
      <c r="K300" s="15" t="str">
        <f t="shared" si="35"/>
        <v>B178rlType ^ Concrete Curb and Gutter (^ mm reveal ht, Lip Curb, Integral, 600 mm width, 150 mm Plain Concrete Pavement)SD-200</v>
      </c>
      <c r="L300" s="16">
        <f>MATCH(K300,'Pay Items'!$K$1:$K$649,0)</f>
        <v>300</v>
      </c>
      <c r="M300" s="17" t="str">
        <f t="shared" ca="1" si="32"/>
        <v>F0</v>
      </c>
      <c r="N300" s="17" t="str">
        <f t="shared" ca="1" si="33"/>
        <v>G</v>
      </c>
      <c r="O300" s="17" t="str">
        <f t="shared" ca="1" si="34"/>
        <v>C2</v>
      </c>
    </row>
    <row r="301" spans="1:15" s="33" customFormat="1" ht="65.25" customHeight="1" x14ac:dyDescent="0.2">
      <c r="A301" s="111" t="s">
        <v>1178</v>
      </c>
      <c r="B301" s="44" t="s">
        <v>980</v>
      </c>
      <c r="C301" s="37" t="s">
        <v>1414</v>
      </c>
      <c r="D301" s="43" t="s">
        <v>343</v>
      </c>
      <c r="E301" s="28"/>
      <c r="F301" s="36"/>
      <c r="G301" s="109"/>
      <c r="H301" s="35"/>
      <c r="I301" s="53" t="s">
        <v>586</v>
      </c>
      <c r="J301" s="24" t="str">
        <f t="shared" ca="1" si="31"/>
        <v>LOCKED</v>
      </c>
      <c r="K301" s="15" t="str">
        <f t="shared" si="35"/>
        <v>B178rlAType ^ Concrete Curb and Gutter (150 mm reveal ht, Lip Curb, Integral, 600 mm width, 150 mm Plain Concrete Pavement)SD-200</v>
      </c>
      <c r="L301" s="16">
        <f>MATCH(K301,'Pay Items'!$K$1:$K$649,0)</f>
        <v>301</v>
      </c>
      <c r="M301" s="17" t="str">
        <f t="shared" ca="1" si="32"/>
        <v>F0</v>
      </c>
      <c r="N301" s="17" t="str">
        <f t="shared" ca="1" si="33"/>
        <v>G</v>
      </c>
      <c r="O301" s="17" t="str">
        <f t="shared" ca="1" si="34"/>
        <v>C2</v>
      </c>
    </row>
    <row r="302" spans="1:15" s="33" customFormat="1" ht="66" customHeight="1" x14ac:dyDescent="0.2">
      <c r="A302" s="111" t="s">
        <v>1179</v>
      </c>
      <c r="B302" s="44" t="s">
        <v>980</v>
      </c>
      <c r="C302" s="37" t="s">
        <v>1415</v>
      </c>
      <c r="D302" s="43" t="s">
        <v>343</v>
      </c>
      <c r="E302" s="28"/>
      <c r="F302" s="36"/>
      <c r="G302" s="109"/>
      <c r="H302" s="35"/>
      <c r="I302" s="53" t="s">
        <v>707</v>
      </c>
      <c r="J302" s="24" t="str">
        <f t="shared" ca="1" si="31"/>
        <v>LOCKED</v>
      </c>
      <c r="K302" s="15" t="str">
        <f t="shared" si="35"/>
        <v>B178rlBType ^ Concrete Curb and Gutter (180 mm reveal ht, Lip Curb, Integral, 600 mm width, 150 mm Plain Concrete Pavement)SD-200</v>
      </c>
      <c r="L302" s="16">
        <f>MATCH(K302,'Pay Items'!$K$1:$K$649,0)</f>
        <v>302</v>
      </c>
      <c r="M302" s="17" t="str">
        <f t="shared" ca="1" si="32"/>
        <v>F0</v>
      </c>
      <c r="N302" s="17" t="str">
        <f t="shared" ca="1" si="33"/>
        <v>G</v>
      </c>
      <c r="O302" s="17" t="str">
        <f t="shared" ca="1" si="34"/>
        <v>C2</v>
      </c>
    </row>
    <row r="303" spans="1:15" s="33" customFormat="1" ht="30" customHeight="1" x14ac:dyDescent="0.2">
      <c r="A303" s="111" t="s">
        <v>1416</v>
      </c>
      <c r="B303" s="65" t="s">
        <v>700</v>
      </c>
      <c r="C303" s="37" t="s">
        <v>712</v>
      </c>
      <c r="D303" s="43"/>
      <c r="E303" s="28" t="s">
        <v>182</v>
      </c>
      <c r="F303" s="57"/>
      <c r="G303" s="102"/>
      <c r="H303" s="35">
        <f t="shared" ref="H303:H318" si="37">ROUND(G303*F303,2)</f>
        <v>0</v>
      </c>
      <c r="I303" s="53" t="s">
        <v>1390</v>
      </c>
      <c r="J303" s="24" t="str">
        <f t="shared" ca="1" si="31"/>
        <v/>
      </c>
      <c r="K303" s="15" t="str">
        <f t="shared" si="35"/>
        <v>B178rl^1Less than 3 mm</v>
      </c>
      <c r="L303" s="16">
        <f>MATCH(K303,'Pay Items'!$K$1:$K$649,0)</f>
        <v>303</v>
      </c>
      <c r="M303" s="17" t="str">
        <f t="shared" ca="1" si="32"/>
        <v>F0</v>
      </c>
      <c r="N303" s="17" t="str">
        <f t="shared" ca="1" si="33"/>
        <v>C2</v>
      </c>
      <c r="O303" s="17" t="str">
        <f t="shared" ca="1" si="34"/>
        <v>C2</v>
      </c>
    </row>
    <row r="304" spans="1:15" s="33" customFormat="1" ht="30" customHeight="1" x14ac:dyDescent="0.2">
      <c r="A304" s="111" t="s">
        <v>1417</v>
      </c>
      <c r="B304" s="65" t="s">
        <v>702</v>
      </c>
      <c r="C304" s="37" t="s">
        <v>713</v>
      </c>
      <c r="D304" s="43"/>
      <c r="E304" s="28" t="s">
        <v>182</v>
      </c>
      <c r="F304" s="57"/>
      <c r="G304" s="102"/>
      <c r="H304" s="35">
        <f t="shared" si="37"/>
        <v>0</v>
      </c>
      <c r="I304" s="53" t="s">
        <v>1390</v>
      </c>
      <c r="J304" s="24" t="str">
        <f t="shared" ca="1" si="31"/>
        <v/>
      </c>
      <c r="K304" s="15" t="str">
        <f t="shared" si="35"/>
        <v>B178rl^23 m to 30 mm</v>
      </c>
      <c r="L304" s="16">
        <f>MATCH(K304,'Pay Items'!$K$1:$K$649,0)</f>
        <v>304</v>
      </c>
      <c r="M304" s="17" t="str">
        <f t="shared" ca="1" si="32"/>
        <v>F0</v>
      </c>
      <c r="N304" s="17" t="str">
        <f t="shared" ca="1" si="33"/>
        <v>C2</v>
      </c>
      <c r="O304" s="17" t="str">
        <f t="shared" ca="1" si="34"/>
        <v>C2</v>
      </c>
    </row>
    <row r="305" spans="1:15" s="33" customFormat="1" ht="30" customHeight="1" x14ac:dyDescent="0.2">
      <c r="A305" s="111" t="s">
        <v>1418</v>
      </c>
      <c r="B305" s="65" t="s">
        <v>714</v>
      </c>
      <c r="C305" s="37" t="s">
        <v>716</v>
      </c>
      <c r="D305" s="43" t="s">
        <v>173</v>
      </c>
      <c r="E305" s="28" t="s">
        <v>182</v>
      </c>
      <c r="F305" s="57"/>
      <c r="G305" s="102"/>
      <c r="H305" s="35">
        <f t="shared" si="37"/>
        <v>0</v>
      </c>
      <c r="I305" s="53" t="s">
        <v>1390</v>
      </c>
      <c r="J305" s="24" t="str">
        <f t="shared" ca="1" si="31"/>
        <v/>
      </c>
      <c r="K305" s="15" t="str">
        <f t="shared" si="35"/>
        <v>B178rl^3Greater than 30 mm</v>
      </c>
      <c r="L305" s="16">
        <f>MATCH(K305,'Pay Items'!$K$1:$K$649,0)</f>
        <v>305</v>
      </c>
      <c r="M305" s="17" t="str">
        <f t="shared" ca="1" si="32"/>
        <v>F0</v>
      </c>
      <c r="N305" s="17" t="str">
        <f t="shared" ca="1" si="33"/>
        <v>C2</v>
      </c>
      <c r="O305" s="17" t="str">
        <f t="shared" ca="1" si="34"/>
        <v>C2</v>
      </c>
    </row>
    <row r="306" spans="1:15" s="25" customFormat="1" ht="38.25" customHeight="1" x14ac:dyDescent="0.2">
      <c r="A306" s="111" t="s">
        <v>854</v>
      </c>
      <c r="B306" s="44" t="s">
        <v>360</v>
      </c>
      <c r="C306" s="37" t="s">
        <v>1419</v>
      </c>
      <c r="D306" s="43" t="s">
        <v>345</v>
      </c>
      <c r="E306" s="28" t="s">
        <v>182</v>
      </c>
      <c r="F306" s="57"/>
      <c r="G306" s="102"/>
      <c r="H306" s="35">
        <f t="shared" si="37"/>
        <v>0</v>
      </c>
      <c r="I306" s="53"/>
      <c r="J306" s="24" t="str">
        <f t="shared" ca="1" si="31"/>
        <v/>
      </c>
      <c r="K306" s="15" t="str">
        <f t="shared" si="35"/>
        <v>B182rlType ^ Concrete Lip Curb (40 mm reveal ht, Integral)SD-202Bm</v>
      </c>
      <c r="L306" s="16">
        <f>MATCH(K306,'Pay Items'!$K$1:$K$649,0)</f>
        <v>306</v>
      </c>
      <c r="M306" s="17" t="str">
        <f t="shared" ca="1" si="32"/>
        <v>F0</v>
      </c>
      <c r="N306" s="17" t="str">
        <f t="shared" ca="1" si="33"/>
        <v>C2</v>
      </c>
      <c r="O306" s="17" t="str">
        <f t="shared" ca="1" si="34"/>
        <v>C2</v>
      </c>
    </row>
    <row r="307" spans="1:15" s="25" customFormat="1" ht="35.25" customHeight="1" x14ac:dyDescent="0.2">
      <c r="A307" s="111" t="s">
        <v>855</v>
      </c>
      <c r="B307" s="44" t="s">
        <v>359</v>
      </c>
      <c r="C307" s="37" t="s">
        <v>1379</v>
      </c>
      <c r="D307" s="43" t="s">
        <v>346</v>
      </c>
      <c r="E307" s="28" t="s">
        <v>182</v>
      </c>
      <c r="F307" s="57"/>
      <c r="G307" s="102"/>
      <c r="H307" s="35">
        <f t="shared" si="37"/>
        <v>0</v>
      </c>
      <c r="I307" s="53" t="s">
        <v>1253</v>
      </c>
      <c r="J307" s="24" t="str">
        <f t="shared" ca="1" si="31"/>
        <v/>
      </c>
      <c r="K307" s="15" t="str">
        <f t="shared" si="35"/>
        <v>B183rlType ^ Concrete Modified Lip Curb (^ mm reveal ht, Dowelled)SD-202Cm</v>
      </c>
      <c r="L307" s="16">
        <f>MATCH(K307,'Pay Items'!$K$1:$K$649,0)</f>
        <v>307</v>
      </c>
      <c r="M307" s="17" t="str">
        <f t="shared" ca="1" si="32"/>
        <v>F0</v>
      </c>
      <c r="N307" s="17" t="str">
        <f t="shared" ca="1" si="33"/>
        <v>C2</v>
      </c>
      <c r="O307" s="17" t="str">
        <f t="shared" ca="1" si="34"/>
        <v>C2</v>
      </c>
    </row>
    <row r="308" spans="1:15" s="25" customFormat="1" ht="41.25" customHeight="1" x14ac:dyDescent="0.2">
      <c r="A308" s="111" t="s">
        <v>1180</v>
      </c>
      <c r="B308" s="44" t="s">
        <v>981</v>
      </c>
      <c r="C308" s="37" t="s">
        <v>1380</v>
      </c>
      <c r="D308" s="43" t="s">
        <v>346</v>
      </c>
      <c r="E308" s="28" t="s">
        <v>182</v>
      </c>
      <c r="F308" s="57"/>
      <c r="G308" s="102"/>
      <c r="H308" s="35">
        <f t="shared" si="37"/>
        <v>0</v>
      </c>
      <c r="I308" s="53" t="s">
        <v>586</v>
      </c>
      <c r="J308" s="24" t="str">
        <f t="shared" ca="1" si="31"/>
        <v/>
      </c>
      <c r="K308" s="15" t="str">
        <f t="shared" si="35"/>
        <v>B183rlAType ^ Concrete Modified Lip Curb (75 mm reveal ht, Dowelled)SD-202Cm</v>
      </c>
      <c r="L308" s="16">
        <f>MATCH(K308,'Pay Items'!$K$1:$K$649,0)</f>
        <v>308</v>
      </c>
      <c r="M308" s="17" t="str">
        <f t="shared" ca="1" si="32"/>
        <v>F0</v>
      </c>
      <c r="N308" s="17" t="str">
        <f t="shared" ca="1" si="33"/>
        <v>C2</v>
      </c>
      <c r="O308" s="17" t="str">
        <f t="shared" ca="1" si="34"/>
        <v>C2</v>
      </c>
    </row>
    <row r="309" spans="1:15" s="25" customFormat="1" ht="36" customHeight="1" x14ac:dyDescent="0.2">
      <c r="A309" s="111" t="s">
        <v>856</v>
      </c>
      <c r="B309" s="44" t="s">
        <v>207</v>
      </c>
      <c r="C309" s="37" t="s">
        <v>1381</v>
      </c>
      <c r="D309" s="43" t="s">
        <v>717</v>
      </c>
      <c r="E309" s="28" t="s">
        <v>182</v>
      </c>
      <c r="F309" s="57"/>
      <c r="G309" s="102"/>
      <c r="H309" s="35">
        <f t="shared" si="37"/>
        <v>0</v>
      </c>
      <c r="I309" s="53"/>
      <c r="J309" s="24" t="str">
        <f t="shared" ca="1" si="31"/>
        <v/>
      </c>
      <c r="K309" s="15" t="str">
        <f t="shared" si="35"/>
        <v>B184rlType ^ Concrete Curb Ramp (8-12 mm reveal ht, Integral)SD-229C,Dm</v>
      </c>
      <c r="L309" s="16">
        <f>MATCH(K309,'Pay Items'!$K$1:$K$649,0)</f>
        <v>309</v>
      </c>
      <c r="M309" s="17" t="str">
        <f t="shared" ca="1" si="32"/>
        <v>F0</v>
      </c>
      <c r="N309" s="17" t="str">
        <f t="shared" ca="1" si="33"/>
        <v>C2</v>
      </c>
      <c r="O309" s="17" t="str">
        <f t="shared" ca="1" si="34"/>
        <v>C2</v>
      </c>
    </row>
    <row r="310" spans="1:15" s="32" customFormat="1" ht="36.75" customHeight="1" x14ac:dyDescent="0.2">
      <c r="A310" s="111" t="s">
        <v>946</v>
      </c>
      <c r="B310" s="44" t="s">
        <v>361</v>
      </c>
      <c r="C310" s="37" t="s">
        <v>1382</v>
      </c>
      <c r="D310" s="43" t="s">
        <v>717</v>
      </c>
      <c r="E310" s="28" t="s">
        <v>182</v>
      </c>
      <c r="F310" s="57"/>
      <c r="G310" s="102"/>
      <c r="H310" s="35">
        <f t="shared" si="37"/>
        <v>0</v>
      </c>
      <c r="I310" s="53"/>
      <c r="J310" s="24" t="str">
        <f t="shared" ca="1" si="31"/>
        <v/>
      </c>
      <c r="K310" s="15" t="str">
        <f t="shared" si="35"/>
        <v>B184rlAType ^ Concrete Curb Ramp (8-12 mm reveal ht, Monolithic)SD-229C,Dm</v>
      </c>
      <c r="L310" s="16">
        <f>MATCH(K310,'Pay Items'!$K$1:$K$649,0)</f>
        <v>310</v>
      </c>
      <c r="M310" s="17" t="str">
        <f t="shared" ca="1" si="32"/>
        <v>F0</v>
      </c>
      <c r="N310" s="17" t="str">
        <f t="shared" ca="1" si="33"/>
        <v>C2</v>
      </c>
      <c r="O310" s="17" t="str">
        <f t="shared" ca="1" si="34"/>
        <v>C2</v>
      </c>
    </row>
    <row r="311" spans="1:15" s="25" customFormat="1" ht="36" customHeight="1" x14ac:dyDescent="0.2">
      <c r="A311" s="111" t="s">
        <v>857</v>
      </c>
      <c r="B311" s="44" t="s">
        <v>451</v>
      </c>
      <c r="C311" s="37" t="s">
        <v>1420</v>
      </c>
      <c r="D311" s="43" t="s">
        <v>347</v>
      </c>
      <c r="E311" s="28" t="s">
        <v>182</v>
      </c>
      <c r="F311" s="57"/>
      <c r="G311" s="102"/>
      <c r="H311" s="35">
        <f t="shared" si="37"/>
        <v>0</v>
      </c>
      <c r="I311" s="58" t="s">
        <v>1252</v>
      </c>
      <c r="J311" s="24" t="str">
        <f t="shared" ca="1" si="31"/>
        <v/>
      </c>
      <c r="K311" s="15" t="str">
        <f t="shared" si="35"/>
        <v>B185rlType ^ Concrete Safety Curb (^ mm reveal ht)SD-206Bm</v>
      </c>
      <c r="L311" s="16">
        <f>MATCH(K311,'Pay Items'!$K$1:$K$649,0)</f>
        <v>311</v>
      </c>
      <c r="M311" s="17" t="str">
        <f t="shared" ca="1" si="32"/>
        <v>F0</v>
      </c>
      <c r="N311" s="17" t="str">
        <f t="shared" ca="1" si="33"/>
        <v>C2</v>
      </c>
      <c r="O311" s="17" t="str">
        <f t="shared" ca="1" si="34"/>
        <v>C2</v>
      </c>
    </row>
    <row r="312" spans="1:15" s="25" customFormat="1" ht="50.25" customHeight="1" x14ac:dyDescent="0.2">
      <c r="A312" s="111" t="s">
        <v>947</v>
      </c>
      <c r="B312" s="44" t="s">
        <v>452</v>
      </c>
      <c r="C312" s="37" t="s">
        <v>1384</v>
      </c>
      <c r="D312" s="43" t="s">
        <v>706</v>
      </c>
      <c r="E312" s="28" t="s">
        <v>182</v>
      </c>
      <c r="F312" s="57"/>
      <c r="G312" s="102"/>
      <c r="H312" s="35">
        <f t="shared" si="37"/>
        <v>0</v>
      </c>
      <c r="I312" s="53" t="s">
        <v>707</v>
      </c>
      <c r="J312" s="24" t="str">
        <f t="shared" ca="1" si="31"/>
        <v/>
      </c>
      <c r="K312" s="15" t="str">
        <f t="shared" si="35"/>
        <v>B185rlAType ^ Concrete Splash Strip (180 mm reveal ht, Monolithic Barrier Curb, 750 mm width)SD-223Am</v>
      </c>
      <c r="L312" s="16">
        <f>MATCH(K312,'Pay Items'!$K$1:$K$649,0)</f>
        <v>312</v>
      </c>
      <c r="M312" s="17" t="str">
        <f t="shared" ca="1" si="32"/>
        <v>F0</v>
      </c>
      <c r="N312" s="17" t="str">
        <f t="shared" ca="1" si="33"/>
        <v>C2</v>
      </c>
      <c r="O312" s="17" t="str">
        <f t="shared" ca="1" si="34"/>
        <v>C2</v>
      </c>
    </row>
    <row r="313" spans="1:15" s="25" customFormat="1" ht="48.75" customHeight="1" x14ac:dyDescent="0.2">
      <c r="A313" s="111" t="s">
        <v>948</v>
      </c>
      <c r="B313" s="44" t="s">
        <v>453</v>
      </c>
      <c r="C313" s="37" t="s">
        <v>1385</v>
      </c>
      <c r="D313" s="43" t="s">
        <v>706</v>
      </c>
      <c r="E313" s="28" t="s">
        <v>182</v>
      </c>
      <c r="F313" s="57"/>
      <c r="G313" s="102"/>
      <c r="H313" s="35">
        <f t="shared" si="37"/>
        <v>0</v>
      </c>
      <c r="I313" s="53" t="s">
        <v>586</v>
      </c>
      <c r="J313" s="24" t="str">
        <f t="shared" ca="1" si="31"/>
        <v/>
      </c>
      <c r="K313" s="15" t="str">
        <f t="shared" si="35"/>
        <v>B185rlBType ^ Concrete Splash Strip (150 mm reveal ht, Monolithic Barrier Curb, 750 mm width)SD-223Am</v>
      </c>
      <c r="L313" s="16">
        <f>MATCH(K313,'Pay Items'!$K$1:$K$649,0)</f>
        <v>313</v>
      </c>
      <c r="M313" s="17" t="str">
        <f t="shared" ca="1" si="32"/>
        <v>F0</v>
      </c>
      <c r="N313" s="17" t="str">
        <f t="shared" ca="1" si="33"/>
        <v>C2</v>
      </c>
      <c r="O313" s="17" t="str">
        <f t="shared" ca="1" si="34"/>
        <v>C2</v>
      </c>
    </row>
    <row r="314" spans="1:15" s="25" customFormat="1" ht="47.25" customHeight="1" x14ac:dyDescent="0.2">
      <c r="A314" s="111" t="s">
        <v>949</v>
      </c>
      <c r="B314" s="44" t="s">
        <v>454</v>
      </c>
      <c r="C314" s="37" t="s">
        <v>1386</v>
      </c>
      <c r="D314" s="43" t="s">
        <v>1075</v>
      </c>
      <c r="E314" s="28" t="s">
        <v>182</v>
      </c>
      <c r="F314" s="57"/>
      <c r="G314" s="102"/>
      <c r="H314" s="35">
        <f t="shared" si="37"/>
        <v>0</v>
      </c>
      <c r="I314" s="53" t="s">
        <v>586</v>
      </c>
      <c r="J314" s="24" t="str">
        <f t="shared" ca="1" si="31"/>
        <v/>
      </c>
      <c r="K314" s="15" t="str">
        <f t="shared" si="35"/>
        <v>B185rlCType ^ Concrete Splash Strip (150 mm reveal ht, Monolithic Modified Barrier Curb, 750 mm width)SD-223ASD-203Bm</v>
      </c>
      <c r="L314" s="16">
        <f>MATCH(K314,'Pay Items'!$K$1:$K$649,0)</f>
        <v>314</v>
      </c>
      <c r="M314" s="17" t="str">
        <f t="shared" ca="1" si="32"/>
        <v>F0</v>
      </c>
      <c r="N314" s="17" t="str">
        <f t="shared" ca="1" si="33"/>
        <v>C2</v>
      </c>
      <c r="O314" s="17" t="str">
        <f t="shared" ca="1" si="34"/>
        <v>C2</v>
      </c>
    </row>
    <row r="315" spans="1:15" s="25" customFormat="1" ht="48.75" customHeight="1" x14ac:dyDescent="0.2">
      <c r="A315" s="111" t="s">
        <v>1076</v>
      </c>
      <c r="B315" s="44" t="s">
        <v>454</v>
      </c>
      <c r="C315" s="37" t="s">
        <v>1421</v>
      </c>
      <c r="D315" s="43" t="s">
        <v>1075</v>
      </c>
      <c r="E315" s="28" t="s">
        <v>182</v>
      </c>
      <c r="F315" s="57"/>
      <c r="G315" s="102"/>
      <c r="H315" s="35">
        <f t="shared" si="37"/>
        <v>0</v>
      </c>
      <c r="I315" s="53" t="s">
        <v>586</v>
      </c>
      <c r="J315" s="24" t="str">
        <f t="shared" ca="1" si="31"/>
        <v/>
      </c>
      <c r="K315" s="15" t="str">
        <f t="shared" si="35"/>
        <v>B185rlC1Type ^ Concrete Splash Strip (180 mm reveal ht, Monolithic Modified Barrier Curb, 750 mm width)SD-223ASD-203Bm</v>
      </c>
      <c r="L315" s="16">
        <f>MATCH(K315,'Pay Items'!$K$1:$K$649,0)</f>
        <v>315</v>
      </c>
      <c r="M315" s="17" t="str">
        <f t="shared" ca="1" si="32"/>
        <v>F0</v>
      </c>
      <c r="N315" s="17" t="str">
        <f t="shared" ca="1" si="33"/>
        <v>C2</v>
      </c>
      <c r="O315" s="17" t="str">
        <f t="shared" ca="1" si="34"/>
        <v>C2</v>
      </c>
    </row>
    <row r="316" spans="1:15" s="25" customFormat="1" ht="43.9" customHeight="1" x14ac:dyDescent="0.2">
      <c r="A316" s="111" t="s">
        <v>950</v>
      </c>
      <c r="B316" s="44" t="s">
        <v>313</v>
      </c>
      <c r="C316" s="37" t="s">
        <v>1387</v>
      </c>
      <c r="D316" s="43" t="s">
        <v>710</v>
      </c>
      <c r="E316" s="28" t="s">
        <v>182</v>
      </c>
      <c r="F316" s="57"/>
      <c r="G316" s="102"/>
      <c r="H316" s="35">
        <f t="shared" si="37"/>
        <v>0</v>
      </c>
      <c r="I316" s="53"/>
      <c r="J316" s="24" t="str">
        <f t="shared" ca="1" si="31"/>
        <v/>
      </c>
      <c r="K316" s="15" t="str">
        <f t="shared" si="35"/>
        <v>B185rlDType ^ Concrete Splash Strip, (Separate, 600 mm width)SD-223Bm</v>
      </c>
      <c r="L316" s="16">
        <f>MATCH(K316,'Pay Items'!$K$1:$K$649,0)</f>
        <v>316</v>
      </c>
      <c r="M316" s="17" t="str">
        <f t="shared" ca="1" si="32"/>
        <v>F0</v>
      </c>
      <c r="N316" s="17" t="str">
        <f t="shared" ca="1" si="33"/>
        <v>C2</v>
      </c>
      <c r="O316" s="17" t="str">
        <f t="shared" ca="1" si="34"/>
        <v>C2</v>
      </c>
    </row>
    <row r="317" spans="1:15" s="25" customFormat="1" ht="43.9" customHeight="1" x14ac:dyDescent="0.2">
      <c r="A317" s="111" t="s">
        <v>474</v>
      </c>
      <c r="B317" s="38" t="s">
        <v>169</v>
      </c>
      <c r="C317" s="37" t="s">
        <v>1422</v>
      </c>
      <c r="D317" s="43" t="s">
        <v>1423</v>
      </c>
      <c r="E317" s="28" t="s">
        <v>182</v>
      </c>
      <c r="F317" s="57"/>
      <c r="G317" s="102"/>
      <c r="H317" s="35">
        <f t="shared" si="37"/>
        <v>0</v>
      </c>
      <c r="I317" s="53" t="s">
        <v>1424</v>
      </c>
      <c r="J317" s="24" t="str">
        <f t="shared" ca="1" si="31"/>
        <v/>
      </c>
      <c r="K317" s="15" t="str">
        <f t="shared" si="35"/>
        <v>B188Supply and Installation of Dowel Assemblies ^CW 3310-R18m</v>
      </c>
      <c r="L317" s="16">
        <f>MATCH(K317,'Pay Items'!$K$1:$K$649,0)</f>
        <v>317</v>
      </c>
      <c r="M317" s="17" t="str">
        <f t="shared" ca="1" si="32"/>
        <v>F0</v>
      </c>
      <c r="N317" s="17" t="str">
        <f t="shared" ca="1" si="33"/>
        <v>C2</v>
      </c>
      <c r="O317" s="17" t="str">
        <f t="shared" ca="1" si="34"/>
        <v>C2</v>
      </c>
    </row>
    <row r="318" spans="1:15" s="25" customFormat="1" ht="43.9" customHeight="1" x14ac:dyDescent="0.2">
      <c r="A318" s="111" t="s">
        <v>475</v>
      </c>
      <c r="B318" s="38" t="s">
        <v>170</v>
      </c>
      <c r="C318" s="37" t="s">
        <v>165</v>
      </c>
      <c r="D318" s="43" t="s">
        <v>732</v>
      </c>
      <c r="E318" s="28" t="s">
        <v>178</v>
      </c>
      <c r="F318" s="57"/>
      <c r="G318" s="102"/>
      <c r="H318" s="35">
        <f t="shared" si="37"/>
        <v>0</v>
      </c>
      <c r="I318" s="53"/>
      <c r="J318" s="24" t="str">
        <f t="shared" ca="1" si="31"/>
        <v/>
      </c>
      <c r="K318" s="15" t="str">
        <f t="shared" si="35"/>
        <v>B189Regrading Existing Interlocking Paving StonesCW 3330-R5m²</v>
      </c>
      <c r="L318" s="16">
        <f>MATCH(K318,'Pay Items'!$K$1:$K$649,0)</f>
        <v>318</v>
      </c>
      <c r="M318" s="17" t="str">
        <f t="shared" ca="1" si="32"/>
        <v>F0</v>
      </c>
      <c r="N318" s="17" t="str">
        <f t="shared" ca="1" si="33"/>
        <v>C2</v>
      </c>
      <c r="O318" s="17" t="str">
        <f t="shared" ca="1" si="34"/>
        <v>C2</v>
      </c>
    </row>
    <row r="319" spans="1:15" s="25" customFormat="1" ht="43.9" customHeight="1" x14ac:dyDescent="0.2">
      <c r="A319" s="111" t="s">
        <v>476</v>
      </c>
      <c r="B319" s="38" t="s">
        <v>171</v>
      </c>
      <c r="C319" s="37" t="s">
        <v>362</v>
      </c>
      <c r="D319" s="43" t="s">
        <v>1181</v>
      </c>
      <c r="E319" s="77"/>
      <c r="F319" s="57"/>
      <c r="G319" s="109"/>
      <c r="H319" s="35"/>
      <c r="I319" s="53"/>
      <c r="J319" s="24" t="str">
        <f t="shared" ca="1" si="31"/>
        <v>LOCKED</v>
      </c>
      <c r="K319" s="15" t="str">
        <f t="shared" si="35"/>
        <v>B190Construction of Asphaltic Concrete OverlayCW 3410-R12</v>
      </c>
      <c r="L319" s="16">
        <f>MATCH(K319,'Pay Items'!$K$1:$K$649,0)</f>
        <v>319</v>
      </c>
      <c r="M319" s="17" t="str">
        <f t="shared" ca="1" si="32"/>
        <v>F0</v>
      </c>
      <c r="N319" s="17" t="str">
        <f t="shared" ca="1" si="33"/>
        <v>G</v>
      </c>
      <c r="O319" s="17" t="str">
        <f t="shared" ca="1" si="34"/>
        <v>C2</v>
      </c>
    </row>
    <row r="320" spans="1:15" s="25" customFormat="1" ht="30" customHeight="1" x14ac:dyDescent="0.2">
      <c r="A320" s="111" t="s">
        <v>477</v>
      </c>
      <c r="B320" s="44" t="s">
        <v>350</v>
      </c>
      <c r="C320" s="37" t="s">
        <v>363</v>
      </c>
      <c r="D320" s="43"/>
      <c r="E320" s="28"/>
      <c r="F320" s="57"/>
      <c r="G320" s="109"/>
      <c r="H320" s="35"/>
      <c r="I320" s="53"/>
      <c r="J320" s="24" t="str">
        <f t="shared" ca="1" si="31"/>
        <v>LOCKED</v>
      </c>
      <c r="K320" s="15" t="str">
        <f t="shared" si="35"/>
        <v>B191Main Line Paving</v>
      </c>
      <c r="L320" s="16">
        <f>MATCH(K320,'Pay Items'!$K$1:$K$649,0)</f>
        <v>320</v>
      </c>
      <c r="M320" s="17" t="str">
        <f t="shared" ca="1" si="32"/>
        <v>F0</v>
      </c>
      <c r="N320" s="17" t="str">
        <f t="shared" ca="1" si="33"/>
        <v>G</v>
      </c>
      <c r="O320" s="17" t="str">
        <f t="shared" ca="1" si="34"/>
        <v>C2</v>
      </c>
    </row>
    <row r="321" spans="1:15" s="25" customFormat="1" ht="30" customHeight="1" x14ac:dyDescent="0.2">
      <c r="A321" s="111" t="s">
        <v>479</v>
      </c>
      <c r="B321" s="65" t="s">
        <v>700</v>
      </c>
      <c r="C321" s="37" t="s">
        <v>718</v>
      </c>
      <c r="D321" s="43"/>
      <c r="E321" s="28" t="s">
        <v>180</v>
      </c>
      <c r="F321" s="57"/>
      <c r="G321" s="102"/>
      <c r="H321" s="35">
        <f>ROUND(G321*F321,2)</f>
        <v>0</v>
      </c>
      <c r="I321" s="53"/>
      <c r="J321" s="24" t="str">
        <f t="shared" ca="1" si="31"/>
        <v/>
      </c>
      <c r="K321" s="15" t="str">
        <f t="shared" si="35"/>
        <v>B193Type IAtonne</v>
      </c>
      <c r="L321" s="16">
        <f>MATCH(K321,'Pay Items'!$K$1:$K$649,0)</f>
        <v>321</v>
      </c>
      <c r="M321" s="17" t="str">
        <f t="shared" ca="1" si="32"/>
        <v>F0</v>
      </c>
      <c r="N321" s="17" t="str">
        <f t="shared" ca="1" si="33"/>
        <v>C2</v>
      </c>
      <c r="O321" s="17" t="str">
        <f t="shared" ca="1" si="34"/>
        <v>C2</v>
      </c>
    </row>
    <row r="322" spans="1:15" s="25" customFormat="1" ht="30" customHeight="1" x14ac:dyDescent="0.2">
      <c r="A322" s="111" t="s">
        <v>478</v>
      </c>
      <c r="B322" s="65" t="s">
        <v>702</v>
      </c>
      <c r="C322" s="37" t="s">
        <v>719</v>
      </c>
      <c r="D322" s="43"/>
      <c r="E322" s="28" t="s">
        <v>180</v>
      </c>
      <c r="F322" s="57"/>
      <c r="G322" s="102"/>
      <c r="H322" s="35">
        <f>ROUND(G322*F322,2)</f>
        <v>0</v>
      </c>
      <c r="I322" s="53"/>
      <c r="J322" s="24" t="str">
        <f t="shared" ca="1" si="31"/>
        <v/>
      </c>
      <c r="K322" s="15" t="str">
        <f t="shared" si="35"/>
        <v>B192Type Itonne</v>
      </c>
      <c r="L322" s="16">
        <f>MATCH(K322,'Pay Items'!$K$1:$K$649,0)</f>
        <v>322</v>
      </c>
      <c r="M322" s="17" t="str">
        <f t="shared" ca="1" si="32"/>
        <v>F0</v>
      </c>
      <c r="N322" s="17" t="str">
        <f t="shared" ca="1" si="33"/>
        <v>C2</v>
      </c>
      <c r="O322" s="17" t="str">
        <f t="shared" ca="1" si="34"/>
        <v>C2</v>
      </c>
    </row>
    <row r="323" spans="1:15" s="25" customFormat="1" ht="30" customHeight="1" x14ac:dyDescent="0.2">
      <c r="A323" s="111" t="s">
        <v>480</v>
      </c>
      <c r="B323" s="44" t="s">
        <v>351</v>
      </c>
      <c r="C323" s="37" t="s">
        <v>364</v>
      </c>
      <c r="D323" s="43"/>
      <c r="E323" s="28"/>
      <c r="F323" s="57"/>
      <c r="G323" s="109"/>
      <c r="H323" s="35"/>
      <c r="I323" s="53"/>
      <c r="J323" s="24" t="str">
        <f t="shared" ref="J323:J386" ca="1" si="38">IF(CELL("protect",$G323)=1, "LOCKED", "")</f>
        <v>LOCKED</v>
      </c>
      <c r="K323" s="15" t="str">
        <f t="shared" si="35"/>
        <v>B194Tie-ins and Approaches</v>
      </c>
      <c r="L323" s="16">
        <f>MATCH(K323,'Pay Items'!$K$1:$K$649,0)</f>
        <v>323</v>
      </c>
      <c r="M323" s="17" t="str">
        <f t="shared" ref="M323:M386" ca="1" si="39">CELL("format",$F323)</f>
        <v>F0</v>
      </c>
      <c r="N323" s="17" t="str">
        <f t="shared" ref="N323:N386" ca="1" si="40">CELL("format",$G323)</f>
        <v>G</v>
      </c>
      <c r="O323" s="17" t="str">
        <f t="shared" ref="O323:O386" ca="1" si="41">CELL("format",$H323)</f>
        <v>C2</v>
      </c>
    </row>
    <row r="324" spans="1:15" s="25" customFormat="1" ht="30" customHeight="1" x14ac:dyDescent="0.2">
      <c r="A324" s="111" t="s">
        <v>481</v>
      </c>
      <c r="B324" s="65" t="s">
        <v>700</v>
      </c>
      <c r="C324" s="37" t="s">
        <v>718</v>
      </c>
      <c r="D324" s="43"/>
      <c r="E324" s="28" t="s">
        <v>180</v>
      </c>
      <c r="F324" s="57"/>
      <c r="G324" s="102"/>
      <c r="H324" s="35">
        <f>ROUND(G324*F324,2)</f>
        <v>0</v>
      </c>
      <c r="I324" s="53"/>
      <c r="J324" s="24" t="str">
        <f t="shared" ca="1" si="38"/>
        <v/>
      </c>
      <c r="K324" s="15" t="str">
        <f t="shared" ref="K324:K387" si="42">CLEAN(CONCATENATE(TRIM($A324),TRIM($C324),IF(LEFT($D324)&lt;&gt;"E",TRIM($D324),),TRIM($E324)))</f>
        <v>B195Type IAtonne</v>
      </c>
      <c r="L324" s="16">
        <f>MATCH(K324,'Pay Items'!$K$1:$K$649,0)</f>
        <v>324</v>
      </c>
      <c r="M324" s="17" t="str">
        <f t="shared" ca="1" si="39"/>
        <v>F0</v>
      </c>
      <c r="N324" s="17" t="str">
        <f t="shared" ca="1" si="40"/>
        <v>C2</v>
      </c>
      <c r="O324" s="17" t="str">
        <f t="shared" ca="1" si="41"/>
        <v>C2</v>
      </c>
    </row>
    <row r="325" spans="1:15" s="25" customFormat="1" ht="30" customHeight="1" x14ac:dyDescent="0.2">
      <c r="A325" s="111" t="s">
        <v>482</v>
      </c>
      <c r="B325" s="65" t="s">
        <v>702</v>
      </c>
      <c r="C325" s="37" t="s">
        <v>719</v>
      </c>
      <c r="D325" s="43"/>
      <c r="E325" s="28" t="s">
        <v>180</v>
      </c>
      <c r="F325" s="57"/>
      <c r="G325" s="102"/>
      <c r="H325" s="35">
        <f>ROUND(G325*F325,2)</f>
        <v>0</v>
      </c>
      <c r="I325" s="53"/>
      <c r="J325" s="24" t="str">
        <f t="shared" ca="1" si="38"/>
        <v/>
      </c>
      <c r="K325" s="15" t="str">
        <f t="shared" si="42"/>
        <v>B196Type Itonne</v>
      </c>
      <c r="L325" s="16">
        <f>MATCH(K325,'Pay Items'!$K$1:$K$649,0)</f>
        <v>325</v>
      </c>
      <c r="M325" s="17" t="str">
        <f t="shared" ca="1" si="39"/>
        <v>F0</v>
      </c>
      <c r="N325" s="17" t="str">
        <f t="shared" ca="1" si="40"/>
        <v>C2</v>
      </c>
      <c r="O325" s="17" t="str">
        <f t="shared" ca="1" si="41"/>
        <v>C2</v>
      </c>
    </row>
    <row r="326" spans="1:15" s="25" customFormat="1" ht="30" customHeight="1" x14ac:dyDescent="0.2">
      <c r="A326" s="111" t="s">
        <v>483</v>
      </c>
      <c r="B326" s="65" t="s">
        <v>714</v>
      </c>
      <c r="C326" s="37" t="s">
        <v>720</v>
      </c>
      <c r="D326" s="43"/>
      <c r="E326" s="28" t="s">
        <v>180</v>
      </c>
      <c r="F326" s="57"/>
      <c r="G326" s="102"/>
      <c r="H326" s="35">
        <f>ROUND(G326*F326,2)</f>
        <v>0</v>
      </c>
      <c r="I326" s="53"/>
      <c r="J326" s="24" t="str">
        <f t="shared" ca="1" si="38"/>
        <v/>
      </c>
      <c r="K326" s="15" t="str">
        <f t="shared" si="42"/>
        <v>B197Type IItonne</v>
      </c>
      <c r="L326" s="16">
        <f>MATCH(K326,'Pay Items'!$K$1:$K$649,0)</f>
        <v>326</v>
      </c>
      <c r="M326" s="17" t="str">
        <f t="shared" ca="1" si="39"/>
        <v>F0</v>
      </c>
      <c r="N326" s="17" t="str">
        <f t="shared" ca="1" si="40"/>
        <v>C2</v>
      </c>
      <c r="O326" s="17" t="str">
        <f t="shared" ca="1" si="41"/>
        <v>C2</v>
      </c>
    </row>
    <row r="327" spans="1:15" s="25" customFormat="1" ht="39.950000000000003" customHeight="1" x14ac:dyDescent="0.2">
      <c r="A327" s="111" t="s">
        <v>484</v>
      </c>
      <c r="B327" s="38" t="s">
        <v>370</v>
      </c>
      <c r="C327" s="37" t="s">
        <v>195</v>
      </c>
      <c r="D327" s="43" t="s">
        <v>1074</v>
      </c>
      <c r="E327" s="28" t="s">
        <v>180</v>
      </c>
      <c r="F327" s="57"/>
      <c r="G327" s="102"/>
      <c r="H327" s="35">
        <f>ROUND(G327*F327,2)</f>
        <v>0</v>
      </c>
      <c r="I327" s="53"/>
      <c r="J327" s="24" t="str">
        <f t="shared" ca="1" si="38"/>
        <v/>
      </c>
      <c r="K327" s="15" t="str">
        <f t="shared" si="42"/>
        <v>B198Construction of Asphaltic Concrete Base Course (Type III)CW 3410-R12tonne</v>
      </c>
      <c r="L327" s="16">
        <f>MATCH(K327,'Pay Items'!$K$1:$K$649,0)</f>
        <v>327</v>
      </c>
      <c r="M327" s="17" t="str">
        <f t="shared" ca="1" si="39"/>
        <v>F0</v>
      </c>
      <c r="N327" s="17" t="str">
        <f t="shared" ca="1" si="40"/>
        <v>C2</v>
      </c>
      <c r="O327" s="17" t="str">
        <f t="shared" ca="1" si="41"/>
        <v>C2</v>
      </c>
    </row>
    <row r="328" spans="1:15" s="25" customFormat="1" ht="30" customHeight="1" x14ac:dyDescent="0.2">
      <c r="A328" s="111" t="s">
        <v>485</v>
      </c>
      <c r="B328" s="38" t="s">
        <v>206</v>
      </c>
      <c r="C328" s="37" t="s">
        <v>365</v>
      </c>
      <c r="D328" s="43" t="s">
        <v>1181</v>
      </c>
      <c r="E328" s="28" t="s">
        <v>178</v>
      </c>
      <c r="F328" s="57"/>
      <c r="G328" s="102"/>
      <c r="H328" s="35">
        <f>ROUND(G328*F328,2)</f>
        <v>0</v>
      </c>
      <c r="I328" s="53"/>
      <c r="J328" s="24" t="str">
        <f t="shared" ca="1" si="38"/>
        <v/>
      </c>
      <c r="K328" s="15" t="str">
        <f t="shared" si="42"/>
        <v>B199Construction of Asphalt PatchesCW 3410-R12m²</v>
      </c>
      <c r="L328" s="16">
        <f>MATCH(K328,'Pay Items'!$K$1:$K$649,0)</f>
        <v>328</v>
      </c>
      <c r="M328" s="17" t="str">
        <f t="shared" ca="1" si="39"/>
        <v>F0</v>
      </c>
      <c r="N328" s="17" t="str">
        <f t="shared" ca="1" si="40"/>
        <v>C2</v>
      </c>
      <c r="O328" s="17" t="str">
        <f t="shared" ca="1" si="41"/>
        <v>C2</v>
      </c>
    </row>
    <row r="329" spans="1:15" s="25" customFormat="1" ht="30" customHeight="1" x14ac:dyDescent="0.2">
      <c r="A329" s="111" t="s">
        <v>486</v>
      </c>
      <c r="B329" s="38" t="s">
        <v>312</v>
      </c>
      <c r="C329" s="37" t="s">
        <v>99</v>
      </c>
      <c r="D329" s="43" t="s">
        <v>959</v>
      </c>
      <c r="E329" s="28"/>
      <c r="F329" s="57"/>
      <c r="G329" s="109"/>
      <c r="H329" s="35"/>
      <c r="I329" s="53"/>
      <c r="J329" s="24" t="str">
        <f t="shared" ca="1" si="38"/>
        <v>LOCKED</v>
      </c>
      <c r="K329" s="15" t="str">
        <f t="shared" si="42"/>
        <v>B200Planing of PavementCW 3450-R6</v>
      </c>
      <c r="L329" s="16">
        <f>MATCH(K329,'Pay Items'!$K$1:$K$649,0)</f>
        <v>329</v>
      </c>
      <c r="M329" s="17" t="str">
        <f t="shared" ca="1" si="39"/>
        <v>F0</v>
      </c>
      <c r="N329" s="17" t="str">
        <f t="shared" ca="1" si="40"/>
        <v>G</v>
      </c>
      <c r="O329" s="17" t="str">
        <f t="shared" ca="1" si="41"/>
        <v>C2</v>
      </c>
    </row>
    <row r="330" spans="1:15" s="25" customFormat="1" ht="30" customHeight="1" x14ac:dyDescent="0.2">
      <c r="A330" s="111" t="s">
        <v>487</v>
      </c>
      <c r="B330" s="44" t="s">
        <v>350</v>
      </c>
      <c r="C330" s="37" t="s">
        <v>1004</v>
      </c>
      <c r="D330" s="43" t="s">
        <v>173</v>
      </c>
      <c r="E330" s="28" t="s">
        <v>178</v>
      </c>
      <c r="F330" s="57"/>
      <c r="G330" s="102"/>
      <c r="H330" s="35">
        <f t="shared" ref="H330:H341" si="43">ROUND(G330*F330,2)</f>
        <v>0</v>
      </c>
      <c r="I330" s="53"/>
      <c r="J330" s="24" t="str">
        <f t="shared" ca="1" si="38"/>
        <v/>
      </c>
      <c r="K330" s="15" t="str">
        <f t="shared" si="42"/>
        <v>B2011 - 50 mm Depth (Asphalt)m²</v>
      </c>
      <c r="L330" s="16">
        <f>MATCH(K330,'Pay Items'!$K$1:$K$649,0)</f>
        <v>330</v>
      </c>
      <c r="M330" s="17" t="str">
        <f t="shared" ca="1" si="39"/>
        <v>F0</v>
      </c>
      <c r="N330" s="17" t="str">
        <f t="shared" ca="1" si="40"/>
        <v>C2</v>
      </c>
      <c r="O330" s="17" t="str">
        <f t="shared" ca="1" si="41"/>
        <v>C2</v>
      </c>
    </row>
    <row r="331" spans="1:15" s="25" customFormat="1" ht="30" customHeight="1" x14ac:dyDescent="0.2">
      <c r="A331" s="111" t="s">
        <v>488</v>
      </c>
      <c r="B331" s="44" t="s">
        <v>351</v>
      </c>
      <c r="C331" s="37" t="s">
        <v>94</v>
      </c>
      <c r="D331" s="43" t="s">
        <v>173</v>
      </c>
      <c r="E331" s="28" t="s">
        <v>178</v>
      </c>
      <c r="F331" s="57"/>
      <c r="G331" s="102"/>
      <c r="H331" s="35">
        <f t="shared" si="43"/>
        <v>0</v>
      </c>
      <c r="I331" s="53"/>
      <c r="J331" s="24" t="str">
        <f t="shared" ca="1" si="38"/>
        <v/>
      </c>
      <c r="K331" s="15" t="str">
        <f t="shared" si="42"/>
        <v>B20250 - 100 mm Depth (Asphalt)m²</v>
      </c>
      <c r="L331" s="16">
        <f>MATCH(K331,'Pay Items'!$K$1:$K$649,0)</f>
        <v>331</v>
      </c>
      <c r="M331" s="17" t="str">
        <f t="shared" ca="1" si="39"/>
        <v>F0</v>
      </c>
      <c r="N331" s="17" t="str">
        <f t="shared" ca="1" si="40"/>
        <v>C2</v>
      </c>
      <c r="O331" s="17" t="str">
        <f t="shared" ca="1" si="41"/>
        <v>C2</v>
      </c>
    </row>
    <row r="332" spans="1:15" s="25" customFormat="1" ht="30" customHeight="1" x14ac:dyDescent="0.2">
      <c r="A332" s="111" t="s">
        <v>568</v>
      </c>
      <c r="B332" s="44" t="s">
        <v>352</v>
      </c>
      <c r="C332" s="37" t="s">
        <v>1005</v>
      </c>
      <c r="D332" s="43" t="s">
        <v>173</v>
      </c>
      <c r="E332" s="28" t="s">
        <v>178</v>
      </c>
      <c r="F332" s="57"/>
      <c r="G332" s="102"/>
      <c r="H332" s="35">
        <f t="shared" si="43"/>
        <v>0</v>
      </c>
      <c r="I332" s="53"/>
      <c r="J332" s="24" t="str">
        <f t="shared" ca="1" si="38"/>
        <v/>
      </c>
      <c r="K332" s="15" t="str">
        <f t="shared" si="42"/>
        <v>B2031 - 50 mm Depth (Concrete)m²</v>
      </c>
      <c r="L332" s="16">
        <f>MATCH(K332,'Pay Items'!$K$1:$K$649,0)</f>
        <v>332</v>
      </c>
      <c r="M332" s="17" t="str">
        <f t="shared" ca="1" si="39"/>
        <v>F0</v>
      </c>
      <c r="N332" s="17" t="str">
        <f t="shared" ca="1" si="40"/>
        <v>C2</v>
      </c>
      <c r="O332" s="17" t="str">
        <f t="shared" ca="1" si="41"/>
        <v>C2</v>
      </c>
    </row>
    <row r="333" spans="1:15" s="25" customFormat="1" ht="30" customHeight="1" x14ac:dyDescent="0.2">
      <c r="A333" s="111" t="s">
        <v>569</v>
      </c>
      <c r="B333" s="44" t="s">
        <v>353</v>
      </c>
      <c r="C333" s="37" t="s">
        <v>95</v>
      </c>
      <c r="D333" s="43" t="s">
        <v>173</v>
      </c>
      <c r="E333" s="28" t="s">
        <v>178</v>
      </c>
      <c r="F333" s="57"/>
      <c r="G333" s="102"/>
      <c r="H333" s="35">
        <f t="shared" si="43"/>
        <v>0</v>
      </c>
      <c r="I333" s="53"/>
      <c r="J333" s="24" t="str">
        <f t="shared" ca="1" si="38"/>
        <v/>
      </c>
      <c r="K333" s="15" t="str">
        <f t="shared" si="42"/>
        <v>B20450 - 100 mm Depth (Concrete)m²</v>
      </c>
      <c r="L333" s="16">
        <f>MATCH(K333,'Pay Items'!$K$1:$K$649,0)</f>
        <v>333</v>
      </c>
      <c r="M333" s="17" t="str">
        <f t="shared" ca="1" si="39"/>
        <v>F0</v>
      </c>
      <c r="N333" s="17" t="str">
        <f t="shared" ca="1" si="40"/>
        <v>C2</v>
      </c>
      <c r="O333" s="17" t="str">
        <f t="shared" ca="1" si="41"/>
        <v>C2</v>
      </c>
    </row>
    <row r="334" spans="1:15" s="25" customFormat="1" ht="42" customHeight="1" x14ac:dyDescent="0.2">
      <c r="A334" s="111" t="s">
        <v>570</v>
      </c>
      <c r="B334" s="38" t="s">
        <v>310</v>
      </c>
      <c r="C334" s="37" t="s">
        <v>577</v>
      </c>
      <c r="D334" s="43" t="s">
        <v>1227</v>
      </c>
      <c r="E334" s="28" t="s">
        <v>178</v>
      </c>
      <c r="F334" s="36"/>
      <c r="G334" s="102"/>
      <c r="H334" s="35">
        <f t="shared" si="43"/>
        <v>0</v>
      </c>
      <c r="I334" s="58"/>
      <c r="J334" s="24" t="str">
        <f t="shared" ca="1" si="38"/>
        <v/>
      </c>
      <c r="K334" s="15" t="str">
        <f t="shared" si="42"/>
        <v>B205Moisture Barrier/Stress Absorption Geotextile Fabricm²</v>
      </c>
      <c r="L334" s="16">
        <f>MATCH(K334,'Pay Items'!$K$1:$K$649,0)</f>
        <v>334</v>
      </c>
      <c r="M334" s="17" t="str">
        <f t="shared" ca="1" si="39"/>
        <v>F0</v>
      </c>
      <c r="N334" s="17" t="str">
        <f t="shared" ca="1" si="40"/>
        <v>C2</v>
      </c>
      <c r="O334" s="17" t="str">
        <f t="shared" ca="1" si="41"/>
        <v>C2</v>
      </c>
    </row>
    <row r="335" spans="1:15" s="25" customFormat="1" ht="39" customHeight="1" x14ac:dyDescent="0.2">
      <c r="A335" s="111" t="s">
        <v>571</v>
      </c>
      <c r="B335" s="38" t="s">
        <v>456</v>
      </c>
      <c r="C335" s="37" t="s">
        <v>1293</v>
      </c>
      <c r="D335" s="43" t="s">
        <v>1425</v>
      </c>
      <c r="E335" s="28"/>
      <c r="F335" s="36"/>
      <c r="G335" s="102"/>
      <c r="H335" s="35">
        <f t="shared" si="43"/>
        <v>0</v>
      </c>
      <c r="I335" s="58"/>
      <c r="J335" s="24" t="str">
        <f t="shared" ca="1" si="38"/>
        <v/>
      </c>
      <c r="K335" s="15" t="str">
        <f t="shared" si="42"/>
        <v>B206Supply and Install Pavement Repair FabricCW 3140-R1</v>
      </c>
      <c r="L335" s="16">
        <f>MATCH(K335,'Pay Items'!$K$1:$K$649,0)</f>
        <v>335</v>
      </c>
      <c r="M335" s="17" t="str">
        <f t="shared" ca="1" si="39"/>
        <v>F0</v>
      </c>
      <c r="N335" s="17" t="str">
        <f t="shared" ca="1" si="40"/>
        <v>C2</v>
      </c>
      <c r="O335" s="17" t="str">
        <f t="shared" ca="1" si="41"/>
        <v>C2</v>
      </c>
    </row>
    <row r="336" spans="1:15" s="25" customFormat="1" ht="25.5" customHeight="1" x14ac:dyDescent="0.2">
      <c r="A336" s="111" t="s">
        <v>1289</v>
      </c>
      <c r="B336" s="44" t="s">
        <v>350</v>
      </c>
      <c r="C336" s="37" t="s">
        <v>1291</v>
      </c>
      <c r="D336" s="43"/>
      <c r="E336" s="28" t="s">
        <v>178</v>
      </c>
      <c r="F336" s="36"/>
      <c r="G336" s="102"/>
      <c r="H336" s="35">
        <f t="shared" si="43"/>
        <v>0</v>
      </c>
      <c r="I336" s="58"/>
      <c r="J336" s="24" t="str">
        <f t="shared" ca="1" si="38"/>
        <v/>
      </c>
      <c r="K336" s="15" t="str">
        <f t="shared" si="42"/>
        <v>B206AType Am²</v>
      </c>
      <c r="L336" s="16">
        <f>MATCH(K336,'Pay Items'!$K$1:$K$649,0)</f>
        <v>336</v>
      </c>
      <c r="M336" s="17" t="str">
        <f t="shared" ca="1" si="39"/>
        <v>F0</v>
      </c>
      <c r="N336" s="17" t="str">
        <f t="shared" ca="1" si="40"/>
        <v>C2</v>
      </c>
      <c r="O336" s="17" t="str">
        <f t="shared" ca="1" si="41"/>
        <v>C2</v>
      </c>
    </row>
    <row r="337" spans="1:15" s="25" customFormat="1" ht="21.75" customHeight="1" x14ac:dyDescent="0.2">
      <c r="A337" s="111" t="s">
        <v>1290</v>
      </c>
      <c r="B337" s="44" t="s">
        <v>351</v>
      </c>
      <c r="C337" s="37" t="s">
        <v>1292</v>
      </c>
      <c r="D337" s="43"/>
      <c r="E337" s="28" t="s">
        <v>178</v>
      </c>
      <c r="F337" s="36"/>
      <c r="G337" s="102"/>
      <c r="H337" s="35">
        <f t="shared" si="43"/>
        <v>0</v>
      </c>
      <c r="I337" s="58"/>
      <c r="J337" s="24" t="str">
        <f t="shared" ca="1" si="38"/>
        <v/>
      </c>
      <c r="K337" s="15" t="str">
        <f t="shared" si="42"/>
        <v>B206BType Bm²</v>
      </c>
      <c r="L337" s="16">
        <f>MATCH(K337,'Pay Items'!$K$1:$K$649,0)</f>
        <v>337</v>
      </c>
      <c r="M337" s="17" t="str">
        <f t="shared" ca="1" si="39"/>
        <v>F0</v>
      </c>
      <c r="N337" s="17" t="str">
        <f t="shared" ca="1" si="40"/>
        <v>C2</v>
      </c>
      <c r="O337" s="17" t="str">
        <f t="shared" ca="1" si="41"/>
        <v>C2</v>
      </c>
    </row>
    <row r="338" spans="1:15" s="25" customFormat="1" ht="30" customHeight="1" x14ac:dyDescent="0.2">
      <c r="A338" s="111" t="s">
        <v>572</v>
      </c>
      <c r="B338" s="38" t="s">
        <v>311</v>
      </c>
      <c r="C338" s="37" t="s">
        <v>198</v>
      </c>
      <c r="D338" s="43" t="s">
        <v>580</v>
      </c>
      <c r="E338" s="28" t="s">
        <v>178</v>
      </c>
      <c r="F338" s="57"/>
      <c r="G338" s="102"/>
      <c r="H338" s="35">
        <f t="shared" si="43"/>
        <v>0</v>
      </c>
      <c r="I338" s="53"/>
      <c r="J338" s="24" t="str">
        <f t="shared" ca="1" si="38"/>
        <v/>
      </c>
      <c r="K338" s="15" t="str">
        <f t="shared" si="42"/>
        <v>B207Pavement Patchingm²</v>
      </c>
      <c r="L338" s="16">
        <f>MATCH(K338,'Pay Items'!$K$1:$K$649,0)</f>
        <v>338</v>
      </c>
      <c r="M338" s="17" t="str">
        <f t="shared" ca="1" si="39"/>
        <v>F0</v>
      </c>
      <c r="N338" s="17" t="str">
        <f t="shared" ca="1" si="40"/>
        <v>C2</v>
      </c>
      <c r="O338" s="17" t="str">
        <f t="shared" ca="1" si="41"/>
        <v>C2</v>
      </c>
    </row>
    <row r="339" spans="1:15" s="25" customFormat="1" ht="30" customHeight="1" x14ac:dyDescent="0.2">
      <c r="A339" s="111" t="s">
        <v>573</v>
      </c>
      <c r="B339" s="38" t="s">
        <v>467</v>
      </c>
      <c r="C339" s="37" t="s">
        <v>21</v>
      </c>
      <c r="D339" s="43" t="s">
        <v>1227</v>
      </c>
      <c r="E339" s="28" t="s">
        <v>178</v>
      </c>
      <c r="F339" s="36"/>
      <c r="G339" s="102"/>
      <c r="H339" s="35">
        <f t="shared" si="43"/>
        <v>0</v>
      </c>
      <c r="I339" s="53"/>
      <c r="J339" s="24" t="str">
        <f t="shared" ca="1" si="38"/>
        <v/>
      </c>
      <c r="K339" s="15" t="str">
        <f t="shared" si="42"/>
        <v>B208Crack and Seating Pavementm²</v>
      </c>
      <c r="L339" s="16">
        <f>MATCH(K339,'Pay Items'!$K$1:$K$649,0)</f>
        <v>339</v>
      </c>
      <c r="M339" s="17" t="str">
        <f t="shared" ca="1" si="39"/>
        <v>F0</v>
      </c>
      <c r="N339" s="17" t="str">
        <f t="shared" ca="1" si="40"/>
        <v>C2</v>
      </c>
      <c r="O339" s="17" t="str">
        <f t="shared" ca="1" si="41"/>
        <v>C2</v>
      </c>
    </row>
    <row r="340" spans="1:15" s="25" customFormat="1" ht="30" customHeight="1" x14ac:dyDescent="0.2">
      <c r="A340" s="111" t="s">
        <v>574</v>
      </c>
      <c r="B340" s="38" t="s">
        <v>615</v>
      </c>
      <c r="C340" s="37" t="s">
        <v>578</v>
      </c>
      <c r="D340" s="43" t="s">
        <v>1227</v>
      </c>
      <c r="E340" s="28" t="s">
        <v>182</v>
      </c>
      <c r="F340" s="36"/>
      <c r="G340" s="102"/>
      <c r="H340" s="35">
        <f t="shared" si="43"/>
        <v>0</v>
      </c>
      <c r="I340" s="53"/>
      <c r="J340" s="24" t="str">
        <f t="shared" ca="1" si="38"/>
        <v/>
      </c>
      <c r="K340" s="15" t="str">
        <f t="shared" si="42"/>
        <v>B209Partial Depth Saw-Cuttingm</v>
      </c>
      <c r="L340" s="16">
        <f>MATCH(K340,'Pay Items'!$K$1:$K$649,0)</f>
        <v>340</v>
      </c>
      <c r="M340" s="17" t="str">
        <f t="shared" ca="1" si="39"/>
        <v>F0</v>
      </c>
      <c r="N340" s="17" t="str">
        <f t="shared" ca="1" si="40"/>
        <v>C2</v>
      </c>
      <c r="O340" s="17" t="str">
        <f t="shared" ca="1" si="41"/>
        <v>C2</v>
      </c>
    </row>
    <row r="341" spans="1:15" s="25" customFormat="1" ht="30" customHeight="1" x14ac:dyDescent="0.2">
      <c r="A341" s="111" t="s">
        <v>875</v>
      </c>
      <c r="B341" s="38" t="s">
        <v>876</v>
      </c>
      <c r="C341" s="37" t="s">
        <v>909</v>
      </c>
      <c r="D341" s="43" t="s">
        <v>960</v>
      </c>
      <c r="E341" s="28" t="s">
        <v>181</v>
      </c>
      <c r="F341" s="36"/>
      <c r="G341" s="102"/>
      <c r="H341" s="35">
        <f t="shared" si="43"/>
        <v>0</v>
      </c>
      <c r="I341" s="53"/>
      <c r="J341" s="24" t="str">
        <f t="shared" ca="1" si="38"/>
        <v/>
      </c>
      <c r="K341" s="15" t="str">
        <f t="shared" si="42"/>
        <v>B219Detectable Warning Surface TilesCW 3326-R3each</v>
      </c>
      <c r="L341" s="16">
        <f>MATCH(K341,'Pay Items'!$K$1:$K$649,0)</f>
        <v>341</v>
      </c>
      <c r="M341" s="17" t="str">
        <f t="shared" ca="1" si="39"/>
        <v>F0</v>
      </c>
      <c r="N341" s="17" t="str">
        <f t="shared" ca="1" si="40"/>
        <v>C2</v>
      </c>
      <c r="O341" s="17" t="str">
        <f t="shared" ca="1" si="41"/>
        <v>C2</v>
      </c>
    </row>
    <row r="342" spans="1:15" s="25" customFormat="1" ht="39.950000000000003" customHeight="1" thickBot="1" x14ac:dyDescent="0.25">
      <c r="A342" s="111" t="s">
        <v>910</v>
      </c>
      <c r="B342" s="38" t="s">
        <v>204</v>
      </c>
      <c r="C342" s="61" t="s">
        <v>205</v>
      </c>
      <c r="D342" s="62"/>
      <c r="E342" s="63"/>
      <c r="F342" s="60"/>
      <c r="G342" s="109"/>
      <c r="H342" s="35">
        <f>SUM(H68:H341)</f>
        <v>0</v>
      </c>
      <c r="I342" s="53"/>
      <c r="J342" s="24" t="str">
        <f t="shared" ca="1" si="38"/>
        <v>LOCKED</v>
      </c>
      <c r="K342" s="15" t="str">
        <f t="shared" si="42"/>
        <v>B221LAST USED CODE FOR SECTION</v>
      </c>
      <c r="L342" s="16">
        <f>MATCH(K342,'Pay Items'!$K$1:$K$649,0)</f>
        <v>342</v>
      </c>
      <c r="M342" s="17" t="str">
        <f t="shared" ca="1" si="39"/>
        <v>F0</v>
      </c>
      <c r="N342" s="17" t="str">
        <f t="shared" ca="1" si="40"/>
        <v>G</v>
      </c>
      <c r="O342" s="17" t="str">
        <f t="shared" ca="1" si="41"/>
        <v>C2</v>
      </c>
    </row>
    <row r="343" spans="1:15" s="25" customFormat="1" ht="34.5" customHeight="1" thickTop="1" x14ac:dyDescent="0.25">
      <c r="A343" s="105"/>
      <c r="B343" s="49" t="s">
        <v>368</v>
      </c>
      <c r="C343" s="50" t="s">
        <v>721</v>
      </c>
      <c r="D343" s="29"/>
      <c r="E343" s="29"/>
      <c r="F343" s="29"/>
      <c r="G343" s="106"/>
      <c r="H343" s="52"/>
      <c r="I343" s="53"/>
      <c r="J343" s="24" t="str">
        <f t="shared" ca="1" si="38"/>
        <v>LOCKED</v>
      </c>
      <c r="K343" s="15" t="str">
        <f t="shared" si="42"/>
        <v>ROADWORK - NEW CONSTRUCTION</v>
      </c>
      <c r="L343" s="16">
        <f>MATCH(K343,'Pay Items'!$K$1:$K$649,0)</f>
        <v>343</v>
      </c>
      <c r="M343" s="17" t="str">
        <f t="shared" ca="1" si="39"/>
        <v>F0</v>
      </c>
      <c r="N343" s="17" t="str">
        <f t="shared" ca="1" si="40"/>
        <v>G</v>
      </c>
      <c r="O343" s="17" t="str">
        <f t="shared" ca="1" si="41"/>
        <v>F2</v>
      </c>
    </row>
    <row r="344" spans="1:15" s="25" customFormat="1" ht="43.9" customHeight="1" x14ac:dyDescent="0.2">
      <c r="A344" s="108" t="s">
        <v>209</v>
      </c>
      <c r="B344" s="38" t="s">
        <v>116</v>
      </c>
      <c r="C344" s="37" t="s">
        <v>468</v>
      </c>
      <c r="D344" s="43" t="s">
        <v>1423</v>
      </c>
      <c r="E344" s="28"/>
      <c r="F344" s="36"/>
      <c r="G344" s="109"/>
      <c r="H344" s="78"/>
      <c r="I344" s="53"/>
      <c r="J344" s="24" t="str">
        <f t="shared" ca="1" si="38"/>
        <v>LOCKED</v>
      </c>
      <c r="K344" s="15" t="str">
        <f t="shared" si="42"/>
        <v>C001Concrete Pavements, Median Slabs, Bull-noses, and Safety MediansCW 3310-R18</v>
      </c>
      <c r="L344" s="16">
        <f>MATCH(K344,'Pay Items'!$K$1:$K$649,0)</f>
        <v>344</v>
      </c>
      <c r="M344" s="17" t="str">
        <f t="shared" ca="1" si="39"/>
        <v>F0</v>
      </c>
      <c r="N344" s="17" t="str">
        <f t="shared" ca="1" si="40"/>
        <v>G</v>
      </c>
      <c r="O344" s="17" t="str">
        <f t="shared" ca="1" si="41"/>
        <v>C2</v>
      </c>
    </row>
    <row r="345" spans="1:15" s="25" customFormat="1" ht="43.9" customHeight="1" x14ac:dyDescent="0.2">
      <c r="A345" s="108" t="s">
        <v>210</v>
      </c>
      <c r="B345" s="44" t="s">
        <v>350</v>
      </c>
      <c r="C345" s="37" t="s">
        <v>1426</v>
      </c>
      <c r="D345" s="43" t="s">
        <v>173</v>
      </c>
      <c r="E345" s="28" t="s">
        <v>178</v>
      </c>
      <c r="F345" s="36"/>
      <c r="G345" s="102"/>
      <c r="H345" s="35">
        <f>ROUND(G345*F345,2)</f>
        <v>0</v>
      </c>
      <c r="I345" s="53" t="s">
        <v>1286</v>
      </c>
      <c r="J345" s="24" t="str">
        <f t="shared" ca="1" si="38"/>
        <v/>
      </c>
      <c r="K345" s="15" t="str">
        <f t="shared" si="42"/>
        <v>C002Construction of 250 mm Type ^ Concrete Pavement (Reinforced)m²</v>
      </c>
      <c r="L345" s="16">
        <f>MATCH(K345,'Pay Items'!$K$1:$K$649,0)</f>
        <v>345</v>
      </c>
      <c r="M345" s="17" t="str">
        <f t="shared" ca="1" si="39"/>
        <v>F0</v>
      </c>
      <c r="N345" s="17" t="str">
        <f t="shared" ca="1" si="40"/>
        <v>C2</v>
      </c>
      <c r="O345" s="17" t="str">
        <f t="shared" ca="1" si="41"/>
        <v>C2</v>
      </c>
    </row>
    <row r="346" spans="1:15" s="25" customFormat="1" ht="43.9" customHeight="1" x14ac:dyDescent="0.2">
      <c r="A346" s="108" t="s">
        <v>211</v>
      </c>
      <c r="B346" s="44" t="s">
        <v>351</v>
      </c>
      <c r="C346" s="37" t="s">
        <v>1427</v>
      </c>
      <c r="D346" s="43" t="s">
        <v>173</v>
      </c>
      <c r="E346" s="28" t="s">
        <v>178</v>
      </c>
      <c r="F346" s="36"/>
      <c r="G346" s="102"/>
      <c r="H346" s="35">
        <f t="shared" ref="H346:H352" si="44">ROUND(G346*F346,2)</f>
        <v>0</v>
      </c>
      <c r="I346" s="53" t="s">
        <v>1286</v>
      </c>
      <c r="J346" s="24" t="str">
        <f t="shared" ca="1" si="38"/>
        <v/>
      </c>
      <c r="K346" s="15" t="str">
        <f t="shared" si="42"/>
        <v>C004Construction of 250 mm Type ^ Concrete Pavement (Plain-Dowelled)m²</v>
      </c>
      <c r="L346" s="16">
        <f>MATCH(K346,'Pay Items'!$K$1:$K$649,0)</f>
        <v>346</v>
      </c>
      <c r="M346" s="17" t="str">
        <f t="shared" ca="1" si="39"/>
        <v>F0</v>
      </c>
      <c r="N346" s="17" t="str">
        <f t="shared" ca="1" si="40"/>
        <v>C2</v>
      </c>
      <c r="O346" s="17" t="str">
        <f t="shared" ca="1" si="41"/>
        <v>C2</v>
      </c>
    </row>
    <row r="347" spans="1:15" s="25" customFormat="1" ht="43.9" customHeight="1" x14ac:dyDescent="0.2">
      <c r="A347" s="108" t="s">
        <v>212</v>
      </c>
      <c r="B347" s="44" t="s">
        <v>352</v>
      </c>
      <c r="C347" s="37" t="s">
        <v>1428</v>
      </c>
      <c r="D347" s="43" t="s">
        <v>173</v>
      </c>
      <c r="E347" s="28" t="s">
        <v>178</v>
      </c>
      <c r="F347" s="36"/>
      <c r="G347" s="102"/>
      <c r="H347" s="35">
        <f t="shared" si="44"/>
        <v>0</v>
      </c>
      <c r="I347" s="53" t="s">
        <v>1286</v>
      </c>
      <c r="J347" s="24" t="str">
        <f t="shared" ca="1" si="38"/>
        <v/>
      </c>
      <c r="K347" s="15" t="str">
        <f t="shared" si="42"/>
        <v>C005Construction of 230 mm Type ^ Concrete Pavement (Reinforced)m²</v>
      </c>
      <c r="L347" s="16">
        <f>MATCH(K347,'Pay Items'!$K$1:$K$649,0)</f>
        <v>347</v>
      </c>
      <c r="M347" s="17" t="str">
        <f t="shared" ca="1" si="39"/>
        <v>F0</v>
      </c>
      <c r="N347" s="17" t="str">
        <f t="shared" ca="1" si="40"/>
        <v>C2</v>
      </c>
      <c r="O347" s="17" t="str">
        <f t="shared" ca="1" si="41"/>
        <v>C2</v>
      </c>
    </row>
    <row r="348" spans="1:15" s="25" customFormat="1" ht="43.9" customHeight="1" x14ac:dyDescent="0.2">
      <c r="A348" s="108" t="s">
        <v>213</v>
      </c>
      <c r="B348" s="44" t="s">
        <v>353</v>
      </c>
      <c r="C348" s="37" t="s">
        <v>1429</v>
      </c>
      <c r="D348" s="43" t="s">
        <v>173</v>
      </c>
      <c r="E348" s="28" t="s">
        <v>178</v>
      </c>
      <c r="F348" s="36"/>
      <c r="G348" s="102"/>
      <c r="H348" s="35">
        <f t="shared" si="44"/>
        <v>0</v>
      </c>
      <c r="I348" s="53" t="s">
        <v>1286</v>
      </c>
      <c r="J348" s="24" t="str">
        <f t="shared" ca="1" si="38"/>
        <v/>
      </c>
      <c r="K348" s="15" t="str">
        <f t="shared" si="42"/>
        <v>C007Construction of 230 mm Type ^ Concrete Pavement (Plain-Dowelled)m²</v>
      </c>
      <c r="L348" s="16">
        <f>MATCH(K348,'Pay Items'!$K$1:$K$649,0)</f>
        <v>348</v>
      </c>
      <c r="M348" s="17" t="str">
        <f t="shared" ca="1" si="39"/>
        <v>F0</v>
      </c>
      <c r="N348" s="17" t="str">
        <f t="shared" ca="1" si="40"/>
        <v>C2</v>
      </c>
      <c r="O348" s="17" t="str">
        <f t="shared" ca="1" si="41"/>
        <v>C2</v>
      </c>
    </row>
    <row r="349" spans="1:15" s="25" customFormat="1" ht="43.9" customHeight="1" x14ac:dyDescent="0.2">
      <c r="A349" s="108" t="s">
        <v>457</v>
      </c>
      <c r="B349" s="44" t="s">
        <v>354</v>
      </c>
      <c r="C349" s="37" t="s">
        <v>1430</v>
      </c>
      <c r="D349" s="43" t="s">
        <v>173</v>
      </c>
      <c r="E349" s="28" t="s">
        <v>178</v>
      </c>
      <c r="F349" s="36"/>
      <c r="G349" s="102"/>
      <c r="H349" s="35">
        <f t="shared" si="44"/>
        <v>0</v>
      </c>
      <c r="I349" s="53" t="s">
        <v>1286</v>
      </c>
      <c r="J349" s="24" t="str">
        <f t="shared" ca="1" si="38"/>
        <v/>
      </c>
      <c r="K349" s="15" t="str">
        <f t="shared" si="42"/>
        <v>C008Construction of 200 mm Type ^ Concrete Pavement - (Reinforced)m²</v>
      </c>
      <c r="L349" s="16">
        <f>MATCH(K349,'Pay Items'!$K$1:$K$649,0)</f>
        <v>349</v>
      </c>
      <c r="M349" s="17" t="str">
        <f t="shared" ca="1" si="39"/>
        <v>F0</v>
      </c>
      <c r="N349" s="17" t="str">
        <f t="shared" ca="1" si="40"/>
        <v>C2</v>
      </c>
      <c r="O349" s="17" t="str">
        <f t="shared" ca="1" si="41"/>
        <v>C2</v>
      </c>
    </row>
    <row r="350" spans="1:15" s="25" customFormat="1" ht="43.9" customHeight="1" x14ac:dyDescent="0.2">
      <c r="A350" s="108" t="s">
        <v>215</v>
      </c>
      <c r="B350" s="44" t="s">
        <v>355</v>
      </c>
      <c r="C350" s="37" t="s">
        <v>1431</v>
      </c>
      <c r="D350" s="43" t="s">
        <v>173</v>
      </c>
      <c r="E350" s="28" t="s">
        <v>178</v>
      </c>
      <c r="F350" s="36"/>
      <c r="G350" s="102"/>
      <c r="H350" s="35">
        <f t="shared" si="44"/>
        <v>0</v>
      </c>
      <c r="I350" s="53" t="s">
        <v>1286</v>
      </c>
      <c r="J350" s="24" t="str">
        <f t="shared" ca="1" si="38"/>
        <v/>
      </c>
      <c r="K350" s="15" t="str">
        <f t="shared" si="42"/>
        <v>C010Construction of 200 mm Type ^ Concrete Pavement (Plain-Dowelled)m²</v>
      </c>
      <c r="L350" s="16">
        <f>MATCH(K350,'Pay Items'!$K$1:$K$649,0)</f>
        <v>350</v>
      </c>
      <c r="M350" s="17" t="str">
        <f t="shared" ca="1" si="39"/>
        <v>F0</v>
      </c>
      <c r="N350" s="17" t="str">
        <f t="shared" ca="1" si="40"/>
        <v>C2</v>
      </c>
      <c r="O350" s="17" t="str">
        <f t="shared" ca="1" si="41"/>
        <v>C2</v>
      </c>
    </row>
    <row r="351" spans="1:15" s="25" customFormat="1" ht="43.9" customHeight="1" x14ac:dyDescent="0.2">
      <c r="A351" s="108" t="s">
        <v>214</v>
      </c>
      <c r="B351" s="44" t="s">
        <v>356</v>
      </c>
      <c r="C351" s="37" t="s">
        <v>1432</v>
      </c>
      <c r="D351" s="43" t="s">
        <v>173</v>
      </c>
      <c r="E351" s="28" t="s">
        <v>178</v>
      </c>
      <c r="F351" s="36"/>
      <c r="G351" s="102"/>
      <c r="H351" s="35">
        <f t="shared" si="44"/>
        <v>0</v>
      </c>
      <c r="I351" s="53" t="s">
        <v>1286</v>
      </c>
      <c r="J351" s="24" t="str">
        <f t="shared" ca="1" si="38"/>
        <v/>
      </c>
      <c r="K351" s="15" t="str">
        <f t="shared" si="42"/>
        <v>C011Construction of 150 mm Type ^ Concrete Pavement (Reinforced)m²</v>
      </c>
      <c r="L351" s="16">
        <f>MATCH(K351,'Pay Items'!$K$1:$K$649,0)</f>
        <v>351</v>
      </c>
      <c r="M351" s="17" t="str">
        <f t="shared" ca="1" si="39"/>
        <v>F0</v>
      </c>
      <c r="N351" s="17" t="str">
        <f t="shared" ca="1" si="40"/>
        <v>C2</v>
      </c>
      <c r="O351" s="17" t="str">
        <f t="shared" ca="1" si="41"/>
        <v>C2</v>
      </c>
    </row>
    <row r="352" spans="1:15" s="25" customFormat="1" ht="43.9" customHeight="1" x14ac:dyDescent="0.2">
      <c r="A352" s="108" t="s">
        <v>216</v>
      </c>
      <c r="B352" s="44" t="s">
        <v>357</v>
      </c>
      <c r="C352" s="37" t="s">
        <v>1433</v>
      </c>
      <c r="D352" s="43" t="s">
        <v>173</v>
      </c>
      <c r="E352" s="28" t="s">
        <v>178</v>
      </c>
      <c r="F352" s="36"/>
      <c r="G352" s="102"/>
      <c r="H352" s="35">
        <f t="shared" si="44"/>
        <v>0</v>
      </c>
      <c r="I352" s="53" t="s">
        <v>1286</v>
      </c>
      <c r="J352" s="24" t="str">
        <f t="shared" ca="1" si="38"/>
        <v/>
      </c>
      <c r="K352" s="15" t="str">
        <f t="shared" si="42"/>
        <v>C013Construction of 150 mm Type ^ Concrete Pavement (Plain-Dowelled)m²</v>
      </c>
      <c r="L352" s="16">
        <f>MATCH(K352,'Pay Items'!$K$1:$K$649,0)</f>
        <v>352</v>
      </c>
      <c r="M352" s="17" t="str">
        <f t="shared" ca="1" si="39"/>
        <v>F0</v>
      </c>
      <c r="N352" s="17" t="str">
        <f t="shared" ca="1" si="40"/>
        <v>C2</v>
      </c>
      <c r="O352" s="17" t="str">
        <f t="shared" ca="1" si="41"/>
        <v>C2</v>
      </c>
    </row>
    <row r="353" spans="1:15" s="25" customFormat="1" ht="43.9" customHeight="1" x14ac:dyDescent="0.2">
      <c r="A353" s="108" t="s">
        <v>217</v>
      </c>
      <c r="B353" s="44" t="s">
        <v>358</v>
      </c>
      <c r="C353" s="37" t="s">
        <v>1434</v>
      </c>
      <c r="D353" s="43" t="s">
        <v>338</v>
      </c>
      <c r="E353" s="28" t="s">
        <v>178</v>
      </c>
      <c r="F353" s="36"/>
      <c r="G353" s="102"/>
      <c r="H353" s="35">
        <f t="shared" ref="H353:H358" si="45">ROUND(G353*F353,2)</f>
        <v>0</v>
      </c>
      <c r="I353" s="58"/>
      <c r="J353" s="24" t="str">
        <f t="shared" ca="1" si="38"/>
        <v/>
      </c>
      <c r="K353" s="15" t="str">
        <f t="shared" si="42"/>
        <v>C014Construction of Type ^ Concrete Median SlabsSD-227Am²</v>
      </c>
      <c r="L353" s="16">
        <f>MATCH(K353,'Pay Items'!$K$1:$K$649,0)</f>
        <v>353</v>
      </c>
      <c r="M353" s="17" t="str">
        <f t="shared" ca="1" si="39"/>
        <v>F0</v>
      </c>
      <c r="N353" s="17" t="str">
        <f t="shared" ca="1" si="40"/>
        <v>C2</v>
      </c>
      <c r="O353" s="17" t="str">
        <f t="shared" ca="1" si="41"/>
        <v>C2</v>
      </c>
    </row>
    <row r="354" spans="1:15" s="25" customFormat="1" ht="43.9" customHeight="1" x14ac:dyDescent="0.2">
      <c r="A354" s="108" t="s">
        <v>218</v>
      </c>
      <c r="B354" s="44" t="s">
        <v>360</v>
      </c>
      <c r="C354" s="37" t="s">
        <v>1435</v>
      </c>
      <c r="D354" s="43" t="s">
        <v>336</v>
      </c>
      <c r="E354" s="28" t="s">
        <v>178</v>
      </c>
      <c r="F354" s="36"/>
      <c r="G354" s="102"/>
      <c r="H354" s="35">
        <f t="shared" si="45"/>
        <v>0</v>
      </c>
      <c r="I354" s="58"/>
      <c r="J354" s="24" t="str">
        <f t="shared" ca="1" si="38"/>
        <v/>
      </c>
      <c r="K354" s="15" t="str">
        <f t="shared" si="42"/>
        <v>C015Construction of Monolithic Type ^ Concrete Median SlabsSD-226Am²</v>
      </c>
      <c r="L354" s="16">
        <f>MATCH(K354,'Pay Items'!$K$1:$K$649,0)</f>
        <v>354</v>
      </c>
      <c r="M354" s="17" t="str">
        <f t="shared" ca="1" si="39"/>
        <v>F0</v>
      </c>
      <c r="N354" s="17" t="str">
        <f t="shared" ca="1" si="40"/>
        <v>C2</v>
      </c>
      <c r="O354" s="17" t="str">
        <f t="shared" ca="1" si="41"/>
        <v>C2</v>
      </c>
    </row>
    <row r="355" spans="1:15" s="25" customFormat="1" ht="43.9" customHeight="1" x14ac:dyDescent="0.2">
      <c r="A355" s="108" t="s">
        <v>219</v>
      </c>
      <c r="B355" s="44" t="s">
        <v>359</v>
      </c>
      <c r="C355" s="37" t="s">
        <v>1436</v>
      </c>
      <c r="D355" s="43" t="s">
        <v>337</v>
      </c>
      <c r="E355" s="28" t="s">
        <v>178</v>
      </c>
      <c r="F355" s="36"/>
      <c r="G355" s="102"/>
      <c r="H355" s="35">
        <f t="shared" si="45"/>
        <v>0</v>
      </c>
      <c r="I355" s="58"/>
      <c r="J355" s="24" t="str">
        <f t="shared" ca="1" si="38"/>
        <v/>
      </c>
      <c r="K355" s="15" t="str">
        <f t="shared" si="42"/>
        <v>C016Construction of Type ^ Concrete Safety MediansSD-226Bm²</v>
      </c>
      <c r="L355" s="16">
        <f>MATCH(K355,'Pay Items'!$K$1:$K$649,0)</f>
        <v>355</v>
      </c>
      <c r="M355" s="17" t="str">
        <f t="shared" ca="1" si="39"/>
        <v>F0</v>
      </c>
      <c r="N355" s="17" t="str">
        <f t="shared" ca="1" si="40"/>
        <v>C2</v>
      </c>
      <c r="O355" s="17" t="str">
        <f t="shared" ca="1" si="41"/>
        <v>C2</v>
      </c>
    </row>
    <row r="356" spans="1:15" s="25" customFormat="1" ht="43.9" customHeight="1" x14ac:dyDescent="0.2">
      <c r="A356" s="108" t="s">
        <v>220</v>
      </c>
      <c r="B356" s="44" t="s">
        <v>207</v>
      </c>
      <c r="C356" s="37" t="s">
        <v>1437</v>
      </c>
      <c r="D356" s="43" t="s">
        <v>349</v>
      </c>
      <c r="E356" s="28" t="s">
        <v>178</v>
      </c>
      <c r="F356" s="36"/>
      <c r="G356" s="102"/>
      <c r="H356" s="35">
        <f t="shared" si="45"/>
        <v>0</v>
      </c>
      <c r="I356" s="58"/>
      <c r="J356" s="24" t="str">
        <f t="shared" ca="1" si="38"/>
        <v/>
      </c>
      <c r="K356" s="15" t="str">
        <f t="shared" si="42"/>
        <v>C017Construction of Monolithic Type ^ Curb and SidewalkSD-228Bm²</v>
      </c>
      <c r="L356" s="16">
        <f>MATCH(K356,'Pay Items'!$K$1:$K$649,0)</f>
        <v>356</v>
      </c>
      <c r="M356" s="17" t="str">
        <f t="shared" ca="1" si="39"/>
        <v>F0</v>
      </c>
      <c r="N356" s="17" t="str">
        <f t="shared" ca="1" si="40"/>
        <v>C2</v>
      </c>
      <c r="O356" s="17" t="str">
        <f t="shared" ca="1" si="41"/>
        <v>C2</v>
      </c>
    </row>
    <row r="357" spans="1:15" s="42" customFormat="1" ht="43.9" customHeight="1" x14ac:dyDescent="0.2">
      <c r="A357" s="108" t="s">
        <v>1285</v>
      </c>
      <c r="B357" s="44" t="s">
        <v>207</v>
      </c>
      <c r="C357" s="37" t="s">
        <v>1438</v>
      </c>
      <c r="D357" s="43" t="s">
        <v>1287</v>
      </c>
      <c r="E357" s="28" t="s">
        <v>178</v>
      </c>
      <c r="F357" s="36"/>
      <c r="G357" s="102"/>
      <c r="H357" s="35"/>
      <c r="I357" s="58"/>
      <c r="J357" s="24" t="str">
        <f t="shared" ca="1" si="38"/>
        <v/>
      </c>
      <c r="K357" s="15" t="str">
        <f t="shared" si="42"/>
        <v>C017AConstruction of Monolithic Type ^ Curb and Sidewalk with Blockoutsm²</v>
      </c>
      <c r="L357" s="16">
        <f>MATCH(K357,'Pay Items'!$K$1:$K$649,0)</f>
        <v>357</v>
      </c>
      <c r="M357" s="17" t="str">
        <f t="shared" ca="1" si="39"/>
        <v>F0</v>
      </c>
      <c r="N357" s="17" t="str">
        <f t="shared" ca="1" si="40"/>
        <v>C2</v>
      </c>
      <c r="O357" s="17" t="str">
        <f t="shared" ca="1" si="41"/>
        <v>C2</v>
      </c>
    </row>
    <row r="358" spans="1:15" s="25" customFormat="1" ht="43.9" customHeight="1" x14ac:dyDescent="0.2">
      <c r="A358" s="108" t="s">
        <v>379</v>
      </c>
      <c r="B358" s="44" t="s">
        <v>361</v>
      </c>
      <c r="C358" s="37" t="s">
        <v>1439</v>
      </c>
      <c r="D358" s="43" t="s">
        <v>604</v>
      </c>
      <c r="E358" s="28" t="s">
        <v>178</v>
      </c>
      <c r="F358" s="36"/>
      <c r="G358" s="102"/>
      <c r="H358" s="35">
        <f t="shared" si="45"/>
        <v>0</v>
      </c>
      <c r="I358" s="58"/>
      <c r="J358" s="24" t="str">
        <f t="shared" ca="1" si="38"/>
        <v/>
      </c>
      <c r="K358" s="15" t="str">
        <f t="shared" si="42"/>
        <v>C018Construction of Monolithic Type ^ Concrete Bull-nosesSD-227Cm²</v>
      </c>
      <c r="L358" s="16">
        <f>MATCH(K358,'Pay Items'!$K$1:$K$649,0)</f>
        <v>358</v>
      </c>
      <c r="M358" s="17" t="str">
        <f t="shared" ca="1" si="39"/>
        <v>F0</v>
      </c>
      <c r="N358" s="17" t="str">
        <f t="shared" ca="1" si="40"/>
        <v>C2</v>
      </c>
      <c r="O358" s="17" t="str">
        <f t="shared" ca="1" si="41"/>
        <v>C2</v>
      </c>
    </row>
    <row r="359" spans="1:15" s="25" customFormat="1" ht="43.9" customHeight="1" x14ac:dyDescent="0.2">
      <c r="A359" s="108" t="s">
        <v>380</v>
      </c>
      <c r="B359" s="38" t="s">
        <v>118</v>
      </c>
      <c r="C359" s="37" t="s">
        <v>123</v>
      </c>
      <c r="D359" s="43" t="s">
        <v>1423</v>
      </c>
      <c r="E359" s="28"/>
      <c r="F359" s="36"/>
      <c r="G359" s="109"/>
      <c r="H359" s="78"/>
      <c r="I359" s="74"/>
      <c r="J359" s="24" t="str">
        <f t="shared" ca="1" si="38"/>
        <v>LOCKED</v>
      </c>
      <c r="K359" s="15" t="str">
        <f t="shared" si="42"/>
        <v>C019Concrete Pavements for Early OpeningCW 3310-R18</v>
      </c>
      <c r="L359" s="16">
        <f>MATCH(K359,'Pay Items'!$K$1:$K$649,0)</f>
        <v>359</v>
      </c>
      <c r="M359" s="17" t="str">
        <f t="shared" ca="1" si="39"/>
        <v>F0</v>
      </c>
      <c r="N359" s="17" t="str">
        <f t="shared" ca="1" si="40"/>
        <v>G</v>
      </c>
      <c r="O359" s="17" t="str">
        <f t="shared" ca="1" si="41"/>
        <v>C2</v>
      </c>
    </row>
    <row r="360" spans="1:15" s="25" customFormat="1" ht="54" customHeight="1" x14ac:dyDescent="0.2">
      <c r="A360" s="108" t="s">
        <v>381</v>
      </c>
      <c r="B360" s="44" t="s">
        <v>350</v>
      </c>
      <c r="C360" s="37" t="s">
        <v>1440</v>
      </c>
      <c r="D360" s="43"/>
      <c r="E360" s="28" t="s">
        <v>178</v>
      </c>
      <c r="F360" s="36"/>
      <c r="G360" s="102"/>
      <c r="H360" s="35">
        <f t="shared" ref="H360:H383" si="46">ROUND(G360*F360,2)</f>
        <v>0</v>
      </c>
      <c r="I360" s="58" t="s">
        <v>1441</v>
      </c>
      <c r="J360" s="24" t="str">
        <f t="shared" ca="1" si="38"/>
        <v/>
      </c>
      <c r="K360" s="15" t="str">
        <f t="shared" si="42"/>
        <v>C020Construction of 250 mm Type ^ Concrete Pavement for Early Opening ^ (Reinforced)m²</v>
      </c>
      <c r="L360" s="16">
        <f>MATCH(K360,'Pay Items'!$K$1:$K$649,0)</f>
        <v>360</v>
      </c>
      <c r="M360" s="17" t="str">
        <f t="shared" ca="1" si="39"/>
        <v>F0</v>
      </c>
      <c r="N360" s="17" t="str">
        <f t="shared" ca="1" si="40"/>
        <v>C2</v>
      </c>
      <c r="O360" s="17" t="str">
        <f t="shared" ca="1" si="41"/>
        <v>C2</v>
      </c>
    </row>
    <row r="361" spans="1:15" s="25" customFormat="1" ht="54" customHeight="1" x14ac:dyDescent="0.2">
      <c r="A361" s="108" t="s">
        <v>1182</v>
      </c>
      <c r="B361" s="44" t="s">
        <v>967</v>
      </c>
      <c r="C361" s="37" t="s">
        <v>1269</v>
      </c>
      <c r="D361" s="43"/>
      <c r="E361" s="28" t="s">
        <v>178</v>
      </c>
      <c r="F361" s="36"/>
      <c r="G361" s="102"/>
      <c r="H361" s="35">
        <f t="shared" si="46"/>
        <v>0</v>
      </c>
      <c r="I361" s="58" t="s">
        <v>707</v>
      </c>
      <c r="J361" s="24" t="str">
        <f t="shared" ca="1" si="38"/>
        <v/>
      </c>
      <c r="K361" s="15" t="str">
        <f t="shared" si="42"/>
        <v>C020-24Construction of 250 mm Type 3 Concrete Pavement for Early Opening 24 Hour (Reinforced)m²</v>
      </c>
      <c r="L361" s="16">
        <f>MATCH(K361,'Pay Items'!$K$1:$K$649,0)</f>
        <v>361</v>
      </c>
      <c r="M361" s="17" t="str">
        <f t="shared" ca="1" si="39"/>
        <v>F0</v>
      </c>
      <c r="N361" s="17" t="str">
        <f t="shared" ca="1" si="40"/>
        <v>C2</v>
      </c>
      <c r="O361" s="17" t="str">
        <f t="shared" ca="1" si="41"/>
        <v>C2</v>
      </c>
    </row>
    <row r="362" spans="1:15" s="25" customFormat="1" ht="54" customHeight="1" x14ac:dyDescent="0.2">
      <c r="A362" s="108" t="s">
        <v>1183</v>
      </c>
      <c r="B362" s="44" t="s">
        <v>967</v>
      </c>
      <c r="C362" s="37" t="s">
        <v>1270</v>
      </c>
      <c r="D362" s="43"/>
      <c r="E362" s="28" t="s">
        <v>178</v>
      </c>
      <c r="F362" s="36"/>
      <c r="G362" s="102"/>
      <c r="H362" s="35">
        <f t="shared" si="46"/>
        <v>0</v>
      </c>
      <c r="I362" s="58" t="s">
        <v>707</v>
      </c>
      <c r="J362" s="24" t="str">
        <f t="shared" ca="1" si="38"/>
        <v/>
      </c>
      <c r="K362" s="15" t="str">
        <f t="shared" si="42"/>
        <v>C020-72Construction of 250 mm Type 4 Concrete Pavement for Early Opening 72 Hour (Reinforced)m²</v>
      </c>
      <c r="L362" s="16">
        <f>MATCH(K362,'Pay Items'!$K$1:$K$649,0)</f>
        <v>362</v>
      </c>
      <c r="M362" s="17" t="str">
        <f t="shared" ca="1" si="39"/>
        <v>F0</v>
      </c>
      <c r="N362" s="17" t="str">
        <f t="shared" ca="1" si="40"/>
        <v>C2</v>
      </c>
      <c r="O362" s="17" t="str">
        <f t="shared" ca="1" si="41"/>
        <v>C2</v>
      </c>
    </row>
    <row r="363" spans="1:15" s="25" customFormat="1" ht="54" customHeight="1" x14ac:dyDescent="0.2">
      <c r="A363" s="108" t="s">
        <v>382</v>
      </c>
      <c r="B363" s="44" t="s">
        <v>351</v>
      </c>
      <c r="C363" s="37" t="s">
        <v>1442</v>
      </c>
      <c r="D363" s="43"/>
      <c r="E363" s="28" t="s">
        <v>178</v>
      </c>
      <c r="F363" s="36"/>
      <c r="G363" s="102"/>
      <c r="H363" s="35">
        <f t="shared" si="46"/>
        <v>0</v>
      </c>
      <c r="I363" s="58" t="s">
        <v>1441</v>
      </c>
      <c r="J363" s="24" t="str">
        <f t="shared" ca="1" si="38"/>
        <v/>
      </c>
      <c r="K363" s="15" t="str">
        <f t="shared" si="42"/>
        <v>C022Construction of 250 mm Type ^ Concrete Pavement for Early Opening ^ (Plain-Dowelled)m²</v>
      </c>
      <c r="L363" s="16">
        <f>MATCH(K363,'Pay Items'!$K$1:$K$649,0)</f>
        <v>363</v>
      </c>
      <c r="M363" s="17" t="str">
        <f t="shared" ca="1" si="39"/>
        <v>F0</v>
      </c>
      <c r="N363" s="17" t="str">
        <f t="shared" ca="1" si="40"/>
        <v>C2</v>
      </c>
      <c r="O363" s="17" t="str">
        <f t="shared" ca="1" si="41"/>
        <v>C2</v>
      </c>
    </row>
    <row r="364" spans="1:15" s="25" customFormat="1" ht="54" customHeight="1" x14ac:dyDescent="0.2">
      <c r="A364" s="108" t="s">
        <v>1184</v>
      </c>
      <c r="B364" s="44" t="s">
        <v>973</v>
      </c>
      <c r="C364" s="37" t="s">
        <v>1271</v>
      </c>
      <c r="D364" s="43"/>
      <c r="E364" s="28" t="s">
        <v>178</v>
      </c>
      <c r="F364" s="36"/>
      <c r="G364" s="102"/>
      <c r="H364" s="35">
        <f t="shared" si="46"/>
        <v>0</v>
      </c>
      <c r="I364" s="58" t="s">
        <v>707</v>
      </c>
      <c r="J364" s="24" t="str">
        <f t="shared" ca="1" si="38"/>
        <v/>
      </c>
      <c r="K364" s="15" t="str">
        <f t="shared" si="42"/>
        <v>C022-24Construction of 250 mm Type 3 Concrete Pavement for Early Opening 24 Hour (Plain-Dowelled)m²</v>
      </c>
      <c r="L364" s="16">
        <f>MATCH(K364,'Pay Items'!$K$1:$K$649,0)</f>
        <v>364</v>
      </c>
      <c r="M364" s="17" t="str">
        <f t="shared" ca="1" si="39"/>
        <v>F0</v>
      </c>
      <c r="N364" s="17" t="str">
        <f t="shared" ca="1" si="40"/>
        <v>C2</v>
      </c>
      <c r="O364" s="17" t="str">
        <f t="shared" ca="1" si="41"/>
        <v>C2</v>
      </c>
    </row>
    <row r="365" spans="1:15" s="25" customFormat="1" ht="54" customHeight="1" x14ac:dyDescent="0.2">
      <c r="A365" s="108" t="s">
        <v>1185</v>
      </c>
      <c r="B365" s="44" t="s">
        <v>973</v>
      </c>
      <c r="C365" s="37" t="s">
        <v>1272</v>
      </c>
      <c r="D365" s="43"/>
      <c r="E365" s="28" t="s">
        <v>178</v>
      </c>
      <c r="F365" s="36"/>
      <c r="G365" s="102"/>
      <c r="H365" s="35">
        <f t="shared" si="46"/>
        <v>0</v>
      </c>
      <c r="I365" s="58" t="s">
        <v>707</v>
      </c>
      <c r="J365" s="24" t="str">
        <f t="shared" ca="1" si="38"/>
        <v/>
      </c>
      <c r="K365" s="15" t="str">
        <f t="shared" si="42"/>
        <v>C022-72Construction of 250 mm Type 4 Concrete Pavement for Early Opening 72 Hour (Plain-Dowelled)m²</v>
      </c>
      <c r="L365" s="16">
        <f>MATCH(K365,'Pay Items'!$K$1:$K$649,0)</f>
        <v>365</v>
      </c>
      <c r="M365" s="17" t="str">
        <f t="shared" ca="1" si="39"/>
        <v>F0</v>
      </c>
      <c r="N365" s="17" t="str">
        <f t="shared" ca="1" si="40"/>
        <v>C2</v>
      </c>
      <c r="O365" s="17" t="str">
        <f t="shared" ca="1" si="41"/>
        <v>C2</v>
      </c>
    </row>
    <row r="366" spans="1:15" s="25" customFormat="1" ht="54" customHeight="1" x14ac:dyDescent="0.2">
      <c r="A366" s="108" t="s">
        <v>383</v>
      </c>
      <c r="B366" s="44" t="s">
        <v>352</v>
      </c>
      <c r="C366" s="37" t="s">
        <v>1443</v>
      </c>
      <c r="D366" s="43"/>
      <c r="E366" s="28" t="s">
        <v>178</v>
      </c>
      <c r="F366" s="36"/>
      <c r="G366" s="102"/>
      <c r="H366" s="35">
        <f t="shared" si="46"/>
        <v>0</v>
      </c>
      <c r="I366" s="58" t="s">
        <v>1441</v>
      </c>
      <c r="J366" s="24" t="str">
        <f t="shared" ca="1" si="38"/>
        <v/>
      </c>
      <c r="K366" s="15" t="str">
        <f t="shared" si="42"/>
        <v>C023Construction of 230 mm Type ^ Concrete Pavement for Early Opening ^ (Reinforced)m²</v>
      </c>
      <c r="L366" s="16">
        <f>MATCH(K366,'Pay Items'!$K$1:$K$649,0)</f>
        <v>366</v>
      </c>
      <c r="M366" s="17" t="str">
        <f t="shared" ca="1" si="39"/>
        <v>F0</v>
      </c>
      <c r="N366" s="17" t="str">
        <f t="shared" ca="1" si="40"/>
        <v>C2</v>
      </c>
      <c r="O366" s="17" t="str">
        <f t="shared" ca="1" si="41"/>
        <v>C2</v>
      </c>
    </row>
    <row r="367" spans="1:15" s="25" customFormat="1" ht="54" customHeight="1" x14ac:dyDescent="0.2">
      <c r="A367" s="108" t="s">
        <v>1186</v>
      </c>
      <c r="B367" s="44" t="s">
        <v>974</v>
      </c>
      <c r="C367" s="37" t="s">
        <v>1273</v>
      </c>
      <c r="D367" s="43"/>
      <c r="E367" s="28" t="s">
        <v>178</v>
      </c>
      <c r="F367" s="36"/>
      <c r="G367" s="102"/>
      <c r="H367" s="35">
        <f t="shared" si="46"/>
        <v>0</v>
      </c>
      <c r="I367" s="58" t="s">
        <v>586</v>
      </c>
      <c r="J367" s="24" t="str">
        <f t="shared" ca="1" si="38"/>
        <v/>
      </c>
      <c r="K367" s="15" t="str">
        <f t="shared" si="42"/>
        <v>C023-24Construction of 230 mm Type 3 Concrete Pavement for Early Opening 24 Hour (Reinforced)m²</v>
      </c>
      <c r="L367" s="16">
        <f>MATCH(K367,'Pay Items'!$K$1:$K$649,0)</f>
        <v>367</v>
      </c>
      <c r="M367" s="17" t="str">
        <f t="shared" ca="1" si="39"/>
        <v>F0</v>
      </c>
      <c r="N367" s="17" t="str">
        <f t="shared" ca="1" si="40"/>
        <v>C2</v>
      </c>
      <c r="O367" s="17" t="str">
        <f t="shared" ca="1" si="41"/>
        <v>C2</v>
      </c>
    </row>
    <row r="368" spans="1:15" s="25" customFormat="1" ht="54" customHeight="1" x14ac:dyDescent="0.2">
      <c r="A368" s="108" t="s">
        <v>1187</v>
      </c>
      <c r="B368" s="44" t="s">
        <v>974</v>
      </c>
      <c r="C368" s="37" t="s">
        <v>1274</v>
      </c>
      <c r="D368" s="43"/>
      <c r="E368" s="28" t="s">
        <v>178</v>
      </c>
      <c r="F368" s="36"/>
      <c r="G368" s="102"/>
      <c r="H368" s="35">
        <f t="shared" si="46"/>
        <v>0</v>
      </c>
      <c r="I368" s="58" t="s">
        <v>586</v>
      </c>
      <c r="J368" s="24" t="str">
        <f t="shared" ca="1" si="38"/>
        <v/>
      </c>
      <c r="K368" s="15" t="str">
        <f t="shared" si="42"/>
        <v>C023-72Construction of 230 mm Type 4 Concrete Pavement for Early Opening 72 Hour (Reinforced)m²</v>
      </c>
      <c r="L368" s="16">
        <f>MATCH(K368,'Pay Items'!$K$1:$K$649,0)</f>
        <v>368</v>
      </c>
      <c r="M368" s="17" t="str">
        <f t="shared" ca="1" si="39"/>
        <v>F0</v>
      </c>
      <c r="N368" s="17" t="str">
        <f t="shared" ca="1" si="40"/>
        <v>C2</v>
      </c>
      <c r="O368" s="17" t="str">
        <f t="shared" ca="1" si="41"/>
        <v>C2</v>
      </c>
    </row>
    <row r="369" spans="1:15" s="25" customFormat="1" ht="54" customHeight="1" x14ac:dyDescent="0.2">
      <c r="A369" s="108" t="s">
        <v>384</v>
      </c>
      <c r="B369" s="44" t="s">
        <v>353</v>
      </c>
      <c r="C369" s="37" t="s">
        <v>1444</v>
      </c>
      <c r="D369" s="43"/>
      <c r="E369" s="28" t="s">
        <v>178</v>
      </c>
      <c r="F369" s="36"/>
      <c r="G369" s="102"/>
      <c r="H369" s="35">
        <f t="shared" si="46"/>
        <v>0</v>
      </c>
      <c r="I369" s="58" t="s">
        <v>1441</v>
      </c>
      <c r="J369" s="24" t="str">
        <f t="shared" ca="1" si="38"/>
        <v/>
      </c>
      <c r="K369" s="15" t="str">
        <f t="shared" si="42"/>
        <v>C025Construction of 230 mm Type ^ Concrete Pavement for Early Opening ^ (Plain-Dowelled)m²</v>
      </c>
      <c r="L369" s="16">
        <f>MATCH(K369,'Pay Items'!$K$1:$K$649,0)</f>
        <v>369</v>
      </c>
      <c r="M369" s="17" t="str">
        <f t="shared" ca="1" si="39"/>
        <v>F0</v>
      </c>
      <c r="N369" s="17" t="str">
        <f t="shared" ca="1" si="40"/>
        <v>C2</v>
      </c>
      <c r="O369" s="17" t="str">
        <f t="shared" ca="1" si="41"/>
        <v>C2</v>
      </c>
    </row>
    <row r="370" spans="1:15" s="25" customFormat="1" ht="54" customHeight="1" x14ac:dyDescent="0.2">
      <c r="A370" s="108" t="s">
        <v>1188</v>
      </c>
      <c r="B370" s="44" t="s">
        <v>975</v>
      </c>
      <c r="C370" s="37" t="s">
        <v>1275</v>
      </c>
      <c r="D370" s="43"/>
      <c r="E370" s="28" t="s">
        <v>178</v>
      </c>
      <c r="F370" s="36"/>
      <c r="G370" s="102"/>
      <c r="H370" s="35">
        <f t="shared" si="46"/>
        <v>0</v>
      </c>
      <c r="I370" s="58" t="s">
        <v>586</v>
      </c>
      <c r="J370" s="24" t="str">
        <f t="shared" ca="1" si="38"/>
        <v/>
      </c>
      <c r="K370" s="15" t="str">
        <f t="shared" si="42"/>
        <v>C025-24Construction of 230 mm Type 3 Concrete Pavement for Early Opening 24 Hour (Plain-Dowelled)m²</v>
      </c>
      <c r="L370" s="16">
        <f>MATCH(K370,'Pay Items'!$K$1:$K$649,0)</f>
        <v>370</v>
      </c>
      <c r="M370" s="17" t="str">
        <f t="shared" ca="1" si="39"/>
        <v>F0</v>
      </c>
      <c r="N370" s="17" t="str">
        <f t="shared" ca="1" si="40"/>
        <v>C2</v>
      </c>
      <c r="O370" s="17" t="str">
        <f t="shared" ca="1" si="41"/>
        <v>C2</v>
      </c>
    </row>
    <row r="371" spans="1:15" s="25" customFormat="1" ht="54" customHeight="1" x14ac:dyDescent="0.2">
      <c r="A371" s="108" t="s">
        <v>1189</v>
      </c>
      <c r="B371" s="44" t="s">
        <v>975</v>
      </c>
      <c r="C371" s="37" t="s">
        <v>1276</v>
      </c>
      <c r="D371" s="43"/>
      <c r="E371" s="28" t="s">
        <v>178</v>
      </c>
      <c r="F371" s="36"/>
      <c r="G371" s="102"/>
      <c r="H371" s="35">
        <f t="shared" si="46"/>
        <v>0</v>
      </c>
      <c r="I371" s="58" t="s">
        <v>1251</v>
      </c>
      <c r="J371" s="24" t="str">
        <f t="shared" ca="1" si="38"/>
        <v/>
      </c>
      <c r="K371" s="15" t="str">
        <f t="shared" si="42"/>
        <v>C025-72Construction of 230 mm Type 4 Concrete Pavement for Early Opening 72 Hour (Plain-Dowelled)m²</v>
      </c>
      <c r="L371" s="16">
        <f>MATCH(K371,'Pay Items'!$K$1:$K$649,0)</f>
        <v>371</v>
      </c>
      <c r="M371" s="17" t="str">
        <f t="shared" ca="1" si="39"/>
        <v>F0</v>
      </c>
      <c r="N371" s="17" t="str">
        <f t="shared" ca="1" si="40"/>
        <v>C2</v>
      </c>
      <c r="O371" s="17" t="str">
        <f t="shared" ca="1" si="41"/>
        <v>C2</v>
      </c>
    </row>
    <row r="372" spans="1:15" s="25" customFormat="1" ht="54" customHeight="1" x14ac:dyDescent="0.2">
      <c r="A372" s="108" t="s">
        <v>385</v>
      </c>
      <c r="B372" s="44" t="s">
        <v>354</v>
      </c>
      <c r="C372" s="37" t="s">
        <v>1445</v>
      </c>
      <c r="D372" s="43"/>
      <c r="E372" s="28" t="s">
        <v>178</v>
      </c>
      <c r="F372" s="36"/>
      <c r="G372" s="102"/>
      <c r="H372" s="35">
        <f t="shared" si="46"/>
        <v>0</v>
      </c>
      <c r="I372" s="58" t="s">
        <v>1441</v>
      </c>
      <c r="J372" s="24" t="str">
        <f t="shared" ca="1" si="38"/>
        <v/>
      </c>
      <c r="K372" s="15" t="str">
        <f t="shared" si="42"/>
        <v>C026Construction of 200 mm Type ^ Concrete Pavement for Early Opening ^ (Reinforced)m²</v>
      </c>
      <c r="L372" s="16">
        <f>MATCH(K372,'Pay Items'!$K$1:$K$649,0)</f>
        <v>372</v>
      </c>
      <c r="M372" s="17" t="str">
        <f t="shared" ca="1" si="39"/>
        <v>F0</v>
      </c>
      <c r="N372" s="17" t="str">
        <f t="shared" ca="1" si="40"/>
        <v>C2</v>
      </c>
      <c r="O372" s="17" t="str">
        <f t="shared" ca="1" si="41"/>
        <v>C2</v>
      </c>
    </row>
    <row r="373" spans="1:15" s="25" customFormat="1" ht="54" customHeight="1" x14ac:dyDescent="0.2">
      <c r="A373" s="108" t="s">
        <v>1190</v>
      </c>
      <c r="B373" s="44" t="s">
        <v>976</v>
      </c>
      <c r="C373" s="37" t="s">
        <v>1277</v>
      </c>
      <c r="D373" s="43"/>
      <c r="E373" s="28" t="s">
        <v>178</v>
      </c>
      <c r="F373" s="36"/>
      <c r="G373" s="102"/>
      <c r="H373" s="35">
        <f t="shared" si="46"/>
        <v>0</v>
      </c>
      <c r="I373" s="58" t="s">
        <v>586</v>
      </c>
      <c r="J373" s="24" t="str">
        <f t="shared" ca="1" si="38"/>
        <v/>
      </c>
      <c r="K373" s="15" t="str">
        <f t="shared" si="42"/>
        <v>C026-24Construction of 200 mm Type 3 Concrete Pavement for Early Opening 24 Hour (Reinforced)m²</v>
      </c>
      <c r="L373" s="16">
        <f>MATCH(K373,'Pay Items'!$K$1:$K$649,0)</f>
        <v>373</v>
      </c>
      <c r="M373" s="17" t="str">
        <f t="shared" ca="1" si="39"/>
        <v>F0</v>
      </c>
      <c r="N373" s="17" t="str">
        <f t="shared" ca="1" si="40"/>
        <v>C2</v>
      </c>
      <c r="O373" s="17" t="str">
        <f t="shared" ca="1" si="41"/>
        <v>C2</v>
      </c>
    </row>
    <row r="374" spans="1:15" s="25" customFormat="1" ht="54" customHeight="1" x14ac:dyDescent="0.2">
      <c r="A374" s="108" t="s">
        <v>1191</v>
      </c>
      <c r="B374" s="44" t="s">
        <v>976</v>
      </c>
      <c r="C374" s="37" t="s">
        <v>1278</v>
      </c>
      <c r="D374" s="43"/>
      <c r="E374" s="28" t="s">
        <v>178</v>
      </c>
      <c r="F374" s="36"/>
      <c r="G374" s="102"/>
      <c r="H374" s="35">
        <f t="shared" si="46"/>
        <v>0</v>
      </c>
      <c r="I374" s="58" t="s">
        <v>586</v>
      </c>
      <c r="J374" s="24" t="str">
        <f t="shared" ca="1" si="38"/>
        <v/>
      </c>
      <c r="K374" s="15" t="str">
        <f t="shared" si="42"/>
        <v>C026-72Construction of 200 mm Type 4 Concrete Pavement for Early Opening 72 Hour (Reinforced)m²</v>
      </c>
      <c r="L374" s="16">
        <f>MATCH(K374,'Pay Items'!$K$1:$K$649,0)</f>
        <v>374</v>
      </c>
      <c r="M374" s="17" t="str">
        <f t="shared" ca="1" si="39"/>
        <v>F0</v>
      </c>
      <c r="N374" s="17" t="str">
        <f t="shared" ca="1" si="40"/>
        <v>C2</v>
      </c>
      <c r="O374" s="17" t="str">
        <f t="shared" ca="1" si="41"/>
        <v>C2</v>
      </c>
    </row>
    <row r="375" spans="1:15" s="25" customFormat="1" ht="54.95" customHeight="1" x14ac:dyDescent="0.2">
      <c r="A375" s="108" t="s">
        <v>386</v>
      </c>
      <c r="B375" s="44" t="s">
        <v>355</v>
      </c>
      <c r="C375" s="37" t="s">
        <v>1446</v>
      </c>
      <c r="D375" s="43"/>
      <c r="E375" s="28" t="s">
        <v>178</v>
      </c>
      <c r="F375" s="36"/>
      <c r="G375" s="102"/>
      <c r="H375" s="35">
        <f t="shared" si="46"/>
        <v>0</v>
      </c>
      <c r="I375" s="58" t="s">
        <v>1441</v>
      </c>
      <c r="J375" s="24" t="str">
        <f t="shared" ca="1" si="38"/>
        <v/>
      </c>
      <c r="K375" s="15" t="str">
        <f t="shared" si="42"/>
        <v>C028Construction of 200 mm Type ^ Concrete Pavement for Early Opening ^ (Plain-Dowelled)m²</v>
      </c>
      <c r="L375" s="16">
        <f>MATCH(K375,'Pay Items'!$K$1:$K$649,0)</f>
        <v>375</v>
      </c>
      <c r="M375" s="17" t="str">
        <f t="shared" ca="1" si="39"/>
        <v>F0</v>
      </c>
      <c r="N375" s="17" t="str">
        <f t="shared" ca="1" si="40"/>
        <v>C2</v>
      </c>
      <c r="O375" s="17" t="str">
        <f t="shared" ca="1" si="41"/>
        <v>C2</v>
      </c>
    </row>
    <row r="376" spans="1:15" s="25" customFormat="1" ht="54.95" customHeight="1" x14ac:dyDescent="0.2">
      <c r="A376" s="108" t="s">
        <v>1192</v>
      </c>
      <c r="B376" s="44" t="s">
        <v>355</v>
      </c>
      <c r="C376" s="37" t="s">
        <v>1279</v>
      </c>
      <c r="D376" s="43"/>
      <c r="E376" s="28" t="s">
        <v>178</v>
      </c>
      <c r="F376" s="36"/>
      <c r="G376" s="102"/>
      <c r="H376" s="35">
        <f t="shared" si="46"/>
        <v>0</v>
      </c>
      <c r="I376" s="58" t="s">
        <v>586</v>
      </c>
      <c r="J376" s="24" t="str">
        <f t="shared" ca="1" si="38"/>
        <v/>
      </c>
      <c r="K376" s="15" t="str">
        <f t="shared" si="42"/>
        <v>C028-24Construction of 200 mm Type 3 Concrete Pavement for Early Opening 24 Hour (Plain-Dowelled)m²</v>
      </c>
      <c r="L376" s="16">
        <f>MATCH(K376,'Pay Items'!$K$1:$K$649,0)</f>
        <v>376</v>
      </c>
      <c r="M376" s="17" t="str">
        <f t="shared" ca="1" si="39"/>
        <v>F0</v>
      </c>
      <c r="N376" s="17" t="str">
        <f t="shared" ca="1" si="40"/>
        <v>C2</v>
      </c>
      <c r="O376" s="17" t="str">
        <f t="shared" ca="1" si="41"/>
        <v>C2</v>
      </c>
    </row>
    <row r="377" spans="1:15" s="25" customFormat="1" ht="54.95" customHeight="1" x14ac:dyDescent="0.2">
      <c r="A377" s="108" t="s">
        <v>1193</v>
      </c>
      <c r="B377" s="44" t="s">
        <v>355</v>
      </c>
      <c r="C377" s="37" t="s">
        <v>1280</v>
      </c>
      <c r="D377" s="43"/>
      <c r="E377" s="28" t="s">
        <v>178</v>
      </c>
      <c r="F377" s="36"/>
      <c r="G377" s="102"/>
      <c r="H377" s="35">
        <f t="shared" si="46"/>
        <v>0</v>
      </c>
      <c r="I377" s="58" t="s">
        <v>707</v>
      </c>
      <c r="J377" s="24" t="str">
        <f t="shared" ca="1" si="38"/>
        <v/>
      </c>
      <c r="K377" s="15" t="str">
        <f t="shared" si="42"/>
        <v>C028-72Construction of 200 mm Type 4 Concrete Pavement for Early Opening 72 Hour (Plain-Dowelled)m²</v>
      </c>
      <c r="L377" s="16">
        <f>MATCH(K377,'Pay Items'!$K$1:$K$649,0)</f>
        <v>377</v>
      </c>
      <c r="M377" s="17" t="str">
        <f t="shared" ca="1" si="39"/>
        <v>F0</v>
      </c>
      <c r="N377" s="17" t="str">
        <f t="shared" ca="1" si="40"/>
        <v>C2</v>
      </c>
      <c r="O377" s="17" t="str">
        <f t="shared" ca="1" si="41"/>
        <v>C2</v>
      </c>
    </row>
    <row r="378" spans="1:15" s="25" customFormat="1" ht="54.95" customHeight="1" x14ac:dyDescent="0.2">
      <c r="A378" s="108" t="s">
        <v>387</v>
      </c>
      <c r="B378" s="44" t="s">
        <v>356</v>
      </c>
      <c r="C378" s="37" t="s">
        <v>1447</v>
      </c>
      <c r="D378" s="43"/>
      <c r="E378" s="28" t="s">
        <v>178</v>
      </c>
      <c r="F378" s="36"/>
      <c r="G378" s="102"/>
      <c r="H378" s="35">
        <f t="shared" si="46"/>
        <v>0</v>
      </c>
      <c r="I378" s="58" t="s">
        <v>1441</v>
      </c>
      <c r="J378" s="24" t="str">
        <f t="shared" ca="1" si="38"/>
        <v/>
      </c>
      <c r="K378" s="15" t="str">
        <f t="shared" si="42"/>
        <v>C029Construction of 150 mm Type ^ Concrete Pavement for Early Opening ^ (Reinforced)m²</v>
      </c>
      <c r="L378" s="16">
        <f>MATCH(K378,'Pay Items'!$K$1:$K$649,0)</f>
        <v>378</v>
      </c>
      <c r="M378" s="17" t="str">
        <f t="shared" ca="1" si="39"/>
        <v>F0</v>
      </c>
      <c r="N378" s="17" t="str">
        <f t="shared" ca="1" si="40"/>
        <v>C2</v>
      </c>
      <c r="O378" s="17" t="str">
        <f t="shared" ca="1" si="41"/>
        <v>C2</v>
      </c>
    </row>
    <row r="379" spans="1:15" s="25" customFormat="1" ht="54.95" customHeight="1" x14ac:dyDescent="0.2">
      <c r="A379" s="108" t="s">
        <v>1194</v>
      </c>
      <c r="B379" s="44" t="s">
        <v>978</v>
      </c>
      <c r="C379" s="37" t="s">
        <v>1281</v>
      </c>
      <c r="D379" s="43"/>
      <c r="E379" s="28" t="s">
        <v>178</v>
      </c>
      <c r="F379" s="36"/>
      <c r="G379" s="102"/>
      <c r="H379" s="35">
        <f t="shared" si="46"/>
        <v>0</v>
      </c>
      <c r="I379" s="58" t="s">
        <v>586</v>
      </c>
      <c r="J379" s="24" t="str">
        <f t="shared" ca="1" si="38"/>
        <v/>
      </c>
      <c r="K379" s="15" t="str">
        <f t="shared" si="42"/>
        <v>C029-24Construction of 150 mm Type 3 Concrete Pavement for Early Opening 24 Hour (Reinforced)m²</v>
      </c>
      <c r="L379" s="16">
        <f>MATCH(K379,'Pay Items'!$K$1:$K$649,0)</f>
        <v>379</v>
      </c>
      <c r="M379" s="17" t="str">
        <f t="shared" ca="1" si="39"/>
        <v>F0</v>
      </c>
      <c r="N379" s="17" t="str">
        <f t="shared" ca="1" si="40"/>
        <v>C2</v>
      </c>
      <c r="O379" s="17" t="str">
        <f t="shared" ca="1" si="41"/>
        <v>C2</v>
      </c>
    </row>
    <row r="380" spans="1:15" s="25" customFormat="1" ht="54.95" customHeight="1" x14ac:dyDescent="0.2">
      <c r="A380" s="108" t="s">
        <v>1195</v>
      </c>
      <c r="B380" s="44" t="s">
        <v>978</v>
      </c>
      <c r="C380" s="37" t="s">
        <v>1282</v>
      </c>
      <c r="D380" s="43"/>
      <c r="E380" s="28" t="s">
        <v>178</v>
      </c>
      <c r="F380" s="36"/>
      <c r="G380" s="102"/>
      <c r="H380" s="35">
        <f t="shared" si="46"/>
        <v>0</v>
      </c>
      <c r="I380" s="58" t="s">
        <v>586</v>
      </c>
      <c r="J380" s="24" t="str">
        <f t="shared" ca="1" si="38"/>
        <v/>
      </c>
      <c r="K380" s="15" t="str">
        <f t="shared" si="42"/>
        <v>C029-72Construction of 150 mm Type 4 Concrete Pavement for Early Opening 72 Hour (Reinforced)m²</v>
      </c>
      <c r="L380" s="16">
        <f>MATCH(K380,'Pay Items'!$K$1:$K$649,0)</f>
        <v>380</v>
      </c>
      <c r="M380" s="17" t="str">
        <f t="shared" ca="1" si="39"/>
        <v>F0</v>
      </c>
      <c r="N380" s="17" t="str">
        <f t="shared" ca="1" si="40"/>
        <v>C2</v>
      </c>
      <c r="O380" s="17" t="str">
        <f t="shared" ca="1" si="41"/>
        <v>C2</v>
      </c>
    </row>
    <row r="381" spans="1:15" s="25" customFormat="1" ht="54" customHeight="1" x14ac:dyDescent="0.2">
      <c r="A381" s="108" t="s">
        <v>388</v>
      </c>
      <c r="B381" s="44" t="s">
        <v>357</v>
      </c>
      <c r="C381" s="37" t="s">
        <v>1448</v>
      </c>
      <c r="D381" s="43" t="s">
        <v>173</v>
      </c>
      <c r="E381" s="28" t="s">
        <v>178</v>
      </c>
      <c r="F381" s="36"/>
      <c r="G381" s="102"/>
      <c r="H381" s="35">
        <f t="shared" si="46"/>
        <v>0</v>
      </c>
      <c r="I381" s="58" t="s">
        <v>1441</v>
      </c>
      <c r="J381" s="24" t="str">
        <f t="shared" ca="1" si="38"/>
        <v/>
      </c>
      <c r="K381" s="15" t="str">
        <f t="shared" si="42"/>
        <v>C031Construction of 150 mm Type ^ Concrete Pavement for Early Opening ^ (Plain-Dowelled)m²</v>
      </c>
      <c r="L381" s="16">
        <f>MATCH(K381,'Pay Items'!$K$1:$K$649,0)</f>
        <v>381</v>
      </c>
      <c r="M381" s="17" t="str">
        <f t="shared" ca="1" si="39"/>
        <v>F0</v>
      </c>
      <c r="N381" s="17" t="str">
        <f t="shared" ca="1" si="40"/>
        <v>C2</v>
      </c>
      <c r="O381" s="17" t="str">
        <f t="shared" ca="1" si="41"/>
        <v>C2</v>
      </c>
    </row>
    <row r="382" spans="1:15" s="25" customFormat="1" ht="54" customHeight="1" x14ac:dyDescent="0.2">
      <c r="A382" s="108" t="s">
        <v>1196</v>
      </c>
      <c r="B382" s="44" t="s">
        <v>970</v>
      </c>
      <c r="C382" s="37" t="s">
        <v>1283</v>
      </c>
      <c r="D382" s="43" t="s">
        <v>173</v>
      </c>
      <c r="E382" s="28" t="s">
        <v>178</v>
      </c>
      <c r="F382" s="36"/>
      <c r="G382" s="102"/>
      <c r="H382" s="35">
        <f t="shared" si="46"/>
        <v>0</v>
      </c>
      <c r="I382" s="58" t="s">
        <v>586</v>
      </c>
      <c r="J382" s="24" t="str">
        <f t="shared" ca="1" si="38"/>
        <v/>
      </c>
      <c r="K382" s="15" t="str">
        <f t="shared" si="42"/>
        <v>C031-24Construction of 150 mm Type 3 Concrete Pavement for Early Opening 24 Hour (Plain-Dowelled)m²</v>
      </c>
      <c r="L382" s="16">
        <f>MATCH(K382,'Pay Items'!$K$1:$K$649,0)</f>
        <v>382</v>
      </c>
      <c r="M382" s="17" t="str">
        <f t="shared" ca="1" si="39"/>
        <v>F0</v>
      </c>
      <c r="N382" s="17" t="str">
        <f t="shared" ca="1" si="40"/>
        <v>C2</v>
      </c>
      <c r="O382" s="17" t="str">
        <f t="shared" ca="1" si="41"/>
        <v>C2</v>
      </c>
    </row>
    <row r="383" spans="1:15" s="25" customFormat="1" ht="54" customHeight="1" x14ac:dyDescent="0.2">
      <c r="A383" s="108" t="s">
        <v>1197</v>
      </c>
      <c r="B383" s="44" t="s">
        <v>970</v>
      </c>
      <c r="C383" s="37" t="s">
        <v>1284</v>
      </c>
      <c r="D383" s="43" t="s">
        <v>173</v>
      </c>
      <c r="E383" s="28" t="s">
        <v>178</v>
      </c>
      <c r="F383" s="36"/>
      <c r="G383" s="102"/>
      <c r="H383" s="35">
        <f t="shared" si="46"/>
        <v>0</v>
      </c>
      <c r="I383" s="58" t="s">
        <v>586</v>
      </c>
      <c r="J383" s="24" t="str">
        <f t="shared" ca="1" si="38"/>
        <v/>
      </c>
      <c r="K383" s="15" t="str">
        <f t="shared" si="42"/>
        <v>C031-72Construction of 150 mm Type 4 Concrete Pavement for Early Opening 72 Hour (Plain-Dowelled)m²</v>
      </c>
      <c r="L383" s="16">
        <f>MATCH(K383,'Pay Items'!$K$1:$K$649,0)</f>
        <v>383</v>
      </c>
      <c r="M383" s="17" t="str">
        <f t="shared" ca="1" si="39"/>
        <v>F0</v>
      </c>
      <c r="N383" s="17" t="str">
        <f t="shared" ca="1" si="40"/>
        <v>C2</v>
      </c>
      <c r="O383" s="17" t="str">
        <f t="shared" ca="1" si="41"/>
        <v>C2</v>
      </c>
    </row>
    <row r="384" spans="1:15" s="25" customFormat="1" ht="43.9" customHeight="1" x14ac:dyDescent="0.2">
      <c r="A384" s="108" t="s">
        <v>389</v>
      </c>
      <c r="B384" s="38" t="s">
        <v>119</v>
      </c>
      <c r="C384" s="37" t="s">
        <v>366</v>
      </c>
      <c r="D384" s="43" t="s">
        <v>1423</v>
      </c>
      <c r="E384" s="28"/>
      <c r="F384" s="36"/>
      <c r="G384" s="109"/>
      <c r="H384" s="78"/>
      <c r="I384" s="53"/>
      <c r="J384" s="24" t="str">
        <f t="shared" ca="1" si="38"/>
        <v>LOCKED</v>
      </c>
      <c r="K384" s="15" t="str">
        <f t="shared" si="42"/>
        <v>C032Concrete Curbs, Curb and Gutter, and Splash StripsCW 3310-R18</v>
      </c>
      <c r="L384" s="16">
        <f>MATCH(K384,'Pay Items'!$K$1:$K$649,0)</f>
        <v>384</v>
      </c>
      <c r="M384" s="17" t="str">
        <f t="shared" ca="1" si="39"/>
        <v>F0</v>
      </c>
      <c r="N384" s="17" t="str">
        <f t="shared" ca="1" si="40"/>
        <v>G</v>
      </c>
      <c r="O384" s="17" t="str">
        <f t="shared" ca="1" si="41"/>
        <v>C2</v>
      </c>
    </row>
    <row r="385" spans="1:15" s="25" customFormat="1" ht="43.9" customHeight="1" x14ac:dyDescent="0.2">
      <c r="A385" s="108" t="s">
        <v>539</v>
      </c>
      <c r="B385" s="44" t="s">
        <v>350</v>
      </c>
      <c r="C385" s="37" t="s">
        <v>1449</v>
      </c>
      <c r="D385" s="43" t="s">
        <v>398</v>
      </c>
      <c r="E385" s="28" t="s">
        <v>182</v>
      </c>
      <c r="F385" s="57"/>
      <c r="G385" s="102"/>
      <c r="H385" s="35">
        <f t="shared" ref="H385:H424" si="47">ROUND(G385*F385,2)</f>
        <v>0</v>
      </c>
      <c r="I385" s="53" t="s">
        <v>1250</v>
      </c>
      <c r="J385" s="24" t="str">
        <f t="shared" ca="1" si="38"/>
        <v/>
      </c>
      <c r="K385" s="15" t="str">
        <f t="shared" si="42"/>
        <v>C033Construction of Barrier (^ mm ht, Type ^, Dowelled)SD-205m</v>
      </c>
      <c r="L385" s="16">
        <f>MATCH(K385,'Pay Items'!$K$1:$K$649,0)</f>
        <v>385</v>
      </c>
      <c r="M385" s="17" t="str">
        <f t="shared" ca="1" si="39"/>
        <v>F0</v>
      </c>
      <c r="N385" s="17" t="str">
        <f t="shared" ca="1" si="40"/>
        <v>C2</v>
      </c>
      <c r="O385" s="17" t="str">
        <f t="shared" ca="1" si="41"/>
        <v>C2</v>
      </c>
    </row>
    <row r="386" spans="1:15" s="25" customFormat="1" ht="43.9" customHeight="1" x14ac:dyDescent="0.2">
      <c r="A386" s="108" t="s">
        <v>1198</v>
      </c>
      <c r="B386" s="44" t="s">
        <v>967</v>
      </c>
      <c r="C386" s="37" t="s">
        <v>1450</v>
      </c>
      <c r="D386" s="43" t="s">
        <v>398</v>
      </c>
      <c r="E386" s="28" t="s">
        <v>182</v>
      </c>
      <c r="F386" s="57"/>
      <c r="G386" s="102"/>
      <c r="H386" s="35">
        <f t="shared" si="47"/>
        <v>0</v>
      </c>
      <c r="I386" s="53" t="s">
        <v>1248</v>
      </c>
      <c r="J386" s="24" t="str">
        <f t="shared" ca="1" si="38"/>
        <v/>
      </c>
      <c r="K386" s="15" t="str">
        <f t="shared" si="42"/>
        <v>C033AConstruction of Barrier (150 mm ht, Type ^, Dowelled)SD-205m</v>
      </c>
      <c r="L386" s="16">
        <f>MATCH(K386,'Pay Items'!$K$1:$K$649,0)</f>
        <v>386</v>
      </c>
      <c r="M386" s="17" t="str">
        <f t="shared" ca="1" si="39"/>
        <v>F0</v>
      </c>
      <c r="N386" s="17" t="str">
        <f t="shared" ca="1" si="40"/>
        <v>C2</v>
      </c>
      <c r="O386" s="17" t="str">
        <f t="shared" ca="1" si="41"/>
        <v>C2</v>
      </c>
    </row>
    <row r="387" spans="1:15" s="25" customFormat="1" ht="43.9" customHeight="1" x14ac:dyDescent="0.2">
      <c r="A387" s="108" t="s">
        <v>1199</v>
      </c>
      <c r="B387" s="44" t="s">
        <v>967</v>
      </c>
      <c r="C387" s="37" t="s">
        <v>1451</v>
      </c>
      <c r="D387" s="43" t="s">
        <v>398</v>
      </c>
      <c r="E387" s="28" t="s">
        <v>182</v>
      </c>
      <c r="F387" s="57"/>
      <c r="G387" s="102"/>
      <c r="H387" s="35">
        <f t="shared" si="47"/>
        <v>0</v>
      </c>
      <c r="I387" s="53" t="s">
        <v>1248</v>
      </c>
      <c r="J387" s="24" t="str">
        <f t="shared" ref="J387:J450" ca="1" si="48">IF(CELL("protect",$G387)=1, "LOCKED", "")</f>
        <v/>
      </c>
      <c r="K387" s="15" t="str">
        <f t="shared" si="42"/>
        <v>C033BConstruction of Barrier (180 mm ht, Type ^, Dowelled)SD-205m</v>
      </c>
      <c r="L387" s="16">
        <f>MATCH(K387,'Pay Items'!$K$1:$K$649,0)</f>
        <v>387</v>
      </c>
      <c r="M387" s="17" t="str">
        <f t="shared" ref="M387:M450" ca="1" si="49">CELL("format",$F387)</f>
        <v>F0</v>
      </c>
      <c r="N387" s="17" t="str">
        <f t="shared" ref="N387:N450" ca="1" si="50">CELL("format",$G387)</f>
        <v>C2</v>
      </c>
      <c r="O387" s="17" t="str">
        <f t="shared" ref="O387:O450" ca="1" si="51">CELL("format",$H387)</f>
        <v>C2</v>
      </c>
    </row>
    <row r="388" spans="1:15" s="25" customFormat="1" ht="43.9" customHeight="1" x14ac:dyDescent="0.2">
      <c r="A388" s="108" t="s">
        <v>540</v>
      </c>
      <c r="B388" s="44" t="s">
        <v>351</v>
      </c>
      <c r="C388" s="37" t="s">
        <v>1452</v>
      </c>
      <c r="D388" s="43" t="s">
        <v>576</v>
      </c>
      <c r="E388" s="28" t="s">
        <v>182</v>
      </c>
      <c r="F388" s="57"/>
      <c r="G388" s="102"/>
      <c r="H388" s="35">
        <f t="shared" si="47"/>
        <v>0</v>
      </c>
      <c r="I388" s="53" t="s">
        <v>1250</v>
      </c>
      <c r="J388" s="24" t="str">
        <f t="shared" ca="1" si="48"/>
        <v/>
      </c>
      <c r="K388" s="15" t="str">
        <f t="shared" ref="K388:K451" si="52">CLEAN(CONCATENATE(TRIM($A388),TRIM($C388),IF(LEFT($D388)&lt;&gt;"E",TRIM($D388),),TRIM($E388)))</f>
        <v>C034Construction of Barrier (^ mm ht, Type ^, Separate)SD-203Am</v>
      </c>
      <c r="L388" s="16">
        <f>MATCH(K388,'Pay Items'!$K$1:$K$649,0)</f>
        <v>388</v>
      </c>
      <c r="M388" s="17" t="str">
        <f t="shared" ca="1" si="49"/>
        <v>F0</v>
      </c>
      <c r="N388" s="17" t="str">
        <f t="shared" ca="1" si="50"/>
        <v>C2</v>
      </c>
      <c r="O388" s="17" t="str">
        <f t="shared" ca="1" si="51"/>
        <v>C2</v>
      </c>
    </row>
    <row r="389" spans="1:15" s="25" customFormat="1" ht="43.9" customHeight="1" x14ac:dyDescent="0.2">
      <c r="A389" s="108" t="s">
        <v>1200</v>
      </c>
      <c r="B389" s="44" t="s">
        <v>973</v>
      </c>
      <c r="C389" s="37" t="s">
        <v>1453</v>
      </c>
      <c r="D389" s="43" t="s">
        <v>576</v>
      </c>
      <c r="E389" s="28" t="s">
        <v>182</v>
      </c>
      <c r="F389" s="57"/>
      <c r="G389" s="102"/>
      <c r="H389" s="35">
        <f t="shared" si="47"/>
        <v>0</v>
      </c>
      <c r="I389" s="53" t="s">
        <v>707</v>
      </c>
      <c r="J389" s="24" t="str">
        <f t="shared" ca="1" si="48"/>
        <v/>
      </c>
      <c r="K389" s="15" t="str">
        <f t="shared" si="52"/>
        <v>C034AConstruction of Barrier (150 mm ht, Type ^, Separate)SD-203Am</v>
      </c>
      <c r="L389" s="16">
        <f>MATCH(K389,'Pay Items'!$K$1:$K$649,0)</f>
        <v>389</v>
      </c>
      <c r="M389" s="17" t="str">
        <f t="shared" ca="1" si="49"/>
        <v>F0</v>
      </c>
      <c r="N389" s="17" t="str">
        <f t="shared" ca="1" si="50"/>
        <v>C2</v>
      </c>
      <c r="O389" s="17" t="str">
        <f t="shared" ca="1" si="51"/>
        <v>C2</v>
      </c>
    </row>
    <row r="390" spans="1:15" s="25" customFormat="1" ht="43.9" customHeight="1" x14ac:dyDescent="0.2">
      <c r="A390" s="108" t="s">
        <v>1201</v>
      </c>
      <c r="B390" s="44" t="s">
        <v>973</v>
      </c>
      <c r="C390" s="37" t="s">
        <v>1454</v>
      </c>
      <c r="D390" s="43" t="s">
        <v>576</v>
      </c>
      <c r="E390" s="28" t="s">
        <v>182</v>
      </c>
      <c r="F390" s="57"/>
      <c r="G390" s="102"/>
      <c r="H390" s="35">
        <f t="shared" si="47"/>
        <v>0</v>
      </c>
      <c r="I390" s="53" t="s">
        <v>707</v>
      </c>
      <c r="J390" s="24" t="str">
        <f t="shared" ca="1" si="48"/>
        <v/>
      </c>
      <c r="K390" s="15" t="str">
        <f t="shared" si="52"/>
        <v>C034BConstruction of Barrier (180 mm ht, Type ^, Separate)SD-203Am</v>
      </c>
      <c r="L390" s="16">
        <f>MATCH(K390,'Pay Items'!$K$1:$K$649,0)</f>
        <v>390</v>
      </c>
      <c r="M390" s="17" t="str">
        <f t="shared" ca="1" si="49"/>
        <v>F0</v>
      </c>
      <c r="N390" s="17" t="str">
        <f t="shared" ca="1" si="50"/>
        <v>C2</v>
      </c>
      <c r="O390" s="17" t="str">
        <f t="shared" ca="1" si="51"/>
        <v>C2</v>
      </c>
    </row>
    <row r="391" spans="1:15" s="25" customFormat="1" ht="43.9" customHeight="1" x14ac:dyDescent="0.2">
      <c r="A391" s="108" t="s">
        <v>390</v>
      </c>
      <c r="B391" s="44" t="s">
        <v>352</v>
      </c>
      <c r="C391" s="37" t="s">
        <v>1455</v>
      </c>
      <c r="D391" s="43" t="s">
        <v>348</v>
      </c>
      <c r="E391" s="28" t="s">
        <v>182</v>
      </c>
      <c r="F391" s="57"/>
      <c r="G391" s="102"/>
      <c r="H391" s="35">
        <f t="shared" si="47"/>
        <v>0</v>
      </c>
      <c r="I391" s="53" t="s">
        <v>1250</v>
      </c>
      <c r="J391" s="24" t="str">
        <f t="shared" ca="1" si="48"/>
        <v/>
      </c>
      <c r="K391" s="15" t="str">
        <f t="shared" si="52"/>
        <v>C035Construction of Barrier (^ mm ht, Type ^, Integral)SD-204m</v>
      </c>
      <c r="L391" s="16">
        <f>MATCH(K391,'Pay Items'!$K$1:$K$649,0)</f>
        <v>391</v>
      </c>
      <c r="M391" s="17" t="str">
        <f t="shared" ca="1" si="49"/>
        <v>F0</v>
      </c>
      <c r="N391" s="17" t="str">
        <f t="shared" ca="1" si="50"/>
        <v>C2</v>
      </c>
      <c r="O391" s="17" t="str">
        <f t="shared" ca="1" si="51"/>
        <v>C2</v>
      </c>
    </row>
    <row r="392" spans="1:15" s="25" customFormat="1" ht="43.9" customHeight="1" x14ac:dyDescent="0.2">
      <c r="A392" s="108" t="s">
        <v>1202</v>
      </c>
      <c r="B392" s="44" t="s">
        <v>974</v>
      </c>
      <c r="C392" s="37" t="s">
        <v>1456</v>
      </c>
      <c r="D392" s="43" t="s">
        <v>348</v>
      </c>
      <c r="E392" s="28" t="s">
        <v>182</v>
      </c>
      <c r="F392" s="57"/>
      <c r="G392" s="102"/>
      <c r="H392" s="35">
        <f t="shared" si="47"/>
        <v>0</v>
      </c>
      <c r="I392" s="53" t="s">
        <v>707</v>
      </c>
      <c r="J392" s="24" t="str">
        <f t="shared" ca="1" si="48"/>
        <v/>
      </c>
      <c r="K392" s="15" t="str">
        <f t="shared" si="52"/>
        <v>C035AConstruction of Barrier (150 mm ht, Type ^, Integral)SD-204m</v>
      </c>
      <c r="L392" s="16">
        <f>MATCH(K392,'Pay Items'!$K$1:$K$649,0)</f>
        <v>392</v>
      </c>
      <c r="M392" s="17" t="str">
        <f t="shared" ca="1" si="49"/>
        <v>F0</v>
      </c>
      <c r="N392" s="17" t="str">
        <f t="shared" ca="1" si="50"/>
        <v>C2</v>
      </c>
      <c r="O392" s="17" t="str">
        <f t="shared" ca="1" si="51"/>
        <v>C2</v>
      </c>
    </row>
    <row r="393" spans="1:15" s="25" customFormat="1" ht="43.9" customHeight="1" x14ac:dyDescent="0.2">
      <c r="A393" s="108" t="s">
        <v>1203</v>
      </c>
      <c r="B393" s="44" t="s">
        <v>974</v>
      </c>
      <c r="C393" s="37" t="s">
        <v>1457</v>
      </c>
      <c r="D393" s="43" t="s">
        <v>348</v>
      </c>
      <c r="E393" s="28" t="s">
        <v>182</v>
      </c>
      <c r="F393" s="57"/>
      <c r="G393" s="102"/>
      <c r="H393" s="35">
        <f t="shared" si="47"/>
        <v>0</v>
      </c>
      <c r="I393" s="53" t="s">
        <v>707</v>
      </c>
      <c r="J393" s="24" t="str">
        <f t="shared" ca="1" si="48"/>
        <v/>
      </c>
      <c r="K393" s="15" t="str">
        <f t="shared" si="52"/>
        <v>C035BConstruction of Barrier (180 mm ht, Type ^, Integral)SD-204m</v>
      </c>
      <c r="L393" s="16">
        <f>MATCH(K393,'Pay Items'!$K$1:$K$649,0)</f>
        <v>393</v>
      </c>
      <c r="M393" s="17" t="str">
        <f t="shared" ca="1" si="49"/>
        <v>F0</v>
      </c>
      <c r="N393" s="17" t="str">
        <f t="shared" ca="1" si="50"/>
        <v>C2</v>
      </c>
      <c r="O393" s="17" t="str">
        <f t="shared" ca="1" si="51"/>
        <v>C2</v>
      </c>
    </row>
    <row r="394" spans="1:15" s="25" customFormat="1" ht="43.9" customHeight="1" x14ac:dyDescent="0.2">
      <c r="A394" s="108" t="s">
        <v>541</v>
      </c>
      <c r="B394" s="44" t="s">
        <v>353</v>
      </c>
      <c r="C394" s="37" t="s">
        <v>1458</v>
      </c>
      <c r="D394" s="43" t="s">
        <v>399</v>
      </c>
      <c r="E394" s="28" t="s">
        <v>182</v>
      </c>
      <c r="F394" s="57"/>
      <c r="G394" s="102"/>
      <c r="H394" s="35">
        <f t="shared" si="47"/>
        <v>0</v>
      </c>
      <c r="I394" s="53" t="s">
        <v>1250</v>
      </c>
      <c r="J394" s="24" t="str">
        <f t="shared" ca="1" si="48"/>
        <v/>
      </c>
      <c r="K394" s="15" t="str">
        <f t="shared" si="52"/>
        <v>C036Construction of Modified Barrier (^ mm ht, Type ^ Dowelled)SD-203Bm</v>
      </c>
      <c r="L394" s="16">
        <f>MATCH(K394,'Pay Items'!$K$1:$K$649,0)</f>
        <v>394</v>
      </c>
      <c r="M394" s="17" t="str">
        <f t="shared" ca="1" si="49"/>
        <v>F0</v>
      </c>
      <c r="N394" s="17" t="str">
        <f t="shared" ca="1" si="50"/>
        <v>C2</v>
      </c>
      <c r="O394" s="17" t="str">
        <f t="shared" ca="1" si="51"/>
        <v>C2</v>
      </c>
    </row>
    <row r="395" spans="1:15" s="25" customFormat="1" ht="43.9" customHeight="1" x14ac:dyDescent="0.2">
      <c r="A395" s="108" t="s">
        <v>1204</v>
      </c>
      <c r="B395" s="44" t="s">
        <v>975</v>
      </c>
      <c r="C395" s="37" t="s">
        <v>1459</v>
      </c>
      <c r="D395" s="43" t="s">
        <v>399</v>
      </c>
      <c r="E395" s="28" t="s">
        <v>182</v>
      </c>
      <c r="F395" s="57"/>
      <c r="G395" s="102"/>
      <c r="H395" s="35">
        <f t="shared" si="47"/>
        <v>0</v>
      </c>
      <c r="I395" s="53" t="s">
        <v>707</v>
      </c>
      <c r="J395" s="24" t="str">
        <f t="shared" ca="1" si="48"/>
        <v/>
      </c>
      <c r="K395" s="15" t="str">
        <f t="shared" si="52"/>
        <v>C036AConstruction of Modified Barrier (150 mm ht, Type ^, Dowelled)SD-203Bm</v>
      </c>
      <c r="L395" s="16">
        <f>MATCH(K395,'Pay Items'!$K$1:$K$649,0)</f>
        <v>395</v>
      </c>
      <c r="M395" s="17" t="str">
        <f t="shared" ca="1" si="49"/>
        <v>F0</v>
      </c>
      <c r="N395" s="17" t="str">
        <f t="shared" ca="1" si="50"/>
        <v>C2</v>
      </c>
      <c r="O395" s="17" t="str">
        <f t="shared" ca="1" si="51"/>
        <v>C2</v>
      </c>
    </row>
    <row r="396" spans="1:15" s="25" customFormat="1" ht="43.9" customHeight="1" x14ac:dyDescent="0.2">
      <c r="A396" s="108" t="s">
        <v>1205</v>
      </c>
      <c r="B396" s="44" t="s">
        <v>975</v>
      </c>
      <c r="C396" s="37" t="s">
        <v>1460</v>
      </c>
      <c r="D396" s="43" t="s">
        <v>399</v>
      </c>
      <c r="E396" s="28" t="s">
        <v>182</v>
      </c>
      <c r="F396" s="57"/>
      <c r="G396" s="102"/>
      <c r="H396" s="35">
        <f t="shared" si="47"/>
        <v>0</v>
      </c>
      <c r="I396" s="53" t="s">
        <v>707</v>
      </c>
      <c r="J396" s="24" t="str">
        <f t="shared" ca="1" si="48"/>
        <v/>
      </c>
      <c r="K396" s="15" t="str">
        <f t="shared" si="52"/>
        <v>C036BConstruction of Modified Barrier (180 mm ht, Type ^, Dowelled)SD-203Bm</v>
      </c>
      <c r="L396" s="16">
        <f>MATCH(K396,'Pay Items'!$K$1:$K$649,0)</f>
        <v>396</v>
      </c>
      <c r="M396" s="17" t="str">
        <f t="shared" ca="1" si="49"/>
        <v>F0</v>
      </c>
      <c r="N396" s="17" t="str">
        <f t="shared" ca="1" si="50"/>
        <v>C2</v>
      </c>
      <c r="O396" s="17" t="str">
        <f t="shared" ca="1" si="51"/>
        <v>C2</v>
      </c>
    </row>
    <row r="397" spans="1:15" s="25" customFormat="1" ht="43.9" customHeight="1" x14ac:dyDescent="0.2">
      <c r="A397" s="108" t="s">
        <v>542</v>
      </c>
      <c r="B397" s="44" t="s">
        <v>354</v>
      </c>
      <c r="C397" s="37" t="s">
        <v>1461</v>
      </c>
      <c r="D397" s="43" t="s">
        <v>399</v>
      </c>
      <c r="E397" s="28" t="s">
        <v>182</v>
      </c>
      <c r="F397" s="57"/>
      <c r="G397" s="102"/>
      <c r="H397" s="35">
        <f t="shared" si="47"/>
        <v>0</v>
      </c>
      <c r="I397" s="53" t="s">
        <v>1250</v>
      </c>
      <c r="J397" s="24" t="str">
        <f t="shared" ca="1" si="48"/>
        <v/>
      </c>
      <c r="K397" s="15" t="str">
        <f t="shared" si="52"/>
        <v>C037Construction of Modified Barrier (^ mm ht, Type ^, Integral)SD-203Bm</v>
      </c>
      <c r="L397" s="16">
        <f>MATCH(K397,'Pay Items'!$K$1:$K$649,0)</f>
        <v>397</v>
      </c>
      <c r="M397" s="17" t="str">
        <f t="shared" ca="1" si="49"/>
        <v>F0</v>
      </c>
      <c r="N397" s="17" t="str">
        <f t="shared" ca="1" si="50"/>
        <v>C2</v>
      </c>
      <c r="O397" s="17" t="str">
        <f t="shared" ca="1" si="51"/>
        <v>C2</v>
      </c>
    </row>
    <row r="398" spans="1:15" s="25" customFormat="1" ht="43.9" customHeight="1" x14ac:dyDescent="0.2">
      <c r="A398" s="108" t="s">
        <v>1206</v>
      </c>
      <c r="B398" s="44" t="s">
        <v>976</v>
      </c>
      <c r="C398" s="37" t="s">
        <v>1462</v>
      </c>
      <c r="D398" s="43" t="s">
        <v>399</v>
      </c>
      <c r="E398" s="28" t="s">
        <v>182</v>
      </c>
      <c r="F398" s="57"/>
      <c r="G398" s="102"/>
      <c r="H398" s="35">
        <f t="shared" si="47"/>
        <v>0</v>
      </c>
      <c r="I398" s="53" t="s">
        <v>707</v>
      </c>
      <c r="J398" s="24" t="str">
        <f t="shared" ca="1" si="48"/>
        <v/>
      </c>
      <c r="K398" s="15" t="str">
        <f t="shared" si="52"/>
        <v>C037AConstruction of Modified Barrier (150 mm ht, Type ^, Integral)SD-203Bm</v>
      </c>
      <c r="L398" s="16">
        <f>MATCH(K398,'Pay Items'!$K$1:$K$649,0)</f>
        <v>398</v>
      </c>
      <c r="M398" s="17" t="str">
        <f t="shared" ca="1" si="49"/>
        <v>F0</v>
      </c>
      <c r="N398" s="17" t="str">
        <f t="shared" ca="1" si="50"/>
        <v>C2</v>
      </c>
      <c r="O398" s="17" t="str">
        <f t="shared" ca="1" si="51"/>
        <v>C2</v>
      </c>
    </row>
    <row r="399" spans="1:15" s="25" customFormat="1" ht="43.9" customHeight="1" x14ac:dyDescent="0.2">
      <c r="A399" s="108" t="s">
        <v>1207</v>
      </c>
      <c r="B399" s="44" t="s">
        <v>976</v>
      </c>
      <c r="C399" s="37" t="s">
        <v>1463</v>
      </c>
      <c r="D399" s="43" t="s">
        <v>399</v>
      </c>
      <c r="E399" s="28" t="s">
        <v>182</v>
      </c>
      <c r="F399" s="57"/>
      <c r="G399" s="102"/>
      <c r="H399" s="35">
        <f t="shared" si="47"/>
        <v>0</v>
      </c>
      <c r="I399" s="53" t="s">
        <v>707</v>
      </c>
      <c r="J399" s="24" t="str">
        <f t="shared" ca="1" si="48"/>
        <v/>
      </c>
      <c r="K399" s="15" t="str">
        <f t="shared" si="52"/>
        <v>C037BConstruction of Modified Barrier (180 mm ht, Type ^, Integral)SD-203Bm</v>
      </c>
      <c r="L399" s="16">
        <f>MATCH(K399,'Pay Items'!$K$1:$K$649,0)</f>
        <v>399</v>
      </c>
      <c r="M399" s="17" t="str">
        <f t="shared" ca="1" si="49"/>
        <v>F0</v>
      </c>
      <c r="N399" s="17" t="str">
        <f t="shared" ca="1" si="50"/>
        <v>C2</v>
      </c>
      <c r="O399" s="17" t="str">
        <f t="shared" ca="1" si="51"/>
        <v>C2</v>
      </c>
    </row>
    <row r="400" spans="1:15" s="25" customFormat="1" ht="75" customHeight="1" x14ac:dyDescent="0.2">
      <c r="A400" s="108" t="s">
        <v>543</v>
      </c>
      <c r="B400" s="44" t="s">
        <v>355</v>
      </c>
      <c r="C400" s="37" t="s">
        <v>1464</v>
      </c>
      <c r="D400" s="43" t="s">
        <v>343</v>
      </c>
      <c r="E400" s="28" t="s">
        <v>182</v>
      </c>
      <c r="F400" s="36"/>
      <c r="G400" s="102"/>
      <c r="H400" s="35">
        <f t="shared" si="47"/>
        <v>0</v>
      </c>
      <c r="I400" s="53" t="s">
        <v>1250</v>
      </c>
      <c r="J400" s="24" t="str">
        <f t="shared" ca="1" si="48"/>
        <v/>
      </c>
      <c r="K400" s="15" t="str">
        <f t="shared" si="52"/>
        <v>C038Construction of Curb and Gutter (^mm ht, Barrier, Integral, 600 mm width, 150 mm Plain Type ^ Concrete Pavement)SD-200m</v>
      </c>
      <c r="L400" s="16">
        <f>MATCH(K400,'Pay Items'!$K$1:$K$649,0)</f>
        <v>400</v>
      </c>
      <c r="M400" s="17" t="str">
        <f t="shared" ca="1" si="49"/>
        <v>F0</v>
      </c>
      <c r="N400" s="17" t="str">
        <f t="shared" ca="1" si="50"/>
        <v>C2</v>
      </c>
      <c r="O400" s="17" t="str">
        <f t="shared" ca="1" si="51"/>
        <v>C2</v>
      </c>
    </row>
    <row r="401" spans="1:15" s="25" customFormat="1" ht="75" customHeight="1" x14ac:dyDescent="0.2">
      <c r="A401" s="108" t="s">
        <v>1208</v>
      </c>
      <c r="B401" s="44" t="s">
        <v>977</v>
      </c>
      <c r="C401" s="37" t="s">
        <v>1465</v>
      </c>
      <c r="D401" s="43" t="s">
        <v>343</v>
      </c>
      <c r="E401" s="28" t="s">
        <v>182</v>
      </c>
      <c r="F401" s="36"/>
      <c r="G401" s="102"/>
      <c r="H401" s="35">
        <f t="shared" si="47"/>
        <v>0</v>
      </c>
      <c r="I401" s="53" t="s">
        <v>707</v>
      </c>
      <c r="J401" s="24" t="str">
        <f t="shared" ca="1" si="48"/>
        <v/>
      </c>
      <c r="K401" s="15" t="str">
        <f t="shared" si="52"/>
        <v>C038AConstruction of Curb and Gutter (150 mm ht, Barrier, Integral, 600 mm width, 150 mm Plain Type ^ Concrete Pavement)SD-200m</v>
      </c>
      <c r="L401" s="16">
        <f>MATCH(K401,'Pay Items'!$K$1:$K$649,0)</f>
        <v>401</v>
      </c>
      <c r="M401" s="17" t="str">
        <f t="shared" ca="1" si="49"/>
        <v>F0</v>
      </c>
      <c r="N401" s="17" t="str">
        <f t="shared" ca="1" si="50"/>
        <v>C2</v>
      </c>
      <c r="O401" s="17" t="str">
        <f t="shared" ca="1" si="51"/>
        <v>C2</v>
      </c>
    </row>
    <row r="402" spans="1:15" s="25" customFormat="1" ht="75" customHeight="1" x14ac:dyDescent="0.2">
      <c r="A402" s="108" t="s">
        <v>1209</v>
      </c>
      <c r="B402" s="44" t="s">
        <v>977</v>
      </c>
      <c r="C402" s="37" t="s">
        <v>1466</v>
      </c>
      <c r="D402" s="43" t="s">
        <v>343</v>
      </c>
      <c r="E402" s="28" t="s">
        <v>182</v>
      </c>
      <c r="F402" s="36"/>
      <c r="G402" s="102"/>
      <c r="H402" s="35">
        <f t="shared" si="47"/>
        <v>0</v>
      </c>
      <c r="I402" s="53" t="s">
        <v>707</v>
      </c>
      <c r="J402" s="24" t="str">
        <f t="shared" ca="1" si="48"/>
        <v/>
      </c>
      <c r="K402" s="15" t="str">
        <f t="shared" si="52"/>
        <v>C038BConstruction of Curb and Gutter (180 mm ht, Barrier, Integral, 600 mm width, 150 mm Plain Type ^ Concrete Pavement)SD-200m</v>
      </c>
      <c r="L402" s="16">
        <f>MATCH(K402,'Pay Items'!$K$1:$K$649,0)</f>
        <v>402</v>
      </c>
      <c r="M402" s="17" t="str">
        <f t="shared" ca="1" si="49"/>
        <v>F0</v>
      </c>
      <c r="N402" s="17" t="str">
        <f t="shared" ca="1" si="50"/>
        <v>C2</v>
      </c>
      <c r="O402" s="17" t="str">
        <f t="shared" ca="1" si="51"/>
        <v>C2</v>
      </c>
    </row>
    <row r="403" spans="1:15" s="25" customFormat="1" ht="75" customHeight="1" x14ac:dyDescent="0.2">
      <c r="A403" s="108" t="s">
        <v>544</v>
      </c>
      <c r="B403" s="44" t="s">
        <v>356</v>
      </c>
      <c r="C403" s="37" t="s">
        <v>1467</v>
      </c>
      <c r="D403" s="43" t="s">
        <v>448</v>
      </c>
      <c r="E403" s="28" t="s">
        <v>182</v>
      </c>
      <c r="F403" s="36"/>
      <c r="G403" s="102"/>
      <c r="H403" s="35">
        <f t="shared" si="47"/>
        <v>0</v>
      </c>
      <c r="I403" s="53" t="s">
        <v>1468</v>
      </c>
      <c r="J403" s="24" t="str">
        <f t="shared" ca="1" si="48"/>
        <v/>
      </c>
      <c r="K403" s="15" t="str">
        <f t="shared" si="52"/>
        <v>C039Construction of Curb and Gutter (^ mm ht, Modified Barrier, Integral, 600 mm width, 150 mm Plain Type ^ Concrete Pavement)SD-200 SD-203Bm</v>
      </c>
      <c r="L403" s="16">
        <f>MATCH(K403,'Pay Items'!$K$1:$K$649,0)</f>
        <v>403</v>
      </c>
      <c r="M403" s="17" t="str">
        <f t="shared" ca="1" si="49"/>
        <v>F0</v>
      </c>
      <c r="N403" s="17" t="str">
        <f t="shared" ca="1" si="50"/>
        <v>C2</v>
      </c>
      <c r="O403" s="17" t="str">
        <f t="shared" ca="1" si="51"/>
        <v>C2</v>
      </c>
    </row>
    <row r="404" spans="1:15" s="25" customFormat="1" ht="75" customHeight="1" x14ac:dyDescent="0.2">
      <c r="A404" s="108" t="s">
        <v>1210</v>
      </c>
      <c r="B404" s="44" t="s">
        <v>978</v>
      </c>
      <c r="C404" s="37" t="s">
        <v>1469</v>
      </c>
      <c r="D404" s="43" t="s">
        <v>448</v>
      </c>
      <c r="E404" s="28" t="s">
        <v>182</v>
      </c>
      <c r="F404" s="36"/>
      <c r="G404" s="102"/>
      <c r="H404" s="35">
        <f t="shared" si="47"/>
        <v>0</v>
      </c>
      <c r="I404" s="53" t="s">
        <v>707</v>
      </c>
      <c r="J404" s="24" t="str">
        <f t="shared" ca="1" si="48"/>
        <v/>
      </c>
      <c r="K404" s="15" t="str">
        <f t="shared" si="52"/>
        <v>C039AConstruction of Curb and Gutter (150 mm ht, Modified Barrier, Integral, 600 mm width, 150 mm Plain Type ^ Concrete Pavement)SD-200 SD-203Bm</v>
      </c>
      <c r="L404" s="16">
        <f>MATCH(K404,'Pay Items'!$K$1:$K$649,0)</f>
        <v>404</v>
      </c>
      <c r="M404" s="17" t="str">
        <f t="shared" ca="1" si="49"/>
        <v>F0</v>
      </c>
      <c r="N404" s="17" t="str">
        <f t="shared" ca="1" si="50"/>
        <v>C2</v>
      </c>
      <c r="O404" s="17" t="str">
        <f t="shared" ca="1" si="51"/>
        <v>C2</v>
      </c>
    </row>
    <row r="405" spans="1:15" s="25" customFormat="1" ht="75" customHeight="1" x14ac:dyDescent="0.2">
      <c r="A405" s="108" t="s">
        <v>1249</v>
      </c>
      <c r="B405" s="44" t="s">
        <v>978</v>
      </c>
      <c r="C405" s="37" t="s">
        <v>1470</v>
      </c>
      <c r="D405" s="43" t="s">
        <v>448</v>
      </c>
      <c r="E405" s="28" t="s">
        <v>182</v>
      </c>
      <c r="F405" s="36"/>
      <c r="G405" s="102"/>
      <c r="H405" s="35">
        <f t="shared" si="47"/>
        <v>0</v>
      </c>
      <c r="I405" s="53" t="s">
        <v>707</v>
      </c>
      <c r="J405" s="24" t="str">
        <f t="shared" ca="1" si="48"/>
        <v/>
      </c>
      <c r="K405" s="15" t="str">
        <f t="shared" si="52"/>
        <v>C039BConstruction of Curb and Gutter (180 mm ht, Modified Barrier, Integral, 600 mm width, 150 mm Plain Type ^ Concrete Pavement)SD-200 SD-203Bm</v>
      </c>
      <c r="L405" s="16">
        <f>MATCH(K405,'Pay Items'!$K$1:$K$649,0)</f>
        <v>405</v>
      </c>
      <c r="M405" s="17" t="str">
        <f t="shared" ca="1" si="49"/>
        <v>F0</v>
      </c>
      <c r="N405" s="17" t="str">
        <f t="shared" ca="1" si="50"/>
        <v>C2</v>
      </c>
      <c r="O405" s="17" t="str">
        <f t="shared" ca="1" si="51"/>
        <v>C2</v>
      </c>
    </row>
    <row r="406" spans="1:15" s="25" customFormat="1" ht="75" customHeight="1" x14ac:dyDescent="0.2">
      <c r="A406" s="108" t="s">
        <v>391</v>
      </c>
      <c r="B406" s="44" t="s">
        <v>357</v>
      </c>
      <c r="C406" s="37" t="s">
        <v>1471</v>
      </c>
      <c r="D406" s="43" t="s">
        <v>449</v>
      </c>
      <c r="E406" s="28" t="s">
        <v>182</v>
      </c>
      <c r="F406" s="36"/>
      <c r="G406" s="102"/>
      <c r="H406" s="35">
        <f t="shared" si="47"/>
        <v>0</v>
      </c>
      <c r="I406" s="53" t="s">
        <v>1248</v>
      </c>
      <c r="J406" s="24" t="str">
        <f t="shared" ca="1" si="48"/>
        <v/>
      </c>
      <c r="K406" s="15" t="str">
        <f t="shared" si="52"/>
        <v>C040Construction of Curb and Gutter (40 mm ht, Lip Curb, Integral, 600 mm width, 150 mm Plain Type ^ Concrete Pavement)SD-200 SD-202Bm</v>
      </c>
      <c r="L406" s="16">
        <f>MATCH(K406,'Pay Items'!$K$1:$K$649,0)</f>
        <v>406</v>
      </c>
      <c r="M406" s="17" t="str">
        <f t="shared" ca="1" si="49"/>
        <v>F0</v>
      </c>
      <c r="N406" s="17" t="str">
        <f t="shared" ca="1" si="50"/>
        <v>C2</v>
      </c>
      <c r="O406" s="17" t="str">
        <f t="shared" ca="1" si="51"/>
        <v>C2</v>
      </c>
    </row>
    <row r="407" spans="1:15" s="25" customFormat="1" ht="75" customHeight="1" x14ac:dyDescent="0.2">
      <c r="A407" s="108" t="s">
        <v>392</v>
      </c>
      <c r="B407" s="44" t="s">
        <v>358</v>
      </c>
      <c r="C407" s="37" t="s">
        <v>1472</v>
      </c>
      <c r="D407" s="43" t="s">
        <v>1211</v>
      </c>
      <c r="E407" s="28" t="s">
        <v>182</v>
      </c>
      <c r="F407" s="36"/>
      <c r="G407" s="102"/>
      <c r="H407" s="35">
        <f t="shared" si="47"/>
        <v>0</v>
      </c>
      <c r="I407" s="53" t="s">
        <v>737</v>
      </c>
      <c r="J407" s="24" t="str">
        <f t="shared" ca="1" si="48"/>
        <v/>
      </c>
      <c r="K407" s="15" t="str">
        <f t="shared" si="52"/>
        <v>C041Construction of Curb and Gutter (8-12 mm ht, Curb Ramp, Integral, 600 mm width, 150 mm Plain Type ^ Concrete Pavement)SD-200 SD-229Em</v>
      </c>
      <c r="L407" s="16">
        <f>MATCH(K407,'Pay Items'!$K$1:$K$649,0)</f>
        <v>407</v>
      </c>
      <c r="M407" s="17" t="str">
        <f t="shared" ca="1" si="49"/>
        <v>F0</v>
      </c>
      <c r="N407" s="17" t="str">
        <f t="shared" ca="1" si="50"/>
        <v>C2</v>
      </c>
      <c r="O407" s="17" t="str">
        <f t="shared" ca="1" si="51"/>
        <v>C2</v>
      </c>
    </row>
    <row r="408" spans="1:15" s="25" customFormat="1" ht="43.9" customHeight="1" x14ac:dyDescent="0.2">
      <c r="A408" s="108" t="s">
        <v>393</v>
      </c>
      <c r="B408" s="44" t="s">
        <v>360</v>
      </c>
      <c r="C408" s="37" t="s">
        <v>1473</v>
      </c>
      <c r="D408" s="43" t="s">
        <v>342</v>
      </c>
      <c r="E408" s="28" t="s">
        <v>182</v>
      </c>
      <c r="F408" s="57"/>
      <c r="G408" s="102"/>
      <c r="H408" s="35">
        <f t="shared" si="47"/>
        <v>0</v>
      </c>
      <c r="I408" s="53" t="s">
        <v>1474</v>
      </c>
      <c r="J408" s="24" t="str">
        <f t="shared" ca="1" si="48"/>
        <v/>
      </c>
      <c r="K408" s="15" t="str">
        <f t="shared" si="52"/>
        <v>C042Construction of Mountable Curb ^ (Integral)SD-201m</v>
      </c>
      <c r="L408" s="16">
        <f>MATCH(K408,'Pay Items'!$K$1:$K$649,0)</f>
        <v>408</v>
      </c>
      <c r="M408" s="17" t="str">
        <f t="shared" ca="1" si="49"/>
        <v>F0</v>
      </c>
      <c r="N408" s="17" t="str">
        <f t="shared" ca="1" si="50"/>
        <v>C2</v>
      </c>
      <c r="O408" s="17" t="str">
        <f t="shared" ca="1" si="51"/>
        <v>C2</v>
      </c>
    </row>
    <row r="409" spans="1:15" s="25" customFormat="1" ht="43.9" customHeight="1" x14ac:dyDescent="0.2">
      <c r="A409" s="108" t="s">
        <v>393</v>
      </c>
      <c r="B409" s="44" t="s">
        <v>982</v>
      </c>
      <c r="C409" s="37" t="s">
        <v>1475</v>
      </c>
      <c r="D409" s="43" t="s">
        <v>342</v>
      </c>
      <c r="E409" s="28" t="s">
        <v>182</v>
      </c>
      <c r="F409" s="57"/>
      <c r="G409" s="102"/>
      <c r="H409" s="35">
        <f t="shared" si="47"/>
        <v>0</v>
      </c>
      <c r="I409" s="53" t="s">
        <v>586</v>
      </c>
      <c r="J409" s="24" t="str">
        <f t="shared" ca="1" si="48"/>
        <v/>
      </c>
      <c r="K409" s="15" t="str">
        <f t="shared" si="52"/>
        <v>C042Construction of Mountable Curb (120 mm, Type ^, Integral)SD-201m</v>
      </c>
      <c r="L409" s="16">
        <f>MATCH(K409,'Pay Items'!$K$1:$K$649,0)</f>
        <v>409</v>
      </c>
      <c r="M409" s="17" t="str">
        <f t="shared" ca="1" si="49"/>
        <v>F0</v>
      </c>
      <c r="N409" s="17" t="str">
        <f t="shared" ca="1" si="50"/>
        <v>C2</v>
      </c>
      <c r="O409" s="17" t="str">
        <f t="shared" ca="1" si="51"/>
        <v>C2</v>
      </c>
    </row>
    <row r="410" spans="1:15" s="25" customFormat="1" ht="43.9" customHeight="1" x14ac:dyDescent="0.2">
      <c r="A410" s="108" t="s">
        <v>458</v>
      </c>
      <c r="B410" s="44" t="s">
        <v>359</v>
      </c>
      <c r="C410" s="37" t="s">
        <v>1476</v>
      </c>
      <c r="D410" s="43"/>
      <c r="E410" s="28" t="s">
        <v>182</v>
      </c>
      <c r="F410" s="57"/>
      <c r="G410" s="102"/>
      <c r="H410" s="35">
        <f t="shared" si="47"/>
        <v>0</v>
      </c>
      <c r="I410" s="53" t="s">
        <v>707</v>
      </c>
      <c r="J410" s="24" t="str">
        <f t="shared" ca="1" si="48"/>
        <v/>
      </c>
      <c r="K410" s="15" t="str">
        <f t="shared" si="52"/>
        <v>C043Construction of Lip Curb (125 mm ht, Type ^, Integral)m</v>
      </c>
      <c r="L410" s="16">
        <f>MATCH(K410,'Pay Items'!$K$1:$K$649,0)</f>
        <v>410</v>
      </c>
      <c r="M410" s="17" t="str">
        <f t="shared" ca="1" si="49"/>
        <v>F0</v>
      </c>
      <c r="N410" s="17" t="str">
        <f t="shared" ca="1" si="50"/>
        <v>C2</v>
      </c>
      <c r="O410" s="17" t="str">
        <f t="shared" ca="1" si="51"/>
        <v>C2</v>
      </c>
    </row>
    <row r="411" spans="1:15" s="25" customFormat="1" ht="43.9" customHeight="1" x14ac:dyDescent="0.2">
      <c r="A411" s="108" t="s">
        <v>545</v>
      </c>
      <c r="B411" s="44" t="s">
        <v>983</v>
      </c>
      <c r="C411" s="37" t="s">
        <v>1477</v>
      </c>
      <c r="D411" s="43" t="s">
        <v>344</v>
      </c>
      <c r="E411" s="28" t="s">
        <v>182</v>
      </c>
      <c r="F411" s="57"/>
      <c r="G411" s="102"/>
      <c r="H411" s="35">
        <f t="shared" si="47"/>
        <v>0</v>
      </c>
      <c r="I411" s="53" t="s">
        <v>707</v>
      </c>
      <c r="J411" s="24" t="str">
        <f t="shared" ca="1" si="48"/>
        <v/>
      </c>
      <c r="K411" s="15" t="str">
        <f t="shared" si="52"/>
        <v>C044Construction of Lip Curb (75 mm ht, Type ^, Integral)SD-202Am</v>
      </c>
      <c r="L411" s="16">
        <f>MATCH(K411,'Pay Items'!$K$1:$K$649,0)</f>
        <v>411</v>
      </c>
      <c r="M411" s="17" t="str">
        <f t="shared" ca="1" si="49"/>
        <v>F0</v>
      </c>
      <c r="N411" s="17" t="str">
        <f t="shared" ca="1" si="50"/>
        <v>C2</v>
      </c>
      <c r="O411" s="17" t="str">
        <f t="shared" ca="1" si="51"/>
        <v>C2</v>
      </c>
    </row>
    <row r="412" spans="1:15" s="25" customFormat="1" ht="43.9" customHeight="1" x14ac:dyDescent="0.2">
      <c r="A412" s="108" t="s">
        <v>394</v>
      </c>
      <c r="B412" s="44" t="s">
        <v>361</v>
      </c>
      <c r="C412" s="37" t="s">
        <v>1478</v>
      </c>
      <c r="D412" s="43" t="s">
        <v>345</v>
      </c>
      <c r="E412" s="28" t="s">
        <v>182</v>
      </c>
      <c r="F412" s="57"/>
      <c r="G412" s="102"/>
      <c r="H412" s="35">
        <f t="shared" si="47"/>
        <v>0</v>
      </c>
      <c r="I412" s="53" t="s">
        <v>707</v>
      </c>
      <c r="J412" s="24" t="str">
        <f t="shared" ca="1" si="48"/>
        <v/>
      </c>
      <c r="K412" s="15" t="str">
        <f t="shared" si="52"/>
        <v>C045Construction of Lip Curb (40 mm ht, Type ^, Integral)SD-202Bm</v>
      </c>
      <c r="L412" s="16">
        <f>MATCH(K412,'Pay Items'!$K$1:$K$649,0)</f>
        <v>412</v>
      </c>
      <c r="M412" s="17" t="str">
        <f t="shared" ca="1" si="49"/>
        <v>F0</v>
      </c>
      <c r="N412" s="17" t="str">
        <f t="shared" ca="1" si="50"/>
        <v>C2</v>
      </c>
      <c r="O412" s="17" t="str">
        <f t="shared" ca="1" si="51"/>
        <v>C2</v>
      </c>
    </row>
    <row r="413" spans="1:15" s="25" customFormat="1" ht="43.9" customHeight="1" x14ac:dyDescent="0.2">
      <c r="A413" s="108" t="s">
        <v>395</v>
      </c>
      <c r="B413" s="44" t="s">
        <v>451</v>
      </c>
      <c r="C413" s="37" t="s">
        <v>1479</v>
      </c>
      <c r="D413" s="43" t="s">
        <v>722</v>
      </c>
      <c r="E413" s="28" t="s">
        <v>182</v>
      </c>
      <c r="F413" s="57"/>
      <c r="G413" s="102"/>
      <c r="H413" s="35">
        <f t="shared" si="47"/>
        <v>0</v>
      </c>
      <c r="I413" s="58" t="s">
        <v>690</v>
      </c>
      <c r="J413" s="24" t="str">
        <f t="shared" ca="1" si="48"/>
        <v/>
      </c>
      <c r="K413" s="15" t="str">
        <f t="shared" si="52"/>
        <v>C046Construction of Curb Ramp (8-12 mm ht, Type ^, Integral)SD-229Cm</v>
      </c>
      <c r="L413" s="16">
        <f>MATCH(K413,'Pay Items'!$K$1:$K$649,0)</f>
        <v>413</v>
      </c>
      <c r="M413" s="17" t="str">
        <f t="shared" ca="1" si="49"/>
        <v>F0</v>
      </c>
      <c r="N413" s="17" t="str">
        <f t="shared" ca="1" si="50"/>
        <v>C2</v>
      </c>
      <c r="O413" s="17" t="str">
        <f t="shared" ca="1" si="51"/>
        <v>C2</v>
      </c>
    </row>
    <row r="414" spans="1:15" s="25" customFormat="1" ht="43.9" customHeight="1" x14ac:dyDescent="0.2">
      <c r="A414" s="108" t="s">
        <v>951</v>
      </c>
      <c r="B414" s="44" t="s">
        <v>452</v>
      </c>
      <c r="C414" s="37" t="s">
        <v>1480</v>
      </c>
      <c r="D414" s="43" t="s">
        <v>722</v>
      </c>
      <c r="E414" s="28" t="s">
        <v>182</v>
      </c>
      <c r="F414" s="57"/>
      <c r="G414" s="102"/>
      <c r="H414" s="35">
        <f t="shared" si="47"/>
        <v>0</v>
      </c>
      <c r="I414" s="58" t="s">
        <v>690</v>
      </c>
      <c r="J414" s="24" t="str">
        <f t="shared" ca="1" si="48"/>
        <v/>
      </c>
      <c r="K414" s="15" t="str">
        <f t="shared" si="52"/>
        <v>C046AConstruction of Curb Ramp (8-12 mm ht, Type ^, Monolithic)SD-229Cm</v>
      </c>
      <c r="L414" s="16">
        <f>MATCH(K414,'Pay Items'!$K$1:$K$649,0)</f>
        <v>414</v>
      </c>
      <c r="M414" s="17" t="str">
        <f t="shared" ca="1" si="49"/>
        <v>F0</v>
      </c>
      <c r="N414" s="17" t="str">
        <f t="shared" ca="1" si="50"/>
        <v>C2</v>
      </c>
      <c r="O414" s="17" t="str">
        <f t="shared" ca="1" si="51"/>
        <v>C2</v>
      </c>
    </row>
    <row r="415" spans="1:15" s="25" customFormat="1" ht="43.9" customHeight="1" x14ac:dyDescent="0.2">
      <c r="A415" s="108" t="s">
        <v>30</v>
      </c>
      <c r="B415" s="44" t="s">
        <v>453</v>
      </c>
      <c r="C415" s="37" t="s">
        <v>1481</v>
      </c>
      <c r="D415" s="43" t="s">
        <v>347</v>
      </c>
      <c r="E415" s="28" t="s">
        <v>182</v>
      </c>
      <c r="F415" s="57"/>
      <c r="G415" s="102"/>
      <c r="H415" s="35">
        <f t="shared" si="47"/>
        <v>0</v>
      </c>
      <c r="I415" s="58"/>
      <c r="J415" s="24" t="str">
        <f t="shared" ca="1" si="48"/>
        <v/>
      </c>
      <c r="K415" s="15" t="str">
        <f t="shared" si="52"/>
        <v>C047Construction of Safety Curb (^ mm ht, Type ^)SD-206Bm</v>
      </c>
      <c r="L415" s="16">
        <f>MATCH(K415,'Pay Items'!$K$1:$K$649,0)</f>
        <v>415</v>
      </c>
      <c r="M415" s="17" t="str">
        <f t="shared" ca="1" si="49"/>
        <v>F0</v>
      </c>
      <c r="N415" s="17" t="str">
        <f t="shared" ca="1" si="50"/>
        <v>C2</v>
      </c>
      <c r="O415" s="17" t="str">
        <f t="shared" ca="1" si="51"/>
        <v>C2</v>
      </c>
    </row>
    <row r="416" spans="1:15" s="25" customFormat="1" ht="55.15" customHeight="1" x14ac:dyDescent="0.2">
      <c r="A416" s="108" t="s">
        <v>952</v>
      </c>
      <c r="B416" s="44" t="s">
        <v>454</v>
      </c>
      <c r="C416" s="37" t="s">
        <v>1482</v>
      </c>
      <c r="D416" s="43" t="s">
        <v>706</v>
      </c>
      <c r="E416" s="28" t="s">
        <v>182</v>
      </c>
      <c r="F416" s="57"/>
      <c r="G416" s="102"/>
      <c r="H416" s="35">
        <f t="shared" si="47"/>
        <v>0</v>
      </c>
      <c r="I416" s="53" t="s">
        <v>707</v>
      </c>
      <c r="J416" s="24" t="str">
        <f t="shared" ca="1" si="48"/>
        <v/>
      </c>
      <c r="K416" s="15" t="str">
        <f t="shared" si="52"/>
        <v>C047AConstruction of Splash Strip (180 mm ht, Monolithic Barrier Curb, 750 mm width, Type ^)SD-223Am</v>
      </c>
      <c r="L416" s="16">
        <f>MATCH(K416,'Pay Items'!$K$1:$K$649,0)</f>
        <v>416</v>
      </c>
      <c r="M416" s="17" t="str">
        <f t="shared" ca="1" si="49"/>
        <v>F0</v>
      </c>
      <c r="N416" s="17" t="str">
        <f t="shared" ca="1" si="50"/>
        <v>C2</v>
      </c>
      <c r="O416" s="17" t="str">
        <f t="shared" ca="1" si="51"/>
        <v>C2</v>
      </c>
    </row>
    <row r="417" spans="1:15" s="25" customFormat="1" ht="54" customHeight="1" x14ac:dyDescent="0.2">
      <c r="A417" s="108" t="s">
        <v>953</v>
      </c>
      <c r="B417" s="44" t="s">
        <v>313</v>
      </c>
      <c r="C417" s="37" t="s">
        <v>1483</v>
      </c>
      <c r="D417" s="43" t="s">
        <v>723</v>
      </c>
      <c r="E417" s="28" t="s">
        <v>182</v>
      </c>
      <c r="F417" s="57"/>
      <c r="G417" s="102"/>
      <c r="H417" s="35">
        <f t="shared" si="47"/>
        <v>0</v>
      </c>
      <c r="I417" s="53" t="s">
        <v>586</v>
      </c>
      <c r="J417" s="24" t="str">
        <f t="shared" ca="1" si="48"/>
        <v/>
      </c>
      <c r="K417" s="15" t="str">
        <f t="shared" si="52"/>
        <v>C047BConstruction of Splash Strip (180 mm ht, Monolithic Modified Barrier Curb, 750 mm width, Type ^)SD-223Am</v>
      </c>
      <c r="L417" s="16">
        <f>MATCH(K417,'Pay Items'!$K$1:$K$649,0)</f>
        <v>417</v>
      </c>
      <c r="M417" s="17" t="str">
        <f t="shared" ca="1" si="49"/>
        <v>F0</v>
      </c>
      <c r="N417" s="17" t="str">
        <f t="shared" ca="1" si="50"/>
        <v>C2</v>
      </c>
      <c r="O417" s="17" t="str">
        <f t="shared" ca="1" si="51"/>
        <v>C2</v>
      </c>
    </row>
    <row r="418" spans="1:15" s="25" customFormat="1" ht="43.9" customHeight="1" x14ac:dyDescent="0.2">
      <c r="A418" s="108" t="s">
        <v>954</v>
      </c>
      <c r="B418" s="44" t="s">
        <v>708</v>
      </c>
      <c r="C418" s="37" t="s">
        <v>1484</v>
      </c>
      <c r="D418" s="43" t="s">
        <v>710</v>
      </c>
      <c r="E418" s="28" t="s">
        <v>182</v>
      </c>
      <c r="F418" s="57"/>
      <c r="G418" s="102"/>
      <c r="H418" s="35">
        <f t="shared" si="47"/>
        <v>0</v>
      </c>
      <c r="I418" s="53"/>
      <c r="J418" s="24" t="str">
        <f t="shared" ca="1" si="48"/>
        <v/>
      </c>
      <c r="K418" s="15" t="str">
        <f t="shared" si="52"/>
        <v>C047CConstruction of Splash Strip, (Separate, 600 mm width, Type ^)SD-223Bm</v>
      </c>
      <c r="L418" s="16">
        <f>MATCH(K418,'Pay Items'!$K$1:$K$649,0)</f>
        <v>418</v>
      </c>
      <c r="M418" s="17" t="str">
        <f t="shared" ca="1" si="49"/>
        <v>F0</v>
      </c>
      <c r="N418" s="17" t="str">
        <f t="shared" ca="1" si="50"/>
        <v>C2</v>
      </c>
      <c r="O418" s="17" t="str">
        <f t="shared" ca="1" si="51"/>
        <v>C2</v>
      </c>
    </row>
    <row r="419" spans="1:15" s="25" customFormat="1" ht="43.9" customHeight="1" x14ac:dyDescent="0.2">
      <c r="A419" s="108" t="s">
        <v>31</v>
      </c>
      <c r="B419" s="38" t="s">
        <v>120</v>
      </c>
      <c r="C419" s="37" t="s">
        <v>1422</v>
      </c>
      <c r="D419" s="43" t="s">
        <v>1423</v>
      </c>
      <c r="E419" s="28" t="s">
        <v>182</v>
      </c>
      <c r="F419" s="36"/>
      <c r="G419" s="102"/>
      <c r="H419" s="35">
        <f t="shared" si="47"/>
        <v>0</v>
      </c>
      <c r="I419" s="53" t="s">
        <v>1424</v>
      </c>
      <c r="J419" s="24" t="str">
        <f t="shared" ca="1" si="48"/>
        <v/>
      </c>
      <c r="K419" s="15" t="str">
        <f t="shared" si="52"/>
        <v>C050Supply and Installation of Dowel Assemblies ^CW 3310-R18m</v>
      </c>
      <c r="L419" s="16">
        <f>MATCH(K419,'Pay Items'!$K$1:$K$649,0)</f>
        <v>419</v>
      </c>
      <c r="M419" s="17" t="str">
        <f t="shared" ca="1" si="49"/>
        <v>F0</v>
      </c>
      <c r="N419" s="17" t="str">
        <f t="shared" ca="1" si="50"/>
        <v>C2</v>
      </c>
      <c r="O419" s="17" t="str">
        <f t="shared" ca="1" si="51"/>
        <v>C2</v>
      </c>
    </row>
    <row r="420" spans="1:15" s="25" customFormat="1" ht="41.25" customHeight="1" x14ac:dyDescent="0.2">
      <c r="A420" s="108" t="s">
        <v>32</v>
      </c>
      <c r="B420" s="38" t="s">
        <v>121</v>
      </c>
      <c r="C420" s="37" t="s">
        <v>1346</v>
      </c>
      <c r="D420" s="43" t="s">
        <v>1485</v>
      </c>
      <c r="E420" s="28" t="s">
        <v>178</v>
      </c>
      <c r="F420" s="36"/>
      <c r="G420" s="102"/>
      <c r="H420" s="35">
        <f t="shared" si="47"/>
        <v>0</v>
      </c>
      <c r="I420" s="58"/>
      <c r="J420" s="24" t="str">
        <f t="shared" ca="1" si="48"/>
        <v/>
      </c>
      <c r="K420" s="15" t="str">
        <f t="shared" si="52"/>
        <v>C051100 mm Type ^ Concrete SidewalkCW 3325-R5m²</v>
      </c>
      <c r="L420" s="16">
        <f>MATCH(K420,'Pay Items'!$K$1:$K$649,0)</f>
        <v>420</v>
      </c>
      <c r="M420" s="17" t="str">
        <f t="shared" ca="1" si="49"/>
        <v>F0</v>
      </c>
      <c r="N420" s="17" t="str">
        <f t="shared" ca="1" si="50"/>
        <v>C2</v>
      </c>
      <c r="O420" s="17" t="str">
        <f t="shared" ca="1" si="51"/>
        <v>C2</v>
      </c>
    </row>
    <row r="421" spans="1:15" s="25" customFormat="1" ht="30" customHeight="1" x14ac:dyDescent="0.2">
      <c r="A421" s="108" t="s">
        <v>33</v>
      </c>
      <c r="B421" s="38" t="s">
        <v>373</v>
      </c>
      <c r="C421" s="37" t="s">
        <v>126</v>
      </c>
      <c r="D421" s="43" t="s">
        <v>732</v>
      </c>
      <c r="E421" s="28" t="s">
        <v>178</v>
      </c>
      <c r="F421" s="36"/>
      <c r="G421" s="102"/>
      <c r="H421" s="35">
        <f t="shared" si="47"/>
        <v>0</v>
      </c>
      <c r="I421" s="53"/>
      <c r="J421" s="24" t="str">
        <f t="shared" ca="1" si="48"/>
        <v/>
      </c>
      <c r="K421" s="15" t="str">
        <f t="shared" si="52"/>
        <v>C052Interlocking Paving StonesCW 3330-R5m²</v>
      </c>
      <c r="L421" s="16">
        <f>MATCH(K421,'Pay Items'!$K$1:$K$649,0)</f>
        <v>421</v>
      </c>
      <c r="M421" s="17" t="str">
        <f t="shared" ca="1" si="49"/>
        <v>F0</v>
      </c>
      <c r="N421" s="17" t="str">
        <f t="shared" ca="1" si="50"/>
        <v>C2</v>
      </c>
      <c r="O421" s="17" t="str">
        <f t="shared" ca="1" si="51"/>
        <v>C2</v>
      </c>
    </row>
    <row r="422" spans="1:15" s="25" customFormat="1" ht="43.9" customHeight="1" x14ac:dyDescent="0.2">
      <c r="A422" s="108" t="s">
        <v>34</v>
      </c>
      <c r="B422" s="38" t="s">
        <v>374</v>
      </c>
      <c r="C422" s="37" t="s">
        <v>127</v>
      </c>
      <c r="D422" s="43" t="s">
        <v>732</v>
      </c>
      <c r="E422" s="28" t="s">
        <v>180</v>
      </c>
      <c r="F422" s="36"/>
      <c r="G422" s="102"/>
      <c r="H422" s="35">
        <f t="shared" si="47"/>
        <v>0</v>
      </c>
      <c r="I422" s="58"/>
      <c r="J422" s="24" t="str">
        <f t="shared" ca="1" si="48"/>
        <v/>
      </c>
      <c r="K422" s="15" t="str">
        <f t="shared" si="52"/>
        <v>C053Supplying and Placing Limestone Sub-baseCW 3330-R5tonne</v>
      </c>
      <c r="L422" s="16">
        <f>MATCH(K422,'Pay Items'!$K$1:$K$649,0)</f>
        <v>422</v>
      </c>
      <c r="M422" s="17" t="str">
        <f t="shared" ca="1" si="49"/>
        <v>F0</v>
      </c>
      <c r="N422" s="17" t="str">
        <f t="shared" ca="1" si="50"/>
        <v>C2</v>
      </c>
      <c r="O422" s="17" t="str">
        <f t="shared" ca="1" si="51"/>
        <v>C2</v>
      </c>
    </row>
    <row r="423" spans="1:15" s="25" customFormat="1" ht="30" customHeight="1" x14ac:dyDescent="0.2">
      <c r="A423" s="108" t="s">
        <v>733</v>
      </c>
      <c r="B423" s="38" t="s">
        <v>375</v>
      </c>
      <c r="C423" s="37" t="s">
        <v>126</v>
      </c>
      <c r="D423" s="43" t="s">
        <v>734</v>
      </c>
      <c r="E423" s="28" t="s">
        <v>178</v>
      </c>
      <c r="F423" s="36"/>
      <c r="G423" s="102"/>
      <c r="H423" s="35">
        <f t="shared" si="47"/>
        <v>0</v>
      </c>
      <c r="I423" s="53"/>
      <c r="J423" s="24" t="str">
        <f t="shared" ca="1" si="48"/>
        <v/>
      </c>
      <c r="K423" s="15" t="str">
        <f t="shared" si="52"/>
        <v>C054AInterlocking Paving StonesCW 3335-R1m²</v>
      </c>
      <c r="L423" s="16">
        <f>MATCH(K423,'Pay Items'!$K$1:$K$649,0)</f>
        <v>423</v>
      </c>
      <c r="M423" s="17" t="str">
        <f t="shared" ca="1" si="49"/>
        <v>F0</v>
      </c>
      <c r="N423" s="17" t="str">
        <f t="shared" ca="1" si="50"/>
        <v>C2</v>
      </c>
      <c r="O423" s="17" t="str">
        <f t="shared" ca="1" si="51"/>
        <v>C2</v>
      </c>
    </row>
    <row r="424" spans="1:15" s="25" customFormat="1" ht="30" customHeight="1" x14ac:dyDescent="0.2">
      <c r="A424" s="108" t="s">
        <v>35</v>
      </c>
      <c r="B424" s="38" t="s">
        <v>376</v>
      </c>
      <c r="C424" s="37" t="s">
        <v>128</v>
      </c>
      <c r="D424" s="43" t="s">
        <v>734</v>
      </c>
      <c r="E424" s="28" t="s">
        <v>178</v>
      </c>
      <c r="F424" s="36"/>
      <c r="G424" s="102"/>
      <c r="H424" s="35">
        <f t="shared" si="47"/>
        <v>0</v>
      </c>
      <c r="I424" s="58"/>
      <c r="J424" s="24" t="str">
        <f t="shared" ca="1" si="48"/>
        <v/>
      </c>
      <c r="K424" s="15" t="str">
        <f t="shared" si="52"/>
        <v>C054Lean Concrete BaseCW 3335-R1m²</v>
      </c>
      <c r="L424" s="16">
        <f>MATCH(K424,'Pay Items'!$K$1:$K$649,0)</f>
        <v>424</v>
      </c>
      <c r="M424" s="17" t="str">
        <f t="shared" ca="1" si="49"/>
        <v>F0</v>
      </c>
      <c r="N424" s="17" t="str">
        <f t="shared" ca="1" si="50"/>
        <v>C2</v>
      </c>
      <c r="O424" s="17" t="str">
        <f t="shared" ca="1" si="51"/>
        <v>C2</v>
      </c>
    </row>
    <row r="425" spans="1:15" s="25" customFormat="1" ht="43.9" customHeight="1" x14ac:dyDescent="0.2">
      <c r="A425" s="108" t="s">
        <v>36</v>
      </c>
      <c r="B425" s="38" t="s">
        <v>377</v>
      </c>
      <c r="C425" s="37" t="s">
        <v>404</v>
      </c>
      <c r="D425" s="43" t="s">
        <v>1181</v>
      </c>
      <c r="E425" s="77"/>
      <c r="F425" s="57"/>
      <c r="G425" s="109"/>
      <c r="H425" s="78"/>
      <c r="I425" s="53"/>
      <c r="J425" s="24" t="str">
        <f t="shared" ca="1" si="48"/>
        <v>LOCKED</v>
      </c>
      <c r="K425" s="15" t="str">
        <f t="shared" si="52"/>
        <v>C055Construction of Asphaltic Concrete PavementsCW 3410-R12</v>
      </c>
      <c r="L425" s="16">
        <f>MATCH(K425,'Pay Items'!$K$1:$K$649,0)</f>
        <v>425</v>
      </c>
      <c r="M425" s="17" t="str">
        <f t="shared" ca="1" si="49"/>
        <v>F0</v>
      </c>
      <c r="N425" s="17" t="str">
        <f t="shared" ca="1" si="50"/>
        <v>G</v>
      </c>
      <c r="O425" s="17" t="str">
        <f t="shared" ca="1" si="51"/>
        <v>C2</v>
      </c>
    </row>
    <row r="426" spans="1:15" s="25" customFormat="1" ht="30" customHeight="1" x14ac:dyDescent="0.2">
      <c r="A426" s="108" t="s">
        <v>405</v>
      </c>
      <c r="B426" s="44" t="s">
        <v>350</v>
      </c>
      <c r="C426" s="37" t="s">
        <v>363</v>
      </c>
      <c r="D426" s="43"/>
      <c r="E426" s="28"/>
      <c r="F426" s="57"/>
      <c r="G426" s="109"/>
      <c r="H426" s="78"/>
      <c r="I426" s="53"/>
      <c r="J426" s="24" t="str">
        <f t="shared" ca="1" si="48"/>
        <v>LOCKED</v>
      </c>
      <c r="K426" s="15" t="str">
        <f t="shared" si="52"/>
        <v>C056Main Line Paving</v>
      </c>
      <c r="L426" s="16">
        <f>MATCH(K426,'Pay Items'!$K$1:$K$649,0)</f>
        <v>426</v>
      </c>
      <c r="M426" s="17" t="str">
        <f t="shared" ca="1" si="49"/>
        <v>F0</v>
      </c>
      <c r="N426" s="17" t="str">
        <f t="shared" ca="1" si="50"/>
        <v>G</v>
      </c>
      <c r="O426" s="17" t="str">
        <f t="shared" ca="1" si="51"/>
        <v>C2</v>
      </c>
    </row>
    <row r="427" spans="1:15" s="25" customFormat="1" ht="30" customHeight="1" x14ac:dyDescent="0.2">
      <c r="A427" s="108" t="s">
        <v>407</v>
      </c>
      <c r="B427" s="65" t="s">
        <v>700</v>
      </c>
      <c r="C427" s="37" t="s">
        <v>718</v>
      </c>
      <c r="D427" s="43"/>
      <c r="E427" s="28" t="s">
        <v>180</v>
      </c>
      <c r="F427" s="57"/>
      <c r="G427" s="102"/>
      <c r="H427" s="35">
        <f>ROUND(G427*F427,2)</f>
        <v>0</v>
      </c>
      <c r="I427" s="53"/>
      <c r="J427" s="24" t="str">
        <f t="shared" ca="1" si="48"/>
        <v/>
      </c>
      <c r="K427" s="15" t="str">
        <f t="shared" si="52"/>
        <v>C058Type IAtonne</v>
      </c>
      <c r="L427" s="16">
        <f>MATCH(K427,'Pay Items'!$K$1:$K$649,0)</f>
        <v>427</v>
      </c>
      <c r="M427" s="17" t="str">
        <f t="shared" ca="1" si="49"/>
        <v>F0</v>
      </c>
      <c r="N427" s="17" t="str">
        <f t="shared" ca="1" si="50"/>
        <v>C2</v>
      </c>
      <c r="O427" s="17" t="str">
        <f t="shared" ca="1" si="51"/>
        <v>C2</v>
      </c>
    </row>
    <row r="428" spans="1:15" s="25" customFormat="1" ht="30" customHeight="1" x14ac:dyDescent="0.2">
      <c r="A428" s="108" t="s">
        <v>406</v>
      </c>
      <c r="B428" s="65" t="s">
        <v>702</v>
      </c>
      <c r="C428" s="37" t="s">
        <v>719</v>
      </c>
      <c r="D428" s="43"/>
      <c r="E428" s="28" t="s">
        <v>180</v>
      </c>
      <c r="F428" s="57"/>
      <c r="G428" s="102"/>
      <c r="H428" s="35">
        <f>ROUND(G428*F428,2)</f>
        <v>0</v>
      </c>
      <c r="I428" s="53"/>
      <c r="J428" s="24" t="str">
        <f t="shared" ca="1" si="48"/>
        <v/>
      </c>
      <c r="K428" s="15" t="str">
        <f t="shared" si="52"/>
        <v>C057Type Itonne</v>
      </c>
      <c r="L428" s="16">
        <f>MATCH(K428,'Pay Items'!$K$1:$K$649,0)</f>
        <v>428</v>
      </c>
      <c r="M428" s="17" t="str">
        <f t="shared" ca="1" si="49"/>
        <v>F0</v>
      </c>
      <c r="N428" s="17" t="str">
        <f t="shared" ca="1" si="50"/>
        <v>C2</v>
      </c>
      <c r="O428" s="17" t="str">
        <f t="shared" ca="1" si="51"/>
        <v>C2</v>
      </c>
    </row>
    <row r="429" spans="1:15" s="25" customFormat="1" ht="30" customHeight="1" x14ac:dyDescent="0.2">
      <c r="A429" s="108" t="s">
        <v>408</v>
      </c>
      <c r="B429" s="44" t="s">
        <v>351</v>
      </c>
      <c r="C429" s="37" t="s">
        <v>364</v>
      </c>
      <c r="D429" s="43"/>
      <c r="E429" s="28"/>
      <c r="F429" s="57"/>
      <c r="G429" s="109"/>
      <c r="H429" s="78"/>
      <c r="I429" s="53"/>
      <c r="J429" s="24" t="str">
        <f t="shared" ca="1" si="48"/>
        <v>LOCKED</v>
      </c>
      <c r="K429" s="15" t="str">
        <f t="shared" si="52"/>
        <v>C059Tie-ins and Approaches</v>
      </c>
      <c r="L429" s="16">
        <f>MATCH(K429,'Pay Items'!$K$1:$K$649,0)</f>
        <v>429</v>
      </c>
      <c r="M429" s="17" t="str">
        <f t="shared" ca="1" si="49"/>
        <v>F0</v>
      </c>
      <c r="N429" s="17" t="str">
        <f t="shared" ca="1" si="50"/>
        <v>G</v>
      </c>
      <c r="O429" s="17" t="str">
        <f t="shared" ca="1" si="51"/>
        <v>C2</v>
      </c>
    </row>
    <row r="430" spans="1:15" s="25" customFormat="1" ht="30" customHeight="1" x14ac:dyDescent="0.2">
      <c r="A430" s="108" t="s">
        <v>409</v>
      </c>
      <c r="B430" s="65" t="s">
        <v>700</v>
      </c>
      <c r="C430" s="37" t="s">
        <v>718</v>
      </c>
      <c r="D430" s="43"/>
      <c r="E430" s="28" t="s">
        <v>180</v>
      </c>
      <c r="F430" s="57"/>
      <c r="G430" s="102"/>
      <c r="H430" s="35">
        <f>ROUND(G430*F430,2)</f>
        <v>0</v>
      </c>
      <c r="I430" s="53"/>
      <c r="J430" s="24" t="str">
        <f t="shared" ca="1" si="48"/>
        <v/>
      </c>
      <c r="K430" s="15" t="str">
        <f t="shared" si="52"/>
        <v>C060Type IAtonne</v>
      </c>
      <c r="L430" s="16">
        <f>MATCH(K430,'Pay Items'!$K$1:$K$649,0)</f>
        <v>430</v>
      </c>
      <c r="M430" s="17" t="str">
        <f t="shared" ca="1" si="49"/>
        <v>F0</v>
      </c>
      <c r="N430" s="17" t="str">
        <f t="shared" ca="1" si="50"/>
        <v>C2</v>
      </c>
      <c r="O430" s="17" t="str">
        <f t="shared" ca="1" si="51"/>
        <v>C2</v>
      </c>
    </row>
    <row r="431" spans="1:15" s="25" customFormat="1" ht="30" customHeight="1" x14ac:dyDescent="0.2">
      <c r="A431" s="108" t="s">
        <v>410</v>
      </c>
      <c r="B431" s="65" t="s">
        <v>702</v>
      </c>
      <c r="C431" s="37" t="s">
        <v>719</v>
      </c>
      <c r="D431" s="43"/>
      <c r="E431" s="28" t="s">
        <v>180</v>
      </c>
      <c r="F431" s="57"/>
      <c r="G431" s="102"/>
      <c r="H431" s="35">
        <f>ROUND(G431*F431,2)</f>
        <v>0</v>
      </c>
      <c r="I431" s="53"/>
      <c r="J431" s="24" t="str">
        <f t="shared" ca="1" si="48"/>
        <v/>
      </c>
      <c r="K431" s="15" t="str">
        <f t="shared" si="52"/>
        <v>C061Type Itonne</v>
      </c>
      <c r="L431" s="16">
        <f>MATCH(K431,'Pay Items'!$K$1:$K$649,0)</f>
        <v>431</v>
      </c>
      <c r="M431" s="17" t="str">
        <f t="shared" ca="1" si="49"/>
        <v>F0</v>
      </c>
      <c r="N431" s="17" t="str">
        <f t="shared" ca="1" si="50"/>
        <v>C2</v>
      </c>
      <c r="O431" s="17" t="str">
        <f t="shared" ca="1" si="51"/>
        <v>C2</v>
      </c>
    </row>
    <row r="432" spans="1:15" s="25" customFormat="1" ht="30" customHeight="1" x14ac:dyDescent="0.2">
      <c r="A432" s="108" t="s">
        <v>411</v>
      </c>
      <c r="B432" s="65" t="s">
        <v>714</v>
      </c>
      <c r="C432" s="37" t="s">
        <v>720</v>
      </c>
      <c r="D432" s="43"/>
      <c r="E432" s="28" t="s">
        <v>180</v>
      </c>
      <c r="F432" s="57"/>
      <c r="G432" s="102"/>
      <c r="H432" s="35">
        <f>ROUND(G432*F432,2)</f>
        <v>0</v>
      </c>
      <c r="I432" s="53"/>
      <c r="J432" s="24" t="str">
        <f t="shared" ca="1" si="48"/>
        <v/>
      </c>
      <c r="K432" s="15" t="str">
        <f t="shared" si="52"/>
        <v>C062Type IItonne</v>
      </c>
      <c r="L432" s="16">
        <f>MATCH(K432,'Pay Items'!$K$1:$K$649,0)</f>
        <v>432</v>
      </c>
      <c r="M432" s="17" t="str">
        <f t="shared" ca="1" si="49"/>
        <v>F0</v>
      </c>
      <c r="N432" s="17" t="str">
        <f t="shared" ca="1" si="50"/>
        <v>C2</v>
      </c>
      <c r="O432" s="17" t="str">
        <f t="shared" ca="1" si="51"/>
        <v>C2</v>
      </c>
    </row>
    <row r="433" spans="1:15" s="25" customFormat="1" ht="39.950000000000003" customHeight="1" x14ac:dyDescent="0.2">
      <c r="A433" s="108" t="s">
        <v>546</v>
      </c>
      <c r="B433" s="38" t="s">
        <v>378</v>
      </c>
      <c r="C433" s="37" t="s">
        <v>195</v>
      </c>
      <c r="D433" s="43" t="s">
        <v>1074</v>
      </c>
      <c r="E433" s="28" t="s">
        <v>180</v>
      </c>
      <c r="F433" s="57"/>
      <c r="G433" s="102"/>
      <c r="H433" s="35">
        <f>ROUND(G433*F433,2)</f>
        <v>0</v>
      </c>
      <c r="I433" s="53"/>
      <c r="J433" s="24" t="str">
        <f t="shared" ca="1" si="48"/>
        <v/>
      </c>
      <c r="K433" s="15" t="str">
        <f t="shared" si="52"/>
        <v>C063Construction of Asphaltic Concrete Base Course (Type III)CW 3410-R12tonne</v>
      </c>
      <c r="L433" s="16">
        <f>MATCH(K433,'Pay Items'!$K$1:$K$649,0)</f>
        <v>433</v>
      </c>
      <c r="M433" s="17" t="str">
        <f t="shared" ca="1" si="49"/>
        <v>F0</v>
      </c>
      <c r="N433" s="17" t="str">
        <f t="shared" ca="1" si="50"/>
        <v>C2</v>
      </c>
      <c r="O433" s="17" t="str">
        <f t="shared" ca="1" si="51"/>
        <v>C2</v>
      </c>
    </row>
    <row r="434" spans="1:15" s="25" customFormat="1" ht="30" customHeight="1" x14ac:dyDescent="0.2">
      <c r="A434" s="108" t="s">
        <v>579</v>
      </c>
      <c r="B434" s="38" t="s">
        <v>735</v>
      </c>
      <c r="C434" s="37" t="s">
        <v>365</v>
      </c>
      <c r="D434" s="43" t="s">
        <v>1074</v>
      </c>
      <c r="E434" s="28" t="s">
        <v>178</v>
      </c>
      <c r="F434" s="57"/>
      <c r="G434" s="102"/>
      <c r="H434" s="35">
        <f>ROUND(G434*F434,2)</f>
        <v>0</v>
      </c>
      <c r="I434" s="53"/>
      <c r="J434" s="24" t="str">
        <f t="shared" ca="1" si="48"/>
        <v/>
      </c>
      <c r="K434" s="15" t="str">
        <f t="shared" si="52"/>
        <v>C064Construction of Asphalt PatchesCW 3410-R12m²</v>
      </c>
      <c r="L434" s="16">
        <f>MATCH(K434,'Pay Items'!$K$1:$K$649,0)</f>
        <v>434</v>
      </c>
      <c r="M434" s="17" t="str">
        <f t="shared" ca="1" si="49"/>
        <v>F0</v>
      </c>
      <c r="N434" s="17" t="str">
        <f t="shared" ca="1" si="50"/>
        <v>C2</v>
      </c>
      <c r="O434" s="17" t="str">
        <f t="shared" ca="1" si="51"/>
        <v>C2</v>
      </c>
    </row>
    <row r="435" spans="1:15" s="25" customFormat="1" ht="39.950000000000003" customHeight="1" thickBot="1" x14ac:dyDescent="0.25">
      <c r="A435" s="111" t="s">
        <v>579</v>
      </c>
      <c r="B435" s="38" t="s">
        <v>204</v>
      </c>
      <c r="C435" s="61" t="s">
        <v>205</v>
      </c>
      <c r="D435" s="62"/>
      <c r="E435" s="63"/>
      <c r="F435" s="60"/>
      <c r="G435" s="109"/>
      <c r="H435" s="78">
        <f>SUM(H343:H434)</f>
        <v>0</v>
      </c>
      <c r="I435" s="53"/>
      <c r="J435" s="24" t="str">
        <f t="shared" ca="1" si="48"/>
        <v>LOCKED</v>
      </c>
      <c r="K435" s="15" t="str">
        <f t="shared" si="52"/>
        <v>C064LAST USED CODE FOR SECTION</v>
      </c>
      <c r="L435" s="16">
        <f>MATCH(K435,'Pay Items'!$K$1:$K$649,0)</f>
        <v>435</v>
      </c>
      <c r="M435" s="17" t="str">
        <f t="shared" ca="1" si="49"/>
        <v>F0</v>
      </c>
      <c r="N435" s="17" t="str">
        <f t="shared" ca="1" si="50"/>
        <v>G</v>
      </c>
      <c r="O435" s="17" t="str">
        <f t="shared" ca="1" si="51"/>
        <v>C2</v>
      </c>
    </row>
    <row r="436" spans="1:15" s="25" customFormat="1" ht="36" customHeight="1" thickTop="1" x14ac:dyDescent="0.25">
      <c r="A436" s="105"/>
      <c r="B436" s="49" t="s">
        <v>38</v>
      </c>
      <c r="C436" s="50" t="s">
        <v>199</v>
      </c>
      <c r="D436" s="29"/>
      <c r="E436" s="29"/>
      <c r="F436" s="29"/>
      <c r="G436" s="106"/>
      <c r="H436" s="52"/>
      <c r="I436" s="53"/>
      <c r="J436" s="24" t="str">
        <f t="shared" ca="1" si="48"/>
        <v>LOCKED</v>
      </c>
      <c r="K436" s="15" t="str">
        <f t="shared" si="52"/>
        <v>JOINT AND CRACK SEALING</v>
      </c>
      <c r="L436" s="16">
        <f>MATCH(K436,'Pay Items'!$K$1:$K$649,0)</f>
        <v>436</v>
      </c>
      <c r="M436" s="17" t="str">
        <f t="shared" ca="1" si="49"/>
        <v>F0</v>
      </c>
      <c r="N436" s="17" t="str">
        <f t="shared" ca="1" si="50"/>
        <v>G</v>
      </c>
      <c r="O436" s="17" t="str">
        <f t="shared" ca="1" si="51"/>
        <v>F2</v>
      </c>
    </row>
    <row r="437" spans="1:15" s="25" customFormat="1" ht="30" customHeight="1" x14ac:dyDescent="0.2">
      <c r="A437" s="108" t="s">
        <v>443</v>
      </c>
      <c r="B437" s="38" t="s">
        <v>444</v>
      </c>
      <c r="C437" s="37" t="s">
        <v>469</v>
      </c>
      <c r="D437" s="43" t="s">
        <v>736</v>
      </c>
      <c r="E437" s="28" t="s">
        <v>182</v>
      </c>
      <c r="F437" s="36"/>
      <c r="G437" s="102"/>
      <c r="H437" s="35">
        <f>ROUND(G437*F437,2)</f>
        <v>0</v>
      </c>
      <c r="I437" s="58"/>
      <c r="J437" s="24" t="str">
        <f t="shared" ca="1" si="48"/>
        <v/>
      </c>
      <c r="K437" s="15" t="str">
        <f t="shared" si="52"/>
        <v>D001Joint SealingCW 3250-R7m</v>
      </c>
      <c r="L437" s="16">
        <f>MATCH(K437,'Pay Items'!$K$1:$K$649,0)</f>
        <v>437</v>
      </c>
      <c r="M437" s="17" t="str">
        <f t="shared" ca="1" si="49"/>
        <v>F0</v>
      </c>
      <c r="N437" s="17" t="str">
        <f t="shared" ca="1" si="50"/>
        <v>C2</v>
      </c>
      <c r="O437" s="17" t="str">
        <f t="shared" ca="1" si="51"/>
        <v>C2</v>
      </c>
    </row>
    <row r="438" spans="1:15" s="25" customFormat="1" ht="30" customHeight="1" x14ac:dyDescent="0.2">
      <c r="A438" s="108" t="s">
        <v>221</v>
      </c>
      <c r="B438" s="38" t="s">
        <v>122</v>
      </c>
      <c r="C438" s="37" t="s">
        <v>97</v>
      </c>
      <c r="D438" s="43" t="s">
        <v>736</v>
      </c>
      <c r="E438" s="28"/>
      <c r="F438" s="36"/>
      <c r="G438" s="109"/>
      <c r="H438" s="78"/>
      <c r="I438" s="58"/>
      <c r="J438" s="24" t="str">
        <f t="shared" ca="1" si="48"/>
        <v>LOCKED</v>
      </c>
      <c r="K438" s="15" t="str">
        <f t="shared" si="52"/>
        <v>D002Crack SealingCW 3250-R7</v>
      </c>
      <c r="L438" s="16">
        <f>MATCH(K438,'Pay Items'!$K$1:$K$649,0)</f>
        <v>438</v>
      </c>
      <c r="M438" s="17" t="str">
        <f t="shared" ca="1" si="49"/>
        <v>F0</v>
      </c>
      <c r="N438" s="17" t="str">
        <f t="shared" ca="1" si="50"/>
        <v>G</v>
      </c>
      <c r="O438" s="17" t="str">
        <f t="shared" ca="1" si="51"/>
        <v>C2</v>
      </c>
    </row>
    <row r="439" spans="1:15" s="25" customFormat="1" ht="30" customHeight="1" x14ac:dyDescent="0.2">
      <c r="A439" s="108" t="s">
        <v>37</v>
      </c>
      <c r="B439" s="44" t="s">
        <v>350</v>
      </c>
      <c r="C439" s="37" t="s">
        <v>878</v>
      </c>
      <c r="D439" s="43" t="s">
        <v>173</v>
      </c>
      <c r="E439" s="28" t="s">
        <v>182</v>
      </c>
      <c r="F439" s="36"/>
      <c r="G439" s="102"/>
      <c r="H439" s="35">
        <f>ROUND(G439*F439,2)</f>
        <v>0</v>
      </c>
      <c r="I439" s="58"/>
      <c r="J439" s="24" t="str">
        <f t="shared" ca="1" si="48"/>
        <v/>
      </c>
      <c r="K439" s="15" t="str">
        <f t="shared" si="52"/>
        <v>D0032 mm to 10 mm Widem</v>
      </c>
      <c r="L439" s="16">
        <f>MATCH(K439,'Pay Items'!$K$1:$K$649,0)</f>
        <v>439</v>
      </c>
      <c r="M439" s="17" t="str">
        <f t="shared" ca="1" si="49"/>
        <v>F0</v>
      </c>
      <c r="N439" s="17" t="str">
        <f t="shared" ca="1" si="50"/>
        <v>C2</v>
      </c>
      <c r="O439" s="17" t="str">
        <f t="shared" ca="1" si="51"/>
        <v>C2</v>
      </c>
    </row>
    <row r="440" spans="1:15" s="25" customFormat="1" ht="30" customHeight="1" x14ac:dyDescent="0.2">
      <c r="A440" s="108" t="s">
        <v>222</v>
      </c>
      <c r="B440" s="44" t="s">
        <v>351</v>
      </c>
      <c r="C440" s="37" t="s">
        <v>879</v>
      </c>
      <c r="D440" s="43" t="s">
        <v>173</v>
      </c>
      <c r="E440" s="28" t="s">
        <v>182</v>
      </c>
      <c r="F440" s="36"/>
      <c r="G440" s="102"/>
      <c r="H440" s="35">
        <f>ROUND(G440*F440,2)</f>
        <v>0</v>
      </c>
      <c r="I440" s="58"/>
      <c r="J440" s="24" t="str">
        <f t="shared" ca="1" si="48"/>
        <v/>
      </c>
      <c r="K440" s="15" t="str">
        <f t="shared" si="52"/>
        <v>D004&gt;10 mm to 25 mm Widem</v>
      </c>
      <c r="L440" s="16">
        <f>MATCH(K440,'Pay Items'!$K$1:$K$649,0)</f>
        <v>440</v>
      </c>
      <c r="M440" s="17" t="str">
        <f t="shared" ca="1" si="49"/>
        <v>F0</v>
      </c>
      <c r="N440" s="17" t="str">
        <f t="shared" ca="1" si="50"/>
        <v>C2</v>
      </c>
      <c r="O440" s="17" t="str">
        <f t="shared" ca="1" si="51"/>
        <v>C2</v>
      </c>
    </row>
    <row r="441" spans="1:15" s="25" customFormat="1" ht="43.9" customHeight="1" x14ac:dyDescent="0.2">
      <c r="A441" s="108" t="s">
        <v>223</v>
      </c>
      <c r="B441" s="38" t="s">
        <v>124</v>
      </c>
      <c r="C441" s="37" t="s">
        <v>880</v>
      </c>
      <c r="D441" s="43" t="s">
        <v>736</v>
      </c>
      <c r="E441" s="28" t="s">
        <v>182</v>
      </c>
      <c r="F441" s="36"/>
      <c r="G441" s="102"/>
      <c r="H441" s="35">
        <f>ROUND(G441*F441,2)</f>
        <v>0</v>
      </c>
      <c r="I441" s="53"/>
      <c r="J441" s="24" t="str">
        <f t="shared" ca="1" si="48"/>
        <v/>
      </c>
      <c r="K441" s="15" t="str">
        <f t="shared" si="52"/>
        <v>D005Longitudinal Joint &amp; Crack Filling ( &gt; 25 mm in width )CW 3250-R7m</v>
      </c>
      <c r="L441" s="16">
        <f>MATCH(K441,'Pay Items'!$K$1:$K$649,0)</f>
        <v>441</v>
      </c>
      <c r="M441" s="17" t="str">
        <f t="shared" ca="1" si="49"/>
        <v>F0</v>
      </c>
      <c r="N441" s="17" t="str">
        <f t="shared" ca="1" si="50"/>
        <v>C2</v>
      </c>
      <c r="O441" s="17" t="str">
        <f t="shared" ca="1" si="51"/>
        <v>C2</v>
      </c>
    </row>
    <row r="442" spans="1:15" s="25" customFormat="1" ht="30" customHeight="1" x14ac:dyDescent="0.2">
      <c r="A442" s="108" t="s">
        <v>547</v>
      </c>
      <c r="B442" s="38" t="s">
        <v>125</v>
      </c>
      <c r="C442" s="37" t="s">
        <v>98</v>
      </c>
      <c r="D442" s="43" t="s">
        <v>736</v>
      </c>
      <c r="E442" s="28" t="s">
        <v>182</v>
      </c>
      <c r="F442" s="36"/>
      <c r="G442" s="102"/>
      <c r="H442" s="35">
        <f>ROUND(G442*F442,2)</f>
        <v>0</v>
      </c>
      <c r="I442" s="53"/>
      <c r="J442" s="24" t="str">
        <f t="shared" ca="1" si="48"/>
        <v/>
      </c>
      <c r="K442" s="15" t="str">
        <f t="shared" si="52"/>
        <v>D006Reflective Crack MaintenanceCW 3250-R7m</v>
      </c>
      <c r="L442" s="16">
        <f>MATCH(K442,'Pay Items'!$K$1:$K$649,0)</f>
        <v>442</v>
      </c>
      <c r="M442" s="17" t="str">
        <f t="shared" ca="1" si="49"/>
        <v>F0</v>
      </c>
      <c r="N442" s="17" t="str">
        <f t="shared" ca="1" si="50"/>
        <v>C2</v>
      </c>
      <c r="O442" s="17" t="str">
        <f t="shared" ca="1" si="51"/>
        <v>C2</v>
      </c>
    </row>
    <row r="443" spans="1:15" s="25" customFormat="1" ht="39.950000000000003" customHeight="1" thickBot="1" x14ac:dyDescent="0.25">
      <c r="A443" s="108" t="s">
        <v>547</v>
      </c>
      <c r="B443" s="38" t="s">
        <v>204</v>
      </c>
      <c r="C443" s="61" t="s">
        <v>205</v>
      </c>
      <c r="D443" s="62"/>
      <c r="E443" s="63"/>
      <c r="F443" s="60"/>
      <c r="G443" s="109"/>
      <c r="H443" s="78">
        <f>SUM(H436:H442)</f>
        <v>0</v>
      </c>
      <c r="I443" s="53"/>
      <c r="J443" s="24" t="str">
        <f t="shared" ca="1" si="48"/>
        <v>LOCKED</v>
      </c>
      <c r="K443" s="15" t="str">
        <f t="shared" si="52"/>
        <v>D006LAST USED CODE FOR SECTION</v>
      </c>
      <c r="L443" s="16">
        <f>MATCH(K443,'Pay Items'!$K$1:$K$649,0)</f>
        <v>443</v>
      </c>
      <c r="M443" s="17" t="str">
        <f t="shared" ca="1" si="49"/>
        <v>F0</v>
      </c>
      <c r="N443" s="17" t="str">
        <f t="shared" ca="1" si="50"/>
        <v>G</v>
      </c>
      <c r="O443" s="17" t="str">
        <f t="shared" ca="1" si="51"/>
        <v>C2</v>
      </c>
    </row>
    <row r="444" spans="1:15" s="25" customFormat="1" ht="36" customHeight="1" thickTop="1" x14ac:dyDescent="0.25">
      <c r="A444" s="105"/>
      <c r="B444" s="49" t="s">
        <v>610</v>
      </c>
      <c r="C444" s="50" t="s">
        <v>200</v>
      </c>
      <c r="D444" s="29"/>
      <c r="E444" s="29"/>
      <c r="F444" s="29"/>
      <c r="G444" s="106"/>
      <c r="H444" s="52"/>
      <c r="I444" s="53"/>
      <c r="J444" s="24" t="str">
        <f t="shared" ca="1" si="48"/>
        <v>LOCKED</v>
      </c>
      <c r="K444" s="15" t="str">
        <f t="shared" si="52"/>
        <v>ASSOCIATED DRAINAGE AND UNDERGROUND WORKS</v>
      </c>
      <c r="L444" s="16">
        <f>MATCH(K444,'Pay Items'!$K$1:$K$649,0)</f>
        <v>444</v>
      </c>
      <c r="M444" s="17" t="str">
        <f t="shared" ca="1" si="49"/>
        <v>F0</v>
      </c>
      <c r="N444" s="17" t="str">
        <f t="shared" ca="1" si="50"/>
        <v>G</v>
      </c>
      <c r="O444" s="17" t="str">
        <f t="shared" ca="1" si="51"/>
        <v>F2</v>
      </c>
    </row>
    <row r="445" spans="1:15" s="25" customFormat="1" ht="30" customHeight="1" x14ac:dyDescent="0.2">
      <c r="A445" s="108" t="s">
        <v>224</v>
      </c>
      <c r="B445" s="38" t="s">
        <v>129</v>
      </c>
      <c r="C445" s="37" t="s">
        <v>415</v>
      </c>
      <c r="D445" s="43" t="s">
        <v>11</v>
      </c>
      <c r="E445" s="28"/>
      <c r="F445" s="36"/>
      <c r="G445" s="109"/>
      <c r="H445" s="78"/>
      <c r="I445" s="53"/>
      <c r="J445" s="24" t="str">
        <f t="shared" ca="1" si="48"/>
        <v>LOCKED</v>
      </c>
      <c r="K445" s="15" t="str">
        <f t="shared" si="52"/>
        <v>E003Catch BasinCW 2130-R12</v>
      </c>
      <c r="L445" s="16">
        <f>MATCH(K445,'Pay Items'!$K$1:$K$649,0)</f>
        <v>445</v>
      </c>
      <c r="M445" s="17" t="str">
        <f t="shared" ca="1" si="49"/>
        <v>F0</v>
      </c>
      <c r="N445" s="17" t="str">
        <f t="shared" ca="1" si="50"/>
        <v>G</v>
      </c>
      <c r="O445" s="17" t="str">
        <f t="shared" ca="1" si="51"/>
        <v>C2</v>
      </c>
    </row>
    <row r="446" spans="1:15" s="25" customFormat="1" ht="30" customHeight="1" x14ac:dyDescent="0.2">
      <c r="A446" s="108" t="s">
        <v>225</v>
      </c>
      <c r="B446" s="44" t="s">
        <v>967</v>
      </c>
      <c r="C446" s="37" t="s">
        <v>984</v>
      </c>
      <c r="D446" s="43"/>
      <c r="E446" s="28" t="s">
        <v>181</v>
      </c>
      <c r="F446" s="36"/>
      <c r="G446" s="102"/>
      <c r="H446" s="35">
        <f>ROUND(G446*F446,2)</f>
        <v>0</v>
      </c>
      <c r="I446" s="53"/>
      <c r="J446" s="24" t="str">
        <f t="shared" ca="1" si="48"/>
        <v/>
      </c>
      <c r="K446" s="15" t="str">
        <f t="shared" si="52"/>
        <v>E004SD-024, 1200 mm deepeach</v>
      </c>
      <c r="L446" s="16">
        <f>MATCH(K446,'Pay Items'!$K$1:$K$649,0)</f>
        <v>446</v>
      </c>
      <c r="M446" s="17" t="str">
        <f t="shared" ca="1" si="49"/>
        <v>F0</v>
      </c>
      <c r="N446" s="17" t="str">
        <f t="shared" ca="1" si="50"/>
        <v>C2</v>
      </c>
      <c r="O446" s="17" t="str">
        <f t="shared" ca="1" si="51"/>
        <v>C2</v>
      </c>
    </row>
    <row r="447" spans="1:15" s="25" customFormat="1" ht="30" customHeight="1" x14ac:dyDescent="0.2">
      <c r="A447" s="108" t="s">
        <v>1010</v>
      </c>
      <c r="B447" s="44" t="s">
        <v>967</v>
      </c>
      <c r="C447" s="37" t="s">
        <v>985</v>
      </c>
      <c r="D447" s="43"/>
      <c r="E447" s="28" t="s">
        <v>181</v>
      </c>
      <c r="F447" s="36"/>
      <c r="G447" s="102"/>
      <c r="H447" s="35">
        <f>ROUND(G447*F447,2)</f>
        <v>0</v>
      </c>
      <c r="I447" s="53"/>
      <c r="J447" s="24" t="str">
        <f t="shared" ca="1" si="48"/>
        <v/>
      </c>
      <c r="K447" s="15" t="str">
        <f t="shared" si="52"/>
        <v>E004ASD-024, 1800 mm deepeach</v>
      </c>
      <c r="L447" s="16">
        <f>MATCH(K447,'Pay Items'!$K$1:$K$649,0)</f>
        <v>447</v>
      </c>
      <c r="M447" s="17" t="str">
        <f t="shared" ca="1" si="49"/>
        <v>F0</v>
      </c>
      <c r="N447" s="17" t="str">
        <f t="shared" ca="1" si="50"/>
        <v>C2</v>
      </c>
      <c r="O447" s="17" t="str">
        <f t="shared" ca="1" si="51"/>
        <v>C2</v>
      </c>
    </row>
    <row r="448" spans="1:15" s="25" customFormat="1" ht="30" customHeight="1" x14ac:dyDescent="0.2">
      <c r="A448" s="108" t="s">
        <v>226</v>
      </c>
      <c r="B448" s="44" t="s">
        <v>973</v>
      </c>
      <c r="C448" s="37" t="s">
        <v>986</v>
      </c>
      <c r="D448" s="43"/>
      <c r="E448" s="28" t="s">
        <v>181</v>
      </c>
      <c r="F448" s="36"/>
      <c r="G448" s="102"/>
      <c r="H448" s="35">
        <f>ROUND(G448*F448,2)</f>
        <v>0</v>
      </c>
      <c r="I448" s="53"/>
      <c r="J448" s="24" t="str">
        <f t="shared" ca="1" si="48"/>
        <v/>
      </c>
      <c r="K448" s="15" t="str">
        <f t="shared" si="52"/>
        <v>E005SD-025, 1200 mm deepeach</v>
      </c>
      <c r="L448" s="16">
        <f>MATCH(K448,'Pay Items'!$K$1:$K$649,0)</f>
        <v>448</v>
      </c>
      <c r="M448" s="17" t="str">
        <f t="shared" ca="1" si="49"/>
        <v>F0</v>
      </c>
      <c r="N448" s="17" t="str">
        <f t="shared" ca="1" si="50"/>
        <v>C2</v>
      </c>
      <c r="O448" s="17" t="str">
        <f t="shared" ca="1" si="51"/>
        <v>C2</v>
      </c>
    </row>
    <row r="449" spans="1:15" s="25" customFormat="1" ht="30" customHeight="1" x14ac:dyDescent="0.2">
      <c r="A449" s="108" t="s">
        <v>1011</v>
      </c>
      <c r="B449" s="44" t="s">
        <v>973</v>
      </c>
      <c r="C449" s="37" t="s">
        <v>987</v>
      </c>
      <c r="D449" s="43"/>
      <c r="E449" s="28" t="s">
        <v>181</v>
      </c>
      <c r="F449" s="36"/>
      <c r="G449" s="102"/>
      <c r="H449" s="35">
        <f>ROUND(G449*F449,2)</f>
        <v>0</v>
      </c>
      <c r="I449" s="53"/>
      <c r="J449" s="24" t="str">
        <f t="shared" ca="1" si="48"/>
        <v/>
      </c>
      <c r="K449" s="15" t="str">
        <f t="shared" si="52"/>
        <v>E005ASD-025, 1800 mm deepeach</v>
      </c>
      <c r="L449" s="16">
        <f>MATCH(K449,'Pay Items'!$K$1:$K$649,0)</f>
        <v>449</v>
      </c>
      <c r="M449" s="17" t="str">
        <f t="shared" ca="1" si="49"/>
        <v>F0</v>
      </c>
      <c r="N449" s="17" t="str">
        <f t="shared" ca="1" si="50"/>
        <v>C2</v>
      </c>
      <c r="O449" s="17" t="str">
        <f t="shared" ca="1" si="51"/>
        <v>C2</v>
      </c>
    </row>
    <row r="450" spans="1:15" s="25" customFormat="1" ht="30" customHeight="1" x14ac:dyDescent="0.2">
      <c r="A450" s="108" t="s">
        <v>227</v>
      </c>
      <c r="B450" s="38" t="s">
        <v>130</v>
      </c>
      <c r="C450" s="37" t="s">
        <v>418</v>
      </c>
      <c r="D450" s="43" t="s">
        <v>11</v>
      </c>
      <c r="E450" s="28"/>
      <c r="F450" s="36"/>
      <c r="G450" s="109"/>
      <c r="H450" s="78"/>
      <c r="I450" s="53"/>
      <c r="J450" s="24" t="str">
        <f t="shared" ca="1" si="48"/>
        <v>LOCKED</v>
      </c>
      <c r="K450" s="15" t="str">
        <f t="shared" si="52"/>
        <v>E006Catch PitCW 2130-R12</v>
      </c>
      <c r="L450" s="16">
        <f>MATCH(K450,'Pay Items'!$K$1:$K$649,0)</f>
        <v>450</v>
      </c>
      <c r="M450" s="17" t="str">
        <f t="shared" ca="1" si="49"/>
        <v>F0</v>
      </c>
      <c r="N450" s="17" t="str">
        <f t="shared" ca="1" si="50"/>
        <v>G</v>
      </c>
      <c r="O450" s="17" t="str">
        <f t="shared" ca="1" si="51"/>
        <v>C2</v>
      </c>
    </row>
    <row r="451" spans="1:15" s="25" customFormat="1" ht="30" customHeight="1" x14ac:dyDescent="0.2">
      <c r="A451" s="108" t="s">
        <v>228</v>
      </c>
      <c r="B451" s="44" t="s">
        <v>350</v>
      </c>
      <c r="C451" s="37" t="s">
        <v>419</v>
      </c>
      <c r="D451" s="43"/>
      <c r="E451" s="28" t="s">
        <v>181</v>
      </c>
      <c r="F451" s="36"/>
      <c r="G451" s="102"/>
      <c r="H451" s="35">
        <f>ROUND(G451*F451,2)</f>
        <v>0</v>
      </c>
      <c r="I451" s="53"/>
      <c r="J451" s="24" t="str">
        <f t="shared" ref="J451:J514" ca="1" si="53">IF(CELL("protect",$G451)=1, "LOCKED", "")</f>
        <v/>
      </c>
      <c r="K451" s="15" t="str">
        <f t="shared" si="52"/>
        <v>E007SD-023each</v>
      </c>
      <c r="L451" s="16">
        <f>MATCH(K451,'Pay Items'!$K$1:$K$649,0)</f>
        <v>451</v>
      </c>
      <c r="M451" s="17" t="str">
        <f t="shared" ref="M451:M514" ca="1" si="54">CELL("format",$F451)</f>
        <v>F0</v>
      </c>
      <c r="N451" s="17" t="str">
        <f t="shared" ref="N451:N514" ca="1" si="55">CELL("format",$G451)</f>
        <v>C2</v>
      </c>
      <c r="O451" s="17" t="str">
        <f t="shared" ref="O451:O514" ca="1" si="56">CELL("format",$H451)</f>
        <v>C2</v>
      </c>
    </row>
    <row r="452" spans="1:15" s="25" customFormat="1" ht="43.9" customHeight="1" x14ac:dyDescent="0.2">
      <c r="A452" s="108" t="s">
        <v>667</v>
      </c>
      <c r="B452" s="38" t="s">
        <v>131</v>
      </c>
      <c r="C452" s="37" t="s">
        <v>668</v>
      </c>
      <c r="D452" s="43" t="s">
        <v>11</v>
      </c>
      <c r="E452" s="28"/>
      <c r="F452" s="36"/>
      <c r="G452" s="109"/>
      <c r="H452" s="78"/>
      <c r="I452" s="78"/>
      <c r="J452" s="24" t="str">
        <f t="shared" ca="1" si="53"/>
        <v>LOCKED</v>
      </c>
      <c r="K452" s="15" t="str">
        <f t="shared" ref="K452:K515" si="57">CLEAN(CONCATENATE(TRIM($A452),TRIM($C452),IF(LEFT($D452)&lt;&gt;"E",TRIM($D452),),TRIM($E452)))</f>
        <v>E007ARemove and Replace Existing Catch BasinCW 2130-R12</v>
      </c>
      <c r="L452" s="16">
        <f>MATCH(K452,'Pay Items'!$K$1:$K$649,0)</f>
        <v>452</v>
      </c>
      <c r="M452" s="17" t="str">
        <f t="shared" ca="1" si="54"/>
        <v>F0</v>
      </c>
      <c r="N452" s="17" t="str">
        <f t="shared" ca="1" si="55"/>
        <v>G</v>
      </c>
      <c r="O452" s="17" t="str">
        <f t="shared" ca="1" si="56"/>
        <v>C2</v>
      </c>
    </row>
    <row r="453" spans="1:15" s="25" customFormat="1" ht="30" customHeight="1" x14ac:dyDescent="0.2">
      <c r="A453" s="108" t="s">
        <v>669</v>
      </c>
      <c r="B453" s="44" t="s">
        <v>350</v>
      </c>
      <c r="C453" s="37" t="s">
        <v>416</v>
      </c>
      <c r="D453" s="43"/>
      <c r="E453" s="28" t="s">
        <v>181</v>
      </c>
      <c r="F453" s="36"/>
      <c r="G453" s="102"/>
      <c r="H453" s="35">
        <f>ROUND(G453*F453,2)</f>
        <v>0</v>
      </c>
      <c r="I453" s="78"/>
      <c r="J453" s="24" t="str">
        <f t="shared" ca="1" si="53"/>
        <v/>
      </c>
      <c r="K453" s="15" t="str">
        <f t="shared" si="57"/>
        <v>E007BSD-024each</v>
      </c>
      <c r="L453" s="16">
        <f>MATCH(K453,'Pay Items'!$K$1:$K$649,0)</f>
        <v>453</v>
      </c>
      <c r="M453" s="17" t="str">
        <f t="shared" ca="1" si="54"/>
        <v>F0</v>
      </c>
      <c r="N453" s="17" t="str">
        <f t="shared" ca="1" si="55"/>
        <v>C2</v>
      </c>
      <c r="O453" s="17" t="str">
        <f t="shared" ca="1" si="56"/>
        <v>C2</v>
      </c>
    </row>
    <row r="454" spans="1:15" s="25" customFormat="1" ht="30" customHeight="1" x14ac:dyDescent="0.2">
      <c r="A454" s="108" t="s">
        <v>670</v>
      </c>
      <c r="B454" s="44" t="s">
        <v>351</v>
      </c>
      <c r="C454" s="37" t="s">
        <v>417</v>
      </c>
      <c r="D454" s="43"/>
      <c r="E454" s="28" t="s">
        <v>181</v>
      </c>
      <c r="F454" s="36"/>
      <c r="G454" s="102"/>
      <c r="H454" s="35">
        <f>ROUND(G454*F454,2)</f>
        <v>0</v>
      </c>
      <c r="I454" s="78"/>
      <c r="J454" s="24" t="str">
        <f t="shared" ca="1" si="53"/>
        <v/>
      </c>
      <c r="K454" s="15" t="str">
        <f t="shared" si="57"/>
        <v>E007CSD-025each</v>
      </c>
      <c r="L454" s="16">
        <f>MATCH(K454,'Pay Items'!$K$1:$K$649,0)</f>
        <v>454</v>
      </c>
      <c r="M454" s="17" t="str">
        <f t="shared" ca="1" si="54"/>
        <v>F0</v>
      </c>
      <c r="N454" s="17" t="str">
        <f t="shared" ca="1" si="55"/>
        <v>C2</v>
      </c>
      <c r="O454" s="17" t="str">
        <f t="shared" ca="1" si="56"/>
        <v>C2</v>
      </c>
    </row>
    <row r="455" spans="1:15" s="25" customFormat="1" ht="43.9" customHeight="1" x14ac:dyDescent="0.2">
      <c r="A455" s="108" t="s">
        <v>671</v>
      </c>
      <c r="B455" s="38" t="s">
        <v>132</v>
      </c>
      <c r="C455" s="37" t="s">
        <v>672</v>
      </c>
      <c r="D455" s="43" t="s">
        <v>11</v>
      </c>
      <c r="E455" s="28"/>
      <c r="F455" s="36"/>
      <c r="G455" s="109"/>
      <c r="H455" s="78"/>
      <c r="I455" s="78"/>
      <c r="J455" s="24" t="str">
        <f t="shared" ca="1" si="53"/>
        <v>LOCKED</v>
      </c>
      <c r="K455" s="15" t="str">
        <f t="shared" si="57"/>
        <v>E007DRemove and Replace Existing Catch PitCW 2130-R12</v>
      </c>
      <c r="L455" s="16">
        <f>MATCH(K455,'Pay Items'!$K$1:$K$649,0)</f>
        <v>455</v>
      </c>
      <c r="M455" s="17" t="str">
        <f t="shared" ca="1" si="54"/>
        <v>F0</v>
      </c>
      <c r="N455" s="17" t="str">
        <f t="shared" ca="1" si="55"/>
        <v>G</v>
      </c>
      <c r="O455" s="17" t="str">
        <f t="shared" ca="1" si="56"/>
        <v>C2</v>
      </c>
    </row>
    <row r="456" spans="1:15" s="25" customFormat="1" ht="30" customHeight="1" x14ac:dyDescent="0.2">
      <c r="A456" s="108" t="s">
        <v>673</v>
      </c>
      <c r="B456" s="44" t="s">
        <v>350</v>
      </c>
      <c r="C456" s="37" t="s">
        <v>419</v>
      </c>
      <c r="D456" s="43"/>
      <c r="E456" s="28" t="s">
        <v>181</v>
      </c>
      <c r="F456" s="36"/>
      <c r="G456" s="102"/>
      <c r="H456" s="35">
        <f>ROUND(G456*F456,2)</f>
        <v>0</v>
      </c>
      <c r="I456" s="53"/>
      <c r="J456" s="24" t="str">
        <f t="shared" ca="1" si="53"/>
        <v/>
      </c>
      <c r="K456" s="15" t="str">
        <f t="shared" si="57"/>
        <v>E007ESD-023each</v>
      </c>
      <c r="L456" s="16">
        <f>MATCH(K456,'Pay Items'!$K$1:$K$649,0)</f>
        <v>456</v>
      </c>
      <c r="M456" s="17" t="str">
        <f t="shared" ca="1" si="54"/>
        <v>F0</v>
      </c>
      <c r="N456" s="17" t="str">
        <f t="shared" ca="1" si="55"/>
        <v>C2</v>
      </c>
      <c r="O456" s="17" t="str">
        <f t="shared" ca="1" si="56"/>
        <v>C2</v>
      </c>
    </row>
    <row r="457" spans="1:15" s="25" customFormat="1" ht="30" customHeight="1" x14ac:dyDescent="0.2">
      <c r="A457" s="108" t="s">
        <v>229</v>
      </c>
      <c r="B457" s="38" t="s">
        <v>133</v>
      </c>
      <c r="C457" s="37" t="s">
        <v>420</v>
      </c>
      <c r="D457" s="43" t="s">
        <v>11</v>
      </c>
      <c r="E457" s="28"/>
      <c r="F457" s="36"/>
      <c r="G457" s="109"/>
      <c r="H457" s="78"/>
      <c r="I457" s="53"/>
      <c r="J457" s="24" t="str">
        <f t="shared" ca="1" si="53"/>
        <v>LOCKED</v>
      </c>
      <c r="K457" s="15" t="str">
        <f t="shared" si="57"/>
        <v>E008Sewer ServiceCW 2130-R12</v>
      </c>
      <c r="L457" s="16">
        <f>MATCH(K457,'Pay Items'!$K$1:$K$649,0)</f>
        <v>457</v>
      </c>
      <c r="M457" s="17" t="str">
        <f t="shared" ca="1" si="54"/>
        <v>F0</v>
      </c>
      <c r="N457" s="17" t="str">
        <f t="shared" ca="1" si="55"/>
        <v>G</v>
      </c>
      <c r="O457" s="17" t="str">
        <f t="shared" ca="1" si="56"/>
        <v>C2</v>
      </c>
    </row>
    <row r="458" spans="1:15" s="25" customFormat="1" ht="30" customHeight="1" x14ac:dyDescent="0.2">
      <c r="A458" s="108" t="s">
        <v>53</v>
      </c>
      <c r="B458" s="44" t="s">
        <v>350</v>
      </c>
      <c r="C458" s="37" t="s">
        <v>1486</v>
      </c>
      <c r="D458" s="43"/>
      <c r="E458" s="28"/>
      <c r="F458" s="36"/>
      <c r="G458" s="109"/>
      <c r="H458" s="78"/>
      <c r="I458" s="53" t="s">
        <v>1487</v>
      </c>
      <c r="J458" s="24" t="str">
        <f t="shared" ca="1" si="53"/>
        <v>LOCKED</v>
      </c>
      <c r="K458" s="15" t="str">
        <f t="shared" si="57"/>
        <v>E009^ mm, ^</v>
      </c>
      <c r="L458" s="16">
        <f>MATCH(K458,'Pay Items'!$K$1:$K$649,0)</f>
        <v>458</v>
      </c>
      <c r="M458" s="17" t="str">
        <f t="shared" ca="1" si="54"/>
        <v>F0</v>
      </c>
      <c r="N458" s="17" t="str">
        <f t="shared" ca="1" si="55"/>
        <v>G</v>
      </c>
      <c r="O458" s="17" t="str">
        <f t="shared" ca="1" si="56"/>
        <v>C2</v>
      </c>
    </row>
    <row r="459" spans="1:15" s="25" customFormat="1" ht="30" customHeight="1" x14ac:dyDescent="0.2">
      <c r="A459" s="108" t="s">
        <v>53</v>
      </c>
      <c r="B459" s="44" t="s">
        <v>967</v>
      </c>
      <c r="C459" s="37" t="s">
        <v>988</v>
      </c>
      <c r="D459" s="43"/>
      <c r="E459" s="28"/>
      <c r="F459" s="36"/>
      <c r="G459" s="109"/>
      <c r="H459" s="78"/>
      <c r="I459" s="53"/>
      <c r="J459" s="24" t="str">
        <f t="shared" ca="1" si="53"/>
        <v>LOCKED</v>
      </c>
      <c r="K459" s="15" t="str">
        <f t="shared" si="57"/>
        <v>E009150 mm, PVC</v>
      </c>
      <c r="L459" s="16">
        <f>MATCH(K459,'Pay Items'!$K$1:$K$649,0)</f>
        <v>459</v>
      </c>
      <c r="M459" s="17" t="str">
        <f t="shared" ca="1" si="54"/>
        <v>F0</v>
      </c>
      <c r="N459" s="17" t="str">
        <f t="shared" ca="1" si="55"/>
        <v>G</v>
      </c>
      <c r="O459" s="17" t="str">
        <f t="shared" ca="1" si="56"/>
        <v>C2</v>
      </c>
    </row>
    <row r="460" spans="1:15" s="25" customFormat="1" ht="43.9" customHeight="1" x14ac:dyDescent="0.2">
      <c r="A460" s="108" t="s">
        <v>54</v>
      </c>
      <c r="B460" s="65" t="s">
        <v>700</v>
      </c>
      <c r="C460" s="37" t="s">
        <v>1488</v>
      </c>
      <c r="D460" s="43"/>
      <c r="E460" s="28" t="s">
        <v>182</v>
      </c>
      <c r="F460" s="36"/>
      <c r="G460" s="102"/>
      <c r="H460" s="35">
        <f>ROUND(G460*F460,2)</f>
        <v>0</v>
      </c>
      <c r="I460" s="53" t="s">
        <v>1489</v>
      </c>
      <c r="J460" s="24" t="str">
        <f t="shared" ca="1" si="53"/>
        <v/>
      </c>
      <c r="K460" s="15" t="str">
        <f t="shared" si="57"/>
        <v>E010In a Trench, Class ^ Type ^ Bedding, Class 2 Backfillm</v>
      </c>
      <c r="L460" s="16">
        <f>MATCH(K460,'Pay Items'!$K$1:$K$649,0)</f>
        <v>460</v>
      </c>
      <c r="M460" s="17" t="str">
        <f t="shared" ca="1" si="54"/>
        <v>F0</v>
      </c>
      <c r="N460" s="17" t="str">
        <f t="shared" ca="1" si="55"/>
        <v>C2</v>
      </c>
      <c r="O460" s="17" t="str">
        <f t="shared" ca="1" si="56"/>
        <v>C2</v>
      </c>
    </row>
    <row r="461" spans="1:15" s="25" customFormat="1" ht="43.9" customHeight="1" x14ac:dyDescent="0.2">
      <c r="A461" s="108" t="s">
        <v>55</v>
      </c>
      <c r="B461" s="65" t="s">
        <v>702</v>
      </c>
      <c r="C461" s="37" t="s">
        <v>1490</v>
      </c>
      <c r="D461" s="43"/>
      <c r="E461" s="28" t="s">
        <v>182</v>
      </c>
      <c r="F461" s="36"/>
      <c r="G461" s="102"/>
      <c r="H461" s="35">
        <f>ROUND(G461*F461,2)</f>
        <v>0</v>
      </c>
      <c r="I461" s="53" t="s">
        <v>1491</v>
      </c>
      <c r="J461" s="24" t="str">
        <f t="shared" ca="1" si="53"/>
        <v/>
      </c>
      <c r="K461" s="15" t="str">
        <f t="shared" si="57"/>
        <v>E011Trenchless Installation, Class ^ Type ^ Bedding, Class ^ Backfillm</v>
      </c>
      <c r="L461" s="16">
        <f>MATCH(K461,'Pay Items'!$K$1:$K$649,0)</f>
        <v>461</v>
      </c>
      <c r="M461" s="17" t="str">
        <f t="shared" ca="1" si="54"/>
        <v>F0</v>
      </c>
      <c r="N461" s="17" t="str">
        <f t="shared" ca="1" si="55"/>
        <v>C2</v>
      </c>
      <c r="O461" s="17" t="str">
        <f t="shared" ca="1" si="56"/>
        <v>C2</v>
      </c>
    </row>
    <row r="462" spans="1:15" s="25" customFormat="1" ht="30" customHeight="1" x14ac:dyDescent="0.2">
      <c r="A462" s="108" t="s">
        <v>56</v>
      </c>
      <c r="B462" s="38" t="s">
        <v>134</v>
      </c>
      <c r="C462" s="37" t="s">
        <v>607</v>
      </c>
      <c r="D462" s="43" t="s">
        <v>11</v>
      </c>
      <c r="E462" s="28" t="s">
        <v>182</v>
      </c>
      <c r="F462" s="36"/>
      <c r="G462" s="102"/>
      <c r="H462" s="35">
        <f>ROUND(G462*F462,2)</f>
        <v>0</v>
      </c>
      <c r="I462" s="53"/>
      <c r="J462" s="24" t="str">
        <f t="shared" ca="1" si="53"/>
        <v/>
      </c>
      <c r="K462" s="15" t="str">
        <f t="shared" si="57"/>
        <v>E012Drainage Connection PipeCW 2130-R12m</v>
      </c>
      <c r="L462" s="16">
        <f>MATCH(K462,'Pay Items'!$K$1:$K$649,0)</f>
        <v>462</v>
      </c>
      <c r="M462" s="17" t="str">
        <f t="shared" ca="1" si="54"/>
        <v>F0</v>
      </c>
      <c r="N462" s="17" t="str">
        <f t="shared" ca="1" si="55"/>
        <v>C2</v>
      </c>
      <c r="O462" s="17" t="str">
        <f t="shared" ca="1" si="56"/>
        <v>C2</v>
      </c>
    </row>
    <row r="463" spans="1:15" s="25" customFormat="1" ht="30" customHeight="1" x14ac:dyDescent="0.2">
      <c r="A463" s="108" t="s">
        <v>57</v>
      </c>
      <c r="B463" s="38" t="s">
        <v>39</v>
      </c>
      <c r="C463" s="37" t="s">
        <v>421</v>
      </c>
      <c r="D463" s="43" t="s">
        <v>11</v>
      </c>
      <c r="E463" s="28"/>
      <c r="F463" s="36"/>
      <c r="G463" s="109"/>
      <c r="H463" s="78"/>
      <c r="I463" s="53"/>
      <c r="J463" s="24" t="str">
        <f t="shared" ca="1" si="53"/>
        <v>LOCKED</v>
      </c>
      <c r="K463" s="15" t="str">
        <f t="shared" si="57"/>
        <v>E013Sewer Service RisersCW 2130-R12</v>
      </c>
      <c r="L463" s="16">
        <f>MATCH(K463,'Pay Items'!$K$1:$K$649,0)</f>
        <v>463</v>
      </c>
      <c r="M463" s="17" t="str">
        <f t="shared" ca="1" si="54"/>
        <v>F0</v>
      </c>
      <c r="N463" s="17" t="str">
        <f t="shared" ca="1" si="55"/>
        <v>G</v>
      </c>
      <c r="O463" s="17" t="str">
        <f t="shared" ca="1" si="56"/>
        <v>C2</v>
      </c>
    </row>
    <row r="464" spans="1:15" s="25" customFormat="1" ht="30" customHeight="1" x14ac:dyDescent="0.2">
      <c r="A464" s="108" t="s">
        <v>58</v>
      </c>
      <c r="B464" s="44" t="s">
        <v>350</v>
      </c>
      <c r="C464" s="37" t="s">
        <v>1492</v>
      </c>
      <c r="D464" s="43"/>
      <c r="E464" s="28"/>
      <c r="F464" s="36"/>
      <c r="G464" s="109"/>
      <c r="H464" s="78"/>
      <c r="I464" s="53" t="s">
        <v>1493</v>
      </c>
      <c r="J464" s="24" t="str">
        <f t="shared" ca="1" si="53"/>
        <v>LOCKED</v>
      </c>
      <c r="K464" s="15" t="str">
        <f t="shared" si="57"/>
        <v>E014^ mm</v>
      </c>
      <c r="L464" s="16">
        <f>MATCH(K464,'Pay Items'!$K$1:$K$649,0)</f>
        <v>464</v>
      </c>
      <c r="M464" s="17" t="str">
        <f t="shared" ca="1" si="54"/>
        <v>F0</v>
      </c>
      <c r="N464" s="17" t="str">
        <f t="shared" ca="1" si="55"/>
        <v>G</v>
      </c>
      <c r="O464" s="17" t="str">
        <f t="shared" ca="1" si="56"/>
        <v>C2</v>
      </c>
    </row>
    <row r="465" spans="1:15" s="25" customFormat="1" ht="30" customHeight="1" x14ac:dyDescent="0.2">
      <c r="A465" s="108" t="s">
        <v>58</v>
      </c>
      <c r="B465" s="44" t="s">
        <v>967</v>
      </c>
      <c r="C465" s="37" t="s">
        <v>888</v>
      </c>
      <c r="D465" s="43"/>
      <c r="E465" s="28"/>
      <c r="F465" s="36"/>
      <c r="G465" s="109"/>
      <c r="H465" s="78"/>
      <c r="I465" s="53"/>
      <c r="J465" s="24" t="str">
        <f t="shared" ca="1" si="53"/>
        <v>LOCKED</v>
      </c>
      <c r="K465" s="15" t="str">
        <f t="shared" si="57"/>
        <v>E014150 mm</v>
      </c>
      <c r="L465" s="16">
        <f>MATCH(K465,'Pay Items'!$K$1:$K$649,0)</f>
        <v>465</v>
      </c>
      <c r="M465" s="17" t="str">
        <f t="shared" ca="1" si="54"/>
        <v>F0</v>
      </c>
      <c r="N465" s="17" t="str">
        <f t="shared" ca="1" si="55"/>
        <v>G</v>
      </c>
      <c r="O465" s="17" t="str">
        <f t="shared" ca="1" si="56"/>
        <v>C2</v>
      </c>
    </row>
    <row r="466" spans="1:15" s="25" customFormat="1" ht="30" customHeight="1" x14ac:dyDescent="0.2">
      <c r="A466" s="108" t="s">
        <v>59</v>
      </c>
      <c r="B466" s="65" t="s">
        <v>700</v>
      </c>
      <c r="C466" s="37" t="s">
        <v>724</v>
      </c>
      <c r="D466" s="43"/>
      <c r="E466" s="28" t="s">
        <v>183</v>
      </c>
      <c r="F466" s="79"/>
      <c r="G466" s="102"/>
      <c r="H466" s="35">
        <f>ROUND(G466*F466,2)</f>
        <v>0</v>
      </c>
      <c r="I466" s="53"/>
      <c r="J466" s="24" t="str">
        <f t="shared" ca="1" si="53"/>
        <v/>
      </c>
      <c r="K466" s="15" t="str">
        <f t="shared" si="57"/>
        <v>E015SD-014vert. m</v>
      </c>
      <c r="L466" s="16">
        <f>MATCH(K466,'Pay Items'!$K$1:$K$649,0)</f>
        <v>466</v>
      </c>
      <c r="M466" s="17" t="str">
        <f t="shared" ca="1" si="54"/>
        <v>F1</v>
      </c>
      <c r="N466" s="17" t="str">
        <f t="shared" ca="1" si="55"/>
        <v>C2</v>
      </c>
      <c r="O466" s="17" t="str">
        <f t="shared" ca="1" si="56"/>
        <v>C2</v>
      </c>
    </row>
    <row r="467" spans="1:15" s="25" customFormat="1" ht="30" customHeight="1" x14ac:dyDescent="0.2">
      <c r="A467" s="108" t="s">
        <v>60</v>
      </c>
      <c r="B467" s="65" t="s">
        <v>702</v>
      </c>
      <c r="C467" s="37" t="s">
        <v>725</v>
      </c>
      <c r="D467" s="43"/>
      <c r="E467" s="28" t="s">
        <v>183</v>
      </c>
      <c r="F467" s="79"/>
      <c r="G467" s="102"/>
      <c r="H467" s="35">
        <f>ROUND(G467*F467,2)</f>
        <v>0</v>
      </c>
      <c r="I467" s="53"/>
      <c r="J467" s="24" t="str">
        <f t="shared" ca="1" si="53"/>
        <v/>
      </c>
      <c r="K467" s="15" t="str">
        <f t="shared" si="57"/>
        <v>E016SD-015vert. m</v>
      </c>
      <c r="L467" s="16">
        <f>MATCH(K467,'Pay Items'!$K$1:$K$649,0)</f>
        <v>467</v>
      </c>
      <c r="M467" s="17" t="str">
        <f t="shared" ca="1" si="54"/>
        <v>F1</v>
      </c>
      <c r="N467" s="17" t="str">
        <f t="shared" ca="1" si="55"/>
        <v>C2</v>
      </c>
      <c r="O467" s="17" t="str">
        <f t="shared" ca="1" si="56"/>
        <v>C2</v>
      </c>
    </row>
    <row r="468" spans="1:15" s="25" customFormat="1" ht="102" x14ac:dyDescent="0.2">
      <c r="A468" s="108" t="s">
        <v>61</v>
      </c>
      <c r="B468" s="38" t="s">
        <v>40</v>
      </c>
      <c r="C468" s="37" t="s">
        <v>597</v>
      </c>
      <c r="D468" s="43" t="s">
        <v>11</v>
      </c>
      <c r="E468" s="28"/>
      <c r="F468" s="36"/>
      <c r="G468" s="109"/>
      <c r="H468" s="78"/>
      <c r="I468" s="53" t="s">
        <v>1212</v>
      </c>
      <c r="J468" s="24" t="str">
        <f t="shared" ca="1" si="53"/>
        <v>LOCKED</v>
      </c>
      <c r="K468" s="15" t="str">
        <f t="shared" si="57"/>
        <v>E017Sewer Repair - Up to 3.0 Meters LongCW 2130-R12</v>
      </c>
      <c r="L468" s="16">
        <f>MATCH(K468,'Pay Items'!$K$1:$K$649,0)</f>
        <v>468</v>
      </c>
      <c r="M468" s="17" t="str">
        <f t="shared" ca="1" si="54"/>
        <v>F0</v>
      </c>
      <c r="N468" s="17" t="str">
        <f t="shared" ca="1" si="55"/>
        <v>G</v>
      </c>
      <c r="O468" s="17" t="str">
        <f t="shared" ca="1" si="56"/>
        <v>C2</v>
      </c>
    </row>
    <row r="469" spans="1:15" s="25" customFormat="1" ht="30" customHeight="1" x14ac:dyDescent="0.2">
      <c r="A469" s="108" t="s">
        <v>1015</v>
      </c>
      <c r="B469" s="44" t="s">
        <v>967</v>
      </c>
      <c r="C469" s="37" t="s">
        <v>888</v>
      </c>
      <c r="D469" s="43"/>
      <c r="E469" s="28"/>
      <c r="F469" s="36"/>
      <c r="G469" s="109"/>
      <c r="H469" s="78"/>
      <c r="I469" s="53"/>
      <c r="J469" s="24" t="str">
        <f t="shared" ca="1" si="53"/>
        <v>LOCKED</v>
      </c>
      <c r="K469" s="15" t="str">
        <f t="shared" si="57"/>
        <v>E017A150 mm</v>
      </c>
      <c r="L469" s="16">
        <f>MATCH(K469,'Pay Items'!$K$1:$K$649,0)</f>
        <v>469</v>
      </c>
      <c r="M469" s="17" t="str">
        <f t="shared" ca="1" si="54"/>
        <v>F0</v>
      </c>
      <c r="N469" s="17" t="str">
        <f t="shared" ca="1" si="55"/>
        <v>G</v>
      </c>
      <c r="O469" s="17" t="str">
        <f t="shared" ca="1" si="56"/>
        <v>C2</v>
      </c>
    </row>
    <row r="470" spans="1:15" s="25" customFormat="1" ht="30" customHeight="1" x14ac:dyDescent="0.2">
      <c r="A470" s="108" t="s">
        <v>1016</v>
      </c>
      <c r="B470" s="65" t="s">
        <v>700</v>
      </c>
      <c r="C470" s="37" t="s">
        <v>1494</v>
      </c>
      <c r="D470" s="43"/>
      <c r="E470" s="28" t="s">
        <v>181</v>
      </c>
      <c r="F470" s="36"/>
      <c r="G470" s="102"/>
      <c r="H470" s="35">
        <f>ROUND(G470*F470,2)</f>
        <v>0</v>
      </c>
      <c r="I470" s="80"/>
      <c r="J470" s="24" t="str">
        <f t="shared" ca="1" si="53"/>
        <v/>
      </c>
      <c r="K470" s="15" t="str">
        <f t="shared" si="57"/>
        <v>E017BClass ^ Backfilleach</v>
      </c>
      <c r="L470" s="16">
        <f>MATCH(K470,'Pay Items'!$K$1:$K$649,0)</f>
        <v>470</v>
      </c>
      <c r="M470" s="17" t="str">
        <f t="shared" ca="1" si="54"/>
        <v>F0</v>
      </c>
      <c r="N470" s="17" t="str">
        <f t="shared" ca="1" si="55"/>
        <v>C2</v>
      </c>
      <c r="O470" s="17" t="str">
        <f t="shared" ca="1" si="56"/>
        <v>C2</v>
      </c>
    </row>
    <row r="471" spans="1:15" s="25" customFormat="1" ht="30" customHeight="1" x14ac:dyDescent="0.2">
      <c r="A471" s="108" t="s">
        <v>1017</v>
      </c>
      <c r="B471" s="44" t="s">
        <v>967</v>
      </c>
      <c r="C471" s="37" t="s">
        <v>1006</v>
      </c>
      <c r="D471" s="43"/>
      <c r="E471" s="28"/>
      <c r="F471" s="36"/>
      <c r="G471" s="109"/>
      <c r="H471" s="78"/>
      <c r="I471" s="53"/>
      <c r="J471" s="24" t="str">
        <f t="shared" ca="1" si="53"/>
        <v>LOCKED</v>
      </c>
      <c r="K471" s="15" t="str">
        <f t="shared" si="57"/>
        <v>E017C200 mm</v>
      </c>
      <c r="L471" s="16">
        <f>MATCH(K471,'Pay Items'!$K$1:$K$649,0)</f>
        <v>471</v>
      </c>
      <c r="M471" s="17" t="str">
        <f t="shared" ca="1" si="54"/>
        <v>F0</v>
      </c>
      <c r="N471" s="17" t="str">
        <f t="shared" ca="1" si="55"/>
        <v>G</v>
      </c>
      <c r="O471" s="17" t="str">
        <f t="shared" ca="1" si="56"/>
        <v>C2</v>
      </c>
    </row>
    <row r="472" spans="1:15" s="25" customFormat="1" ht="30" customHeight="1" x14ac:dyDescent="0.2">
      <c r="A472" s="108" t="s">
        <v>1018</v>
      </c>
      <c r="B472" s="65" t="s">
        <v>700</v>
      </c>
      <c r="C472" s="37" t="s">
        <v>1494</v>
      </c>
      <c r="D472" s="43"/>
      <c r="E472" s="28" t="s">
        <v>181</v>
      </c>
      <c r="F472" s="36"/>
      <c r="G472" s="102"/>
      <c r="H472" s="35">
        <f>ROUND(G472*F472,2)</f>
        <v>0</v>
      </c>
      <c r="I472" s="80"/>
      <c r="J472" s="24" t="str">
        <f t="shared" ca="1" si="53"/>
        <v/>
      </c>
      <c r="K472" s="15" t="str">
        <f t="shared" si="57"/>
        <v>E017DClass ^ Backfilleach</v>
      </c>
      <c r="L472" s="16">
        <f>MATCH(K472,'Pay Items'!$K$1:$K$649,0)</f>
        <v>472</v>
      </c>
      <c r="M472" s="17" t="str">
        <f t="shared" ca="1" si="54"/>
        <v>F0</v>
      </c>
      <c r="N472" s="17" t="str">
        <f t="shared" ca="1" si="55"/>
        <v>C2</v>
      </c>
      <c r="O472" s="17" t="str">
        <f t="shared" ca="1" si="56"/>
        <v>C2</v>
      </c>
    </row>
    <row r="473" spans="1:15" s="25" customFormat="1" ht="30" customHeight="1" x14ac:dyDescent="0.2">
      <c r="A473" s="108" t="s">
        <v>1019</v>
      </c>
      <c r="B473" s="44" t="s">
        <v>967</v>
      </c>
      <c r="C473" s="37" t="s">
        <v>1007</v>
      </c>
      <c r="D473" s="43"/>
      <c r="E473" s="28"/>
      <c r="F473" s="36"/>
      <c r="G473" s="109"/>
      <c r="H473" s="78"/>
      <c r="I473" s="53"/>
      <c r="J473" s="24" t="str">
        <f t="shared" ca="1" si="53"/>
        <v>LOCKED</v>
      </c>
      <c r="K473" s="15" t="str">
        <f t="shared" si="57"/>
        <v>E017E250 mm</v>
      </c>
      <c r="L473" s="16">
        <f>MATCH(K473,'Pay Items'!$K$1:$K$649,0)</f>
        <v>473</v>
      </c>
      <c r="M473" s="17" t="str">
        <f t="shared" ca="1" si="54"/>
        <v>F0</v>
      </c>
      <c r="N473" s="17" t="str">
        <f t="shared" ca="1" si="55"/>
        <v>G</v>
      </c>
      <c r="O473" s="17" t="str">
        <f t="shared" ca="1" si="56"/>
        <v>C2</v>
      </c>
    </row>
    <row r="474" spans="1:15" s="25" customFormat="1" ht="30" customHeight="1" x14ac:dyDescent="0.2">
      <c r="A474" s="108" t="s">
        <v>1020</v>
      </c>
      <c r="B474" s="65" t="s">
        <v>700</v>
      </c>
      <c r="C474" s="37" t="s">
        <v>1494</v>
      </c>
      <c r="D474" s="43"/>
      <c r="E474" s="28" t="s">
        <v>181</v>
      </c>
      <c r="F474" s="36"/>
      <c r="G474" s="102"/>
      <c r="H474" s="35">
        <f>ROUND(G474*F474,2)</f>
        <v>0</v>
      </c>
      <c r="I474" s="80"/>
      <c r="J474" s="24" t="str">
        <f t="shared" ca="1" si="53"/>
        <v/>
      </c>
      <c r="K474" s="15" t="str">
        <f t="shared" si="57"/>
        <v>E017FClass ^ Backfilleach</v>
      </c>
      <c r="L474" s="16">
        <f>MATCH(K474,'Pay Items'!$K$1:$K$649,0)</f>
        <v>474</v>
      </c>
      <c r="M474" s="17" t="str">
        <f t="shared" ca="1" si="54"/>
        <v>F0</v>
      </c>
      <c r="N474" s="17" t="str">
        <f t="shared" ca="1" si="55"/>
        <v>C2</v>
      </c>
      <c r="O474" s="17" t="str">
        <f t="shared" ca="1" si="56"/>
        <v>C2</v>
      </c>
    </row>
    <row r="475" spans="1:15" s="25" customFormat="1" ht="30" customHeight="1" x14ac:dyDescent="0.2">
      <c r="A475" s="108" t="s">
        <v>1021</v>
      </c>
      <c r="B475" s="44" t="s">
        <v>967</v>
      </c>
      <c r="C475" s="37" t="s">
        <v>989</v>
      </c>
      <c r="D475" s="43"/>
      <c r="E475" s="28"/>
      <c r="F475" s="36"/>
      <c r="G475" s="109"/>
      <c r="H475" s="78"/>
      <c r="I475" s="53"/>
      <c r="J475" s="24" t="str">
        <f t="shared" ca="1" si="53"/>
        <v>LOCKED</v>
      </c>
      <c r="K475" s="15" t="str">
        <f t="shared" si="57"/>
        <v>E017G300 mm</v>
      </c>
      <c r="L475" s="16">
        <f>MATCH(K475,'Pay Items'!$K$1:$K$649,0)</f>
        <v>475</v>
      </c>
      <c r="M475" s="17" t="str">
        <f t="shared" ca="1" si="54"/>
        <v>F0</v>
      </c>
      <c r="N475" s="17" t="str">
        <f t="shared" ca="1" si="55"/>
        <v>G</v>
      </c>
      <c r="O475" s="17" t="str">
        <f t="shared" ca="1" si="56"/>
        <v>C2</v>
      </c>
    </row>
    <row r="476" spans="1:15" s="25" customFormat="1" ht="30" customHeight="1" x14ac:dyDescent="0.2">
      <c r="A476" s="108" t="s">
        <v>1022</v>
      </c>
      <c r="B476" s="65" t="s">
        <v>700</v>
      </c>
      <c r="C476" s="37" t="s">
        <v>1494</v>
      </c>
      <c r="D476" s="43"/>
      <c r="E476" s="28" t="s">
        <v>181</v>
      </c>
      <c r="F476" s="36"/>
      <c r="G476" s="102"/>
      <c r="H476" s="35">
        <f>ROUND(G476*F476,2)</f>
        <v>0</v>
      </c>
      <c r="I476" s="80"/>
      <c r="J476" s="24" t="str">
        <f t="shared" ca="1" si="53"/>
        <v/>
      </c>
      <c r="K476" s="15" t="str">
        <f t="shared" si="57"/>
        <v>E017HClass ^ Backfilleach</v>
      </c>
      <c r="L476" s="16">
        <f>MATCH(K476,'Pay Items'!$K$1:$K$649,0)</f>
        <v>476</v>
      </c>
      <c r="M476" s="17" t="str">
        <f t="shared" ca="1" si="54"/>
        <v>F0</v>
      </c>
      <c r="N476" s="17" t="str">
        <f t="shared" ca="1" si="55"/>
        <v>C2</v>
      </c>
      <c r="O476" s="17" t="str">
        <f t="shared" ca="1" si="56"/>
        <v>C2</v>
      </c>
    </row>
    <row r="477" spans="1:15" s="25" customFormat="1" ht="30" customHeight="1" x14ac:dyDescent="0.2">
      <c r="A477" s="108" t="s">
        <v>1023</v>
      </c>
      <c r="B477" s="44" t="s">
        <v>967</v>
      </c>
      <c r="C477" s="37" t="s">
        <v>1040</v>
      </c>
      <c r="D477" s="43"/>
      <c r="E477" s="28"/>
      <c r="F477" s="36"/>
      <c r="G477" s="109"/>
      <c r="H477" s="78"/>
      <c r="I477" s="53"/>
      <c r="J477" s="24" t="str">
        <f t="shared" ca="1" si="53"/>
        <v>LOCKED</v>
      </c>
      <c r="K477" s="15" t="str">
        <f t="shared" si="57"/>
        <v>E017I375mm</v>
      </c>
      <c r="L477" s="16">
        <f>MATCH(K477,'Pay Items'!$K$1:$K$649,0)</f>
        <v>477</v>
      </c>
      <c r="M477" s="17" t="str">
        <f t="shared" ca="1" si="54"/>
        <v>F0</v>
      </c>
      <c r="N477" s="17" t="str">
        <f t="shared" ca="1" si="55"/>
        <v>G</v>
      </c>
      <c r="O477" s="17" t="str">
        <f t="shared" ca="1" si="56"/>
        <v>C2</v>
      </c>
    </row>
    <row r="478" spans="1:15" s="25" customFormat="1" ht="30" customHeight="1" x14ac:dyDescent="0.2">
      <c r="A478" s="108" t="s">
        <v>1024</v>
      </c>
      <c r="B478" s="65" t="s">
        <v>700</v>
      </c>
      <c r="C478" s="37" t="s">
        <v>1494</v>
      </c>
      <c r="D478" s="43"/>
      <c r="E478" s="28" t="s">
        <v>181</v>
      </c>
      <c r="F478" s="36"/>
      <c r="G478" s="102"/>
      <c r="H478" s="35">
        <f>ROUND(G478*F478,2)</f>
        <v>0</v>
      </c>
      <c r="I478" s="80"/>
      <c r="J478" s="24" t="str">
        <f t="shared" ca="1" si="53"/>
        <v/>
      </c>
      <c r="K478" s="15" t="str">
        <f t="shared" si="57"/>
        <v>E017JClass ^ Backfilleach</v>
      </c>
      <c r="L478" s="16">
        <f>MATCH(K478,'Pay Items'!$K$1:$K$649,0)</f>
        <v>478</v>
      </c>
      <c r="M478" s="17" t="str">
        <f t="shared" ca="1" si="54"/>
        <v>F0</v>
      </c>
      <c r="N478" s="17" t="str">
        <f t="shared" ca="1" si="55"/>
        <v>C2</v>
      </c>
      <c r="O478" s="17" t="str">
        <f t="shared" ca="1" si="56"/>
        <v>C2</v>
      </c>
    </row>
    <row r="479" spans="1:15" s="25" customFormat="1" ht="30" customHeight="1" x14ac:dyDescent="0.2">
      <c r="A479" s="108" t="s">
        <v>1041</v>
      </c>
      <c r="B479" s="44" t="s">
        <v>967</v>
      </c>
      <c r="C479" s="37" t="s">
        <v>1008</v>
      </c>
      <c r="D479" s="43"/>
      <c r="E479" s="28"/>
      <c r="F479" s="36"/>
      <c r="G479" s="109"/>
      <c r="H479" s="78"/>
      <c r="I479" s="53"/>
      <c r="J479" s="24" t="str">
        <f t="shared" ca="1" si="53"/>
        <v>LOCKED</v>
      </c>
      <c r="K479" s="15" t="str">
        <f t="shared" si="57"/>
        <v>E017K450 mm</v>
      </c>
      <c r="L479" s="16">
        <f>MATCH(K479,'Pay Items'!$K$1:$K$649,0)</f>
        <v>479</v>
      </c>
      <c r="M479" s="17" t="str">
        <f t="shared" ca="1" si="54"/>
        <v>F0</v>
      </c>
      <c r="N479" s="17" t="str">
        <f t="shared" ca="1" si="55"/>
        <v>G</v>
      </c>
      <c r="O479" s="17" t="str">
        <f t="shared" ca="1" si="56"/>
        <v>C2</v>
      </c>
    </row>
    <row r="480" spans="1:15" s="25" customFormat="1" ht="30" customHeight="1" x14ac:dyDescent="0.2">
      <c r="A480" s="108" t="s">
        <v>1042</v>
      </c>
      <c r="B480" s="65" t="s">
        <v>700</v>
      </c>
      <c r="C480" s="37" t="s">
        <v>1494</v>
      </c>
      <c r="D480" s="43"/>
      <c r="E480" s="28" t="s">
        <v>181</v>
      </c>
      <c r="F480" s="36"/>
      <c r="G480" s="102"/>
      <c r="H480" s="35">
        <f>ROUND(G480*F480,2)</f>
        <v>0</v>
      </c>
      <c r="I480" s="80"/>
      <c r="J480" s="24" t="str">
        <f t="shared" ca="1" si="53"/>
        <v/>
      </c>
      <c r="K480" s="15" t="str">
        <f t="shared" si="57"/>
        <v>E017LClass ^ Backfilleach</v>
      </c>
      <c r="L480" s="16">
        <f>MATCH(K480,'Pay Items'!$K$1:$K$649,0)</f>
        <v>480</v>
      </c>
      <c r="M480" s="17" t="str">
        <f t="shared" ca="1" si="54"/>
        <v>F0</v>
      </c>
      <c r="N480" s="17" t="str">
        <f t="shared" ca="1" si="55"/>
        <v>C2</v>
      </c>
      <c r="O480" s="17" t="str">
        <f t="shared" ca="1" si="56"/>
        <v>C2</v>
      </c>
    </row>
    <row r="481" spans="1:15" s="25" customFormat="1" ht="30" customHeight="1" x14ac:dyDescent="0.2">
      <c r="A481" s="108" t="s">
        <v>1043</v>
      </c>
      <c r="B481" s="44" t="s">
        <v>967</v>
      </c>
      <c r="C481" s="37" t="s">
        <v>1009</v>
      </c>
      <c r="D481" s="43"/>
      <c r="E481" s="28"/>
      <c r="F481" s="36"/>
      <c r="G481" s="109"/>
      <c r="H481" s="78"/>
      <c r="I481" s="53"/>
      <c r="J481" s="24" t="str">
        <f t="shared" ca="1" si="53"/>
        <v>LOCKED</v>
      </c>
      <c r="K481" s="15" t="str">
        <f t="shared" si="57"/>
        <v>E017M600 mm</v>
      </c>
      <c r="L481" s="16">
        <f>MATCH(K481,'Pay Items'!$K$1:$K$649,0)</f>
        <v>481</v>
      </c>
      <c r="M481" s="17" t="str">
        <f t="shared" ca="1" si="54"/>
        <v>F0</v>
      </c>
      <c r="N481" s="17" t="str">
        <f t="shared" ca="1" si="55"/>
        <v>G</v>
      </c>
      <c r="O481" s="17" t="str">
        <f t="shared" ca="1" si="56"/>
        <v>C2</v>
      </c>
    </row>
    <row r="482" spans="1:15" s="25" customFormat="1" ht="30" customHeight="1" x14ac:dyDescent="0.2">
      <c r="A482" s="108" t="s">
        <v>1044</v>
      </c>
      <c r="B482" s="65" t="s">
        <v>700</v>
      </c>
      <c r="C482" s="37" t="s">
        <v>1494</v>
      </c>
      <c r="D482" s="43"/>
      <c r="E482" s="28" t="s">
        <v>181</v>
      </c>
      <c r="F482" s="36"/>
      <c r="G482" s="102"/>
      <c r="H482" s="35">
        <f>ROUND(G482*F482,2)</f>
        <v>0</v>
      </c>
      <c r="I482" s="80"/>
      <c r="J482" s="24" t="str">
        <f t="shared" ca="1" si="53"/>
        <v/>
      </c>
      <c r="K482" s="15" t="str">
        <f t="shared" si="57"/>
        <v>E017NClass ^ Backfilleach</v>
      </c>
      <c r="L482" s="16">
        <f>MATCH(K482,'Pay Items'!$K$1:$K$649,0)</f>
        <v>482</v>
      </c>
      <c r="M482" s="17" t="str">
        <f t="shared" ca="1" si="54"/>
        <v>F0</v>
      </c>
      <c r="N482" s="17" t="str">
        <f t="shared" ca="1" si="55"/>
        <v>C2</v>
      </c>
      <c r="O482" s="17" t="str">
        <f t="shared" ca="1" si="56"/>
        <v>C2</v>
      </c>
    </row>
    <row r="483" spans="1:15" s="25" customFormat="1" ht="30" customHeight="1" x14ac:dyDescent="0.2">
      <c r="A483" s="108" t="s">
        <v>62</v>
      </c>
      <c r="B483" s="44" t="s">
        <v>350</v>
      </c>
      <c r="C483" s="37" t="s">
        <v>1492</v>
      </c>
      <c r="D483" s="43"/>
      <c r="E483" s="28"/>
      <c r="F483" s="36"/>
      <c r="G483" s="109"/>
      <c r="H483" s="78"/>
      <c r="I483" s="53" t="s">
        <v>1495</v>
      </c>
      <c r="J483" s="24" t="str">
        <f t="shared" ca="1" si="53"/>
        <v>LOCKED</v>
      </c>
      <c r="K483" s="15" t="str">
        <f t="shared" si="57"/>
        <v>E018^ mm</v>
      </c>
      <c r="L483" s="16">
        <f>MATCH(K483,'Pay Items'!$K$1:$K$649,0)</f>
        <v>483</v>
      </c>
      <c r="M483" s="17" t="str">
        <f t="shared" ca="1" si="54"/>
        <v>F0</v>
      </c>
      <c r="N483" s="17" t="str">
        <f t="shared" ca="1" si="55"/>
        <v>G</v>
      </c>
      <c r="O483" s="17" t="str">
        <f t="shared" ca="1" si="56"/>
        <v>C2</v>
      </c>
    </row>
    <row r="484" spans="1:15" s="25" customFormat="1" ht="30" customHeight="1" x14ac:dyDescent="0.2">
      <c r="A484" s="108" t="s">
        <v>63</v>
      </c>
      <c r="B484" s="65" t="s">
        <v>700</v>
      </c>
      <c r="C484" s="37" t="s">
        <v>1494</v>
      </c>
      <c r="D484" s="43"/>
      <c r="E484" s="28" t="s">
        <v>181</v>
      </c>
      <c r="F484" s="36"/>
      <c r="G484" s="102"/>
      <c r="H484" s="35">
        <f>ROUND(G484*F484,2)</f>
        <v>0</v>
      </c>
      <c r="I484" s="80"/>
      <c r="J484" s="24" t="str">
        <f t="shared" ca="1" si="53"/>
        <v/>
      </c>
      <c r="K484" s="15" t="str">
        <f t="shared" si="57"/>
        <v>E019Class ^ Backfilleach</v>
      </c>
      <c r="L484" s="16">
        <f>MATCH(K484,'Pay Items'!$K$1:$K$649,0)</f>
        <v>484</v>
      </c>
      <c r="M484" s="17" t="str">
        <f t="shared" ca="1" si="54"/>
        <v>F0</v>
      </c>
      <c r="N484" s="17" t="str">
        <f t="shared" ca="1" si="55"/>
        <v>C2</v>
      </c>
      <c r="O484" s="17" t="str">
        <f t="shared" ca="1" si="56"/>
        <v>C2</v>
      </c>
    </row>
    <row r="485" spans="1:15" s="25" customFormat="1" ht="45.75" customHeight="1" x14ac:dyDescent="0.2">
      <c r="A485" s="108" t="s">
        <v>64</v>
      </c>
      <c r="B485" s="38" t="s">
        <v>41</v>
      </c>
      <c r="C485" s="37" t="s">
        <v>674</v>
      </c>
      <c r="D485" s="43" t="s">
        <v>11</v>
      </c>
      <c r="E485" s="28"/>
      <c r="F485" s="36"/>
      <c r="G485" s="109"/>
      <c r="H485" s="78"/>
      <c r="I485" s="53" t="s">
        <v>1212</v>
      </c>
      <c r="J485" s="24" t="str">
        <f t="shared" ca="1" si="53"/>
        <v>LOCKED</v>
      </c>
      <c r="K485" s="15" t="str">
        <f t="shared" si="57"/>
        <v>E020Sewer Repair - In Addition to First 3.0 MetersCW 2130-R12</v>
      </c>
      <c r="L485" s="16">
        <f>MATCH(K485,'Pay Items'!$K$1:$K$649,0)</f>
        <v>485</v>
      </c>
      <c r="M485" s="17" t="str">
        <f t="shared" ca="1" si="54"/>
        <v>F0</v>
      </c>
      <c r="N485" s="17" t="str">
        <f t="shared" ca="1" si="55"/>
        <v>G</v>
      </c>
      <c r="O485" s="17" t="str">
        <f t="shared" ca="1" si="56"/>
        <v>C2</v>
      </c>
    </row>
    <row r="486" spans="1:15" s="25" customFormat="1" ht="30" customHeight="1" x14ac:dyDescent="0.2">
      <c r="A486" s="108" t="s">
        <v>1025</v>
      </c>
      <c r="B486" s="65" t="s">
        <v>350</v>
      </c>
      <c r="C486" s="37" t="s">
        <v>1045</v>
      </c>
      <c r="D486" s="43"/>
      <c r="E486" s="28"/>
      <c r="F486" s="36"/>
      <c r="G486" s="109"/>
      <c r="H486" s="78"/>
      <c r="I486" s="53"/>
      <c r="J486" s="24" t="str">
        <f t="shared" ca="1" si="53"/>
        <v>LOCKED</v>
      </c>
      <c r="K486" s="15" t="str">
        <f t="shared" si="57"/>
        <v>E020A150 mm</v>
      </c>
      <c r="L486" s="16">
        <f>MATCH(K486,'Pay Items'!$K$1:$K$649,0)</f>
        <v>486</v>
      </c>
      <c r="M486" s="17" t="str">
        <f t="shared" ca="1" si="54"/>
        <v>F0</v>
      </c>
      <c r="N486" s="17" t="str">
        <f t="shared" ca="1" si="55"/>
        <v>G</v>
      </c>
      <c r="O486" s="17" t="str">
        <f t="shared" ca="1" si="56"/>
        <v>C2</v>
      </c>
    </row>
    <row r="487" spans="1:15" s="25" customFormat="1" ht="30" customHeight="1" x14ac:dyDescent="0.2">
      <c r="A487" s="108" t="s">
        <v>1026</v>
      </c>
      <c r="B487" s="65" t="s">
        <v>700</v>
      </c>
      <c r="C487" s="37" t="s">
        <v>1494</v>
      </c>
      <c r="D487" s="43"/>
      <c r="E487" s="28" t="s">
        <v>182</v>
      </c>
      <c r="F487" s="36"/>
      <c r="G487" s="102"/>
      <c r="H487" s="35">
        <f>ROUND(G487*F487,2)</f>
        <v>0</v>
      </c>
      <c r="I487" s="53" t="s">
        <v>1496</v>
      </c>
      <c r="J487" s="24" t="str">
        <f t="shared" ca="1" si="53"/>
        <v/>
      </c>
      <c r="K487" s="15" t="str">
        <f t="shared" si="57"/>
        <v>E020BClass ^ Backfillm</v>
      </c>
      <c r="L487" s="16">
        <f>MATCH(K487,'Pay Items'!$K$1:$K$649,0)</f>
        <v>487</v>
      </c>
      <c r="M487" s="17" t="str">
        <f t="shared" ca="1" si="54"/>
        <v>F0</v>
      </c>
      <c r="N487" s="17" t="str">
        <f t="shared" ca="1" si="55"/>
        <v>C2</v>
      </c>
      <c r="O487" s="17" t="str">
        <f t="shared" ca="1" si="56"/>
        <v>C2</v>
      </c>
    </row>
    <row r="488" spans="1:15" s="25" customFormat="1" ht="30" customHeight="1" x14ac:dyDescent="0.2">
      <c r="A488" s="108" t="s">
        <v>1027</v>
      </c>
      <c r="B488" s="65" t="s">
        <v>350</v>
      </c>
      <c r="C488" s="37" t="s">
        <v>1006</v>
      </c>
      <c r="D488" s="43"/>
      <c r="E488" s="28"/>
      <c r="F488" s="36"/>
      <c r="G488" s="109"/>
      <c r="H488" s="78"/>
      <c r="I488" s="53"/>
      <c r="J488" s="24" t="str">
        <f t="shared" ca="1" si="53"/>
        <v>LOCKED</v>
      </c>
      <c r="K488" s="15" t="str">
        <f t="shared" si="57"/>
        <v>E020C200 mm</v>
      </c>
      <c r="L488" s="16">
        <f>MATCH(K488,'Pay Items'!$K$1:$K$649,0)</f>
        <v>488</v>
      </c>
      <c r="M488" s="17" t="str">
        <f t="shared" ca="1" si="54"/>
        <v>F0</v>
      </c>
      <c r="N488" s="17" t="str">
        <f t="shared" ca="1" si="55"/>
        <v>G</v>
      </c>
      <c r="O488" s="17" t="str">
        <f t="shared" ca="1" si="56"/>
        <v>C2</v>
      </c>
    </row>
    <row r="489" spans="1:15" s="25" customFormat="1" ht="30" customHeight="1" x14ac:dyDescent="0.2">
      <c r="A489" s="108" t="s">
        <v>1028</v>
      </c>
      <c r="B489" s="65" t="s">
        <v>700</v>
      </c>
      <c r="C489" s="37" t="s">
        <v>1494</v>
      </c>
      <c r="D489" s="43"/>
      <c r="E489" s="28" t="s">
        <v>182</v>
      </c>
      <c r="F489" s="36"/>
      <c r="G489" s="102"/>
      <c r="H489" s="35">
        <f>ROUND(G489*F489,2)</f>
        <v>0</v>
      </c>
      <c r="I489" s="53" t="s">
        <v>1496</v>
      </c>
      <c r="J489" s="24" t="str">
        <f t="shared" ca="1" si="53"/>
        <v/>
      </c>
      <c r="K489" s="15" t="str">
        <f t="shared" si="57"/>
        <v>E020DClass ^ Backfillm</v>
      </c>
      <c r="L489" s="16">
        <f>MATCH(K489,'Pay Items'!$K$1:$K$649,0)</f>
        <v>489</v>
      </c>
      <c r="M489" s="17" t="str">
        <f t="shared" ca="1" si="54"/>
        <v>F0</v>
      </c>
      <c r="N489" s="17" t="str">
        <f t="shared" ca="1" si="55"/>
        <v>C2</v>
      </c>
      <c r="O489" s="17" t="str">
        <f t="shared" ca="1" si="56"/>
        <v>C2</v>
      </c>
    </row>
    <row r="490" spans="1:15" s="25" customFormat="1" ht="30" customHeight="1" x14ac:dyDescent="0.2">
      <c r="A490" s="108" t="s">
        <v>1029</v>
      </c>
      <c r="B490" s="65" t="s">
        <v>350</v>
      </c>
      <c r="C490" s="37" t="s">
        <v>1012</v>
      </c>
      <c r="D490" s="43"/>
      <c r="E490" s="28"/>
      <c r="F490" s="36"/>
      <c r="G490" s="109"/>
      <c r="H490" s="78"/>
      <c r="I490" s="53"/>
      <c r="J490" s="24" t="str">
        <f t="shared" ca="1" si="53"/>
        <v>LOCKED</v>
      </c>
      <c r="K490" s="15" t="str">
        <f t="shared" si="57"/>
        <v>E020E250 mm</v>
      </c>
      <c r="L490" s="16">
        <f>MATCH(K490,'Pay Items'!$K$1:$K$649,0)</f>
        <v>490</v>
      </c>
      <c r="M490" s="17" t="str">
        <f t="shared" ca="1" si="54"/>
        <v>F0</v>
      </c>
      <c r="N490" s="17" t="str">
        <f t="shared" ca="1" si="55"/>
        <v>G</v>
      </c>
      <c r="O490" s="17" t="str">
        <f t="shared" ca="1" si="56"/>
        <v>C2</v>
      </c>
    </row>
    <row r="491" spans="1:15" s="25" customFormat="1" ht="30" customHeight="1" x14ac:dyDescent="0.2">
      <c r="A491" s="108" t="s">
        <v>1030</v>
      </c>
      <c r="B491" s="65" t="s">
        <v>700</v>
      </c>
      <c r="C491" s="37" t="s">
        <v>1494</v>
      </c>
      <c r="D491" s="43"/>
      <c r="E491" s="28" t="s">
        <v>182</v>
      </c>
      <c r="F491" s="36"/>
      <c r="G491" s="102"/>
      <c r="H491" s="35">
        <f>ROUND(G491*F491,2)</f>
        <v>0</v>
      </c>
      <c r="I491" s="53" t="s">
        <v>1496</v>
      </c>
      <c r="J491" s="24" t="str">
        <f t="shared" ca="1" si="53"/>
        <v/>
      </c>
      <c r="K491" s="15" t="str">
        <f t="shared" si="57"/>
        <v>E020FClass ^ Backfillm</v>
      </c>
      <c r="L491" s="16">
        <f>MATCH(K491,'Pay Items'!$K$1:$K$649,0)</f>
        <v>491</v>
      </c>
      <c r="M491" s="17" t="str">
        <f t="shared" ca="1" si="54"/>
        <v>F0</v>
      </c>
      <c r="N491" s="17" t="str">
        <f t="shared" ca="1" si="55"/>
        <v>C2</v>
      </c>
      <c r="O491" s="17" t="str">
        <f t="shared" ca="1" si="56"/>
        <v>C2</v>
      </c>
    </row>
    <row r="492" spans="1:15" s="25" customFormat="1" ht="30" customHeight="1" x14ac:dyDescent="0.2">
      <c r="A492" s="108" t="s">
        <v>1031</v>
      </c>
      <c r="B492" s="65" t="s">
        <v>350</v>
      </c>
      <c r="C492" s="37" t="s">
        <v>989</v>
      </c>
      <c r="D492" s="43"/>
      <c r="E492" s="28"/>
      <c r="F492" s="36"/>
      <c r="G492" s="109"/>
      <c r="H492" s="78"/>
      <c r="I492" s="53"/>
      <c r="J492" s="24" t="str">
        <f t="shared" ca="1" si="53"/>
        <v>LOCKED</v>
      </c>
      <c r="K492" s="15" t="str">
        <f t="shared" si="57"/>
        <v>E020G300 mm</v>
      </c>
      <c r="L492" s="16">
        <f>MATCH(K492,'Pay Items'!$K$1:$K$649,0)</f>
        <v>492</v>
      </c>
      <c r="M492" s="17" t="str">
        <f t="shared" ca="1" si="54"/>
        <v>F0</v>
      </c>
      <c r="N492" s="17" t="str">
        <f t="shared" ca="1" si="55"/>
        <v>G</v>
      </c>
      <c r="O492" s="17" t="str">
        <f t="shared" ca="1" si="56"/>
        <v>C2</v>
      </c>
    </row>
    <row r="493" spans="1:15" s="25" customFormat="1" ht="30" customHeight="1" x14ac:dyDescent="0.2">
      <c r="A493" s="108" t="s">
        <v>1032</v>
      </c>
      <c r="B493" s="65" t="s">
        <v>700</v>
      </c>
      <c r="C493" s="37" t="s">
        <v>1494</v>
      </c>
      <c r="D493" s="43"/>
      <c r="E493" s="28" t="s">
        <v>182</v>
      </c>
      <c r="F493" s="36"/>
      <c r="G493" s="102"/>
      <c r="H493" s="35">
        <f>ROUND(G493*F493,2)</f>
        <v>0</v>
      </c>
      <c r="I493" s="53" t="s">
        <v>1496</v>
      </c>
      <c r="J493" s="24" t="str">
        <f t="shared" ca="1" si="53"/>
        <v/>
      </c>
      <c r="K493" s="15" t="str">
        <f t="shared" si="57"/>
        <v>E020HClass ^ Backfillm</v>
      </c>
      <c r="L493" s="16">
        <f>MATCH(K493,'Pay Items'!$K$1:$K$649,0)</f>
        <v>493</v>
      </c>
      <c r="M493" s="17" t="str">
        <f t="shared" ca="1" si="54"/>
        <v>F0</v>
      </c>
      <c r="N493" s="17" t="str">
        <f t="shared" ca="1" si="55"/>
        <v>C2</v>
      </c>
      <c r="O493" s="17" t="str">
        <f t="shared" ca="1" si="56"/>
        <v>C2</v>
      </c>
    </row>
    <row r="494" spans="1:15" s="25" customFormat="1" ht="30" customHeight="1" x14ac:dyDescent="0.2">
      <c r="A494" s="108" t="s">
        <v>1033</v>
      </c>
      <c r="B494" s="65" t="s">
        <v>350</v>
      </c>
      <c r="C494" s="37" t="s">
        <v>1013</v>
      </c>
      <c r="D494" s="43"/>
      <c r="E494" s="28"/>
      <c r="F494" s="36"/>
      <c r="G494" s="109"/>
      <c r="H494" s="78"/>
      <c r="I494" s="53"/>
      <c r="J494" s="24" t="str">
        <f t="shared" ca="1" si="53"/>
        <v>LOCKED</v>
      </c>
      <c r="K494" s="15" t="str">
        <f t="shared" si="57"/>
        <v>E020I375 mm</v>
      </c>
      <c r="L494" s="16">
        <f>MATCH(K494,'Pay Items'!$K$1:$K$649,0)</f>
        <v>494</v>
      </c>
      <c r="M494" s="17" t="str">
        <f t="shared" ca="1" si="54"/>
        <v>F0</v>
      </c>
      <c r="N494" s="17" t="str">
        <f t="shared" ca="1" si="55"/>
        <v>G</v>
      </c>
      <c r="O494" s="17" t="str">
        <f t="shared" ca="1" si="56"/>
        <v>C2</v>
      </c>
    </row>
    <row r="495" spans="1:15" s="25" customFormat="1" ht="30" customHeight="1" x14ac:dyDescent="0.2">
      <c r="A495" s="108" t="s">
        <v>1034</v>
      </c>
      <c r="B495" s="65" t="s">
        <v>700</v>
      </c>
      <c r="C495" s="37" t="s">
        <v>1494</v>
      </c>
      <c r="D495" s="43"/>
      <c r="E495" s="28" t="s">
        <v>182</v>
      </c>
      <c r="F495" s="36"/>
      <c r="G495" s="102"/>
      <c r="H495" s="35">
        <f>ROUND(G495*F495,2)</f>
        <v>0</v>
      </c>
      <c r="I495" s="53" t="s">
        <v>1496</v>
      </c>
      <c r="J495" s="24" t="str">
        <f t="shared" ca="1" si="53"/>
        <v/>
      </c>
      <c r="K495" s="15" t="str">
        <f t="shared" si="57"/>
        <v>E020JClass ^ Backfillm</v>
      </c>
      <c r="L495" s="16">
        <f>MATCH(K495,'Pay Items'!$K$1:$K$649,0)</f>
        <v>495</v>
      </c>
      <c r="M495" s="17" t="str">
        <f t="shared" ca="1" si="54"/>
        <v>F0</v>
      </c>
      <c r="N495" s="17" t="str">
        <f t="shared" ca="1" si="55"/>
        <v>C2</v>
      </c>
      <c r="O495" s="17" t="str">
        <f t="shared" ca="1" si="56"/>
        <v>C2</v>
      </c>
    </row>
    <row r="496" spans="1:15" s="25" customFormat="1" ht="30" customHeight="1" x14ac:dyDescent="0.2">
      <c r="A496" s="108" t="s">
        <v>1047</v>
      </c>
      <c r="B496" s="65" t="s">
        <v>350</v>
      </c>
      <c r="C496" s="37" t="s">
        <v>1014</v>
      </c>
      <c r="D496" s="43"/>
      <c r="E496" s="28"/>
      <c r="F496" s="36"/>
      <c r="G496" s="109"/>
      <c r="H496" s="78"/>
      <c r="I496" s="53"/>
      <c r="J496" s="24" t="str">
        <f t="shared" ca="1" si="53"/>
        <v>LOCKED</v>
      </c>
      <c r="K496" s="15" t="str">
        <f t="shared" si="57"/>
        <v>E020K450 mm</v>
      </c>
      <c r="L496" s="16">
        <f>MATCH(K496,'Pay Items'!$K$1:$K$649,0)</f>
        <v>496</v>
      </c>
      <c r="M496" s="17" t="str">
        <f t="shared" ca="1" si="54"/>
        <v>F0</v>
      </c>
      <c r="N496" s="17" t="str">
        <f t="shared" ca="1" si="55"/>
        <v>G</v>
      </c>
      <c r="O496" s="17" t="str">
        <f t="shared" ca="1" si="56"/>
        <v>C2</v>
      </c>
    </row>
    <row r="497" spans="1:15" s="25" customFormat="1" ht="30" customHeight="1" x14ac:dyDescent="0.2">
      <c r="A497" s="108" t="s">
        <v>1048</v>
      </c>
      <c r="B497" s="65" t="s">
        <v>700</v>
      </c>
      <c r="C497" s="37" t="s">
        <v>1494</v>
      </c>
      <c r="D497" s="43"/>
      <c r="E497" s="28" t="s">
        <v>182</v>
      </c>
      <c r="F497" s="36"/>
      <c r="G497" s="102"/>
      <c r="H497" s="35">
        <f>ROUND(G497*F497,2)</f>
        <v>0</v>
      </c>
      <c r="I497" s="53" t="s">
        <v>1496</v>
      </c>
      <c r="J497" s="24" t="str">
        <f t="shared" ca="1" si="53"/>
        <v/>
      </c>
      <c r="K497" s="15" t="str">
        <f t="shared" si="57"/>
        <v>E020LClass ^ Backfillm</v>
      </c>
      <c r="L497" s="16">
        <f>MATCH(K497,'Pay Items'!$K$1:$K$649,0)</f>
        <v>497</v>
      </c>
      <c r="M497" s="17" t="str">
        <f t="shared" ca="1" si="54"/>
        <v>F0</v>
      </c>
      <c r="N497" s="17" t="str">
        <f t="shared" ca="1" si="55"/>
        <v>C2</v>
      </c>
      <c r="O497" s="17" t="str">
        <f t="shared" ca="1" si="56"/>
        <v>C2</v>
      </c>
    </row>
    <row r="498" spans="1:15" s="25" customFormat="1" ht="30" customHeight="1" x14ac:dyDescent="0.2">
      <c r="A498" s="108" t="s">
        <v>1049</v>
      </c>
      <c r="B498" s="65" t="s">
        <v>350</v>
      </c>
      <c r="C498" s="37" t="s">
        <v>1046</v>
      </c>
      <c r="D498" s="43"/>
      <c r="E498" s="28"/>
      <c r="F498" s="36"/>
      <c r="G498" s="109"/>
      <c r="H498" s="78"/>
      <c r="I498" s="53"/>
      <c r="J498" s="24" t="str">
        <f t="shared" ca="1" si="53"/>
        <v>LOCKED</v>
      </c>
      <c r="K498" s="15" t="str">
        <f t="shared" si="57"/>
        <v>E020M600 mm</v>
      </c>
      <c r="L498" s="16">
        <f>MATCH(K498,'Pay Items'!$K$1:$K$649,0)</f>
        <v>498</v>
      </c>
      <c r="M498" s="17" t="str">
        <f t="shared" ca="1" si="54"/>
        <v>F0</v>
      </c>
      <c r="N498" s="17" t="str">
        <f t="shared" ca="1" si="55"/>
        <v>G</v>
      </c>
      <c r="O498" s="17" t="str">
        <f t="shared" ca="1" si="56"/>
        <v>C2</v>
      </c>
    </row>
    <row r="499" spans="1:15" s="25" customFormat="1" ht="30" customHeight="1" x14ac:dyDescent="0.2">
      <c r="A499" s="108" t="s">
        <v>1050</v>
      </c>
      <c r="B499" s="65" t="s">
        <v>700</v>
      </c>
      <c r="C499" s="37" t="s">
        <v>1494</v>
      </c>
      <c r="D499" s="43"/>
      <c r="E499" s="28" t="s">
        <v>182</v>
      </c>
      <c r="F499" s="36"/>
      <c r="G499" s="102"/>
      <c r="H499" s="35">
        <f>ROUND(G499*F499,2)</f>
        <v>0</v>
      </c>
      <c r="I499" s="53" t="s">
        <v>1496</v>
      </c>
      <c r="J499" s="24" t="str">
        <f t="shared" ca="1" si="53"/>
        <v/>
      </c>
      <c r="K499" s="15" t="str">
        <f t="shared" si="57"/>
        <v>E020NClass ^ Backfillm</v>
      </c>
      <c r="L499" s="16">
        <f>MATCH(K499,'Pay Items'!$K$1:$K$649,0)</f>
        <v>499</v>
      </c>
      <c r="M499" s="17" t="str">
        <f t="shared" ca="1" si="54"/>
        <v>F0</v>
      </c>
      <c r="N499" s="17" t="str">
        <f t="shared" ca="1" si="55"/>
        <v>C2</v>
      </c>
      <c r="O499" s="17" t="str">
        <f t="shared" ca="1" si="56"/>
        <v>C2</v>
      </c>
    </row>
    <row r="500" spans="1:15" s="25" customFormat="1" ht="30" customHeight="1" x14ac:dyDescent="0.2">
      <c r="A500" s="108" t="s">
        <v>65</v>
      </c>
      <c r="B500" s="65" t="s">
        <v>350</v>
      </c>
      <c r="C500" s="37" t="s">
        <v>1492</v>
      </c>
      <c r="D500" s="43"/>
      <c r="E500" s="28"/>
      <c r="F500" s="36"/>
      <c r="G500" s="109"/>
      <c r="H500" s="78"/>
      <c r="I500" s="53" t="s">
        <v>1495</v>
      </c>
      <c r="J500" s="24" t="str">
        <f t="shared" ca="1" si="53"/>
        <v>LOCKED</v>
      </c>
      <c r="K500" s="15" t="str">
        <f t="shared" si="57"/>
        <v>E021^ mm</v>
      </c>
      <c r="L500" s="16">
        <f>MATCH(K500,'Pay Items'!$K$1:$K$649,0)</f>
        <v>500</v>
      </c>
      <c r="M500" s="17" t="str">
        <f t="shared" ca="1" si="54"/>
        <v>F0</v>
      </c>
      <c r="N500" s="17" t="str">
        <f t="shared" ca="1" si="55"/>
        <v>G</v>
      </c>
      <c r="O500" s="17" t="str">
        <f t="shared" ca="1" si="56"/>
        <v>C2</v>
      </c>
    </row>
    <row r="501" spans="1:15" s="25" customFormat="1" ht="30" customHeight="1" x14ac:dyDescent="0.2">
      <c r="A501" s="108" t="s">
        <v>66</v>
      </c>
      <c r="B501" s="65" t="s">
        <v>700</v>
      </c>
      <c r="C501" s="37" t="s">
        <v>1494</v>
      </c>
      <c r="D501" s="43"/>
      <c r="E501" s="28" t="s">
        <v>182</v>
      </c>
      <c r="F501" s="36"/>
      <c r="G501" s="102"/>
      <c r="H501" s="35">
        <f>ROUND(G501*F501,2)</f>
        <v>0</v>
      </c>
      <c r="I501" s="53" t="s">
        <v>1496</v>
      </c>
      <c r="J501" s="24" t="str">
        <f t="shared" ca="1" si="53"/>
        <v/>
      </c>
      <c r="K501" s="15" t="str">
        <f t="shared" si="57"/>
        <v>E022Class ^ Backfillm</v>
      </c>
      <c r="L501" s="16">
        <f>MATCH(K501,'Pay Items'!$K$1:$K$649,0)</f>
        <v>501</v>
      </c>
      <c r="M501" s="17" t="str">
        <f t="shared" ca="1" si="54"/>
        <v>F0</v>
      </c>
      <c r="N501" s="17" t="str">
        <f t="shared" ca="1" si="55"/>
        <v>C2</v>
      </c>
      <c r="O501" s="17" t="str">
        <f t="shared" ca="1" si="56"/>
        <v>C2</v>
      </c>
    </row>
    <row r="502" spans="1:15" s="25" customFormat="1" ht="38.450000000000003" customHeight="1" x14ac:dyDescent="0.2">
      <c r="A502" s="108" t="s">
        <v>1001</v>
      </c>
      <c r="B502" s="38" t="s">
        <v>41</v>
      </c>
      <c r="C502" s="81" t="s">
        <v>1002</v>
      </c>
      <c r="D502" s="83" t="s">
        <v>1073</v>
      </c>
      <c r="E502" s="28"/>
      <c r="F502" s="36"/>
      <c r="G502" s="109"/>
      <c r="H502" s="78"/>
      <c r="I502" s="53"/>
      <c r="J502" s="24" t="str">
        <f t="shared" ca="1" si="53"/>
        <v>LOCKED</v>
      </c>
      <c r="K502" s="15" t="str">
        <f t="shared" si="57"/>
        <v>E022ASewer Inspection ( following repair)CW 2145-R4</v>
      </c>
      <c r="L502" s="16">
        <f>MATCH(K502,'Pay Items'!$K$1:$K$649,0)</f>
        <v>502</v>
      </c>
      <c r="M502" s="17" t="str">
        <f t="shared" ca="1" si="54"/>
        <v>F0</v>
      </c>
      <c r="N502" s="17" t="str">
        <f t="shared" ca="1" si="55"/>
        <v>G</v>
      </c>
      <c r="O502" s="17" t="str">
        <f t="shared" ca="1" si="56"/>
        <v>C2</v>
      </c>
    </row>
    <row r="503" spans="1:15" s="25" customFormat="1" ht="30" customHeight="1" x14ac:dyDescent="0.2">
      <c r="A503" s="108" t="s">
        <v>1003</v>
      </c>
      <c r="B503" s="44" t="s">
        <v>350</v>
      </c>
      <c r="C503" s="37" t="s">
        <v>1497</v>
      </c>
      <c r="D503" s="43"/>
      <c r="E503" s="28" t="s">
        <v>182</v>
      </c>
      <c r="F503" s="117"/>
      <c r="G503" s="102"/>
      <c r="H503" s="35">
        <f t="shared" ref="H503:H510" si="58">ROUND(G503*F503,2)</f>
        <v>0</v>
      </c>
      <c r="I503" s="53" t="s">
        <v>1498</v>
      </c>
      <c r="J503" s="24" t="str">
        <f t="shared" ca="1" si="53"/>
        <v/>
      </c>
      <c r="K503" s="15" t="str">
        <f t="shared" si="57"/>
        <v>E022B150 mm, ^m</v>
      </c>
      <c r="L503" s="16">
        <f>MATCH(K503,'Pay Items'!$K$1:$K$649,0)</f>
        <v>503</v>
      </c>
      <c r="M503" s="17" t="str">
        <f t="shared" ca="1" si="54"/>
        <v>,0</v>
      </c>
      <c r="N503" s="17" t="str">
        <f t="shared" ca="1" si="55"/>
        <v>C2</v>
      </c>
      <c r="O503" s="17" t="str">
        <f t="shared" ca="1" si="56"/>
        <v>C2</v>
      </c>
    </row>
    <row r="504" spans="1:15" s="25" customFormat="1" ht="30" customHeight="1" x14ac:dyDescent="0.2">
      <c r="A504" s="108" t="s">
        <v>1035</v>
      </c>
      <c r="B504" s="44" t="s">
        <v>350</v>
      </c>
      <c r="C504" s="37" t="s">
        <v>1499</v>
      </c>
      <c r="D504" s="43"/>
      <c r="E504" s="28" t="s">
        <v>182</v>
      </c>
      <c r="F504" s="117"/>
      <c r="G504" s="102"/>
      <c r="H504" s="35">
        <f t="shared" si="58"/>
        <v>0</v>
      </c>
      <c r="I504" s="53" t="s">
        <v>1498</v>
      </c>
      <c r="J504" s="24" t="str">
        <f t="shared" ca="1" si="53"/>
        <v/>
      </c>
      <c r="K504" s="15" t="str">
        <f t="shared" si="57"/>
        <v>E022C200 mm, ^m</v>
      </c>
      <c r="L504" s="16">
        <f>MATCH(K504,'Pay Items'!$K$1:$K$649,0)</f>
        <v>504</v>
      </c>
      <c r="M504" s="17" t="str">
        <f t="shared" ca="1" si="54"/>
        <v>,0</v>
      </c>
      <c r="N504" s="17" t="str">
        <f t="shared" ca="1" si="55"/>
        <v>C2</v>
      </c>
      <c r="O504" s="17" t="str">
        <f t="shared" ca="1" si="56"/>
        <v>C2</v>
      </c>
    </row>
    <row r="505" spans="1:15" s="25" customFormat="1" ht="30" customHeight="1" x14ac:dyDescent="0.2">
      <c r="A505" s="108" t="s">
        <v>1036</v>
      </c>
      <c r="B505" s="44" t="s">
        <v>350</v>
      </c>
      <c r="C505" s="37" t="s">
        <v>1500</v>
      </c>
      <c r="D505" s="43"/>
      <c r="E505" s="28" t="s">
        <v>182</v>
      </c>
      <c r="F505" s="117"/>
      <c r="G505" s="102"/>
      <c r="H505" s="35">
        <f t="shared" si="58"/>
        <v>0</v>
      </c>
      <c r="I505" s="53" t="s">
        <v>1498</v>
      </c>
      <c r="J505" s="24" t="str">
        <f t="shared" ca="1" si="53"/>
        <v/>
      </c>
      <c r="K505" s="15" t="str">
        <f t="shared" si="57"/>
        <v>E022D250 mm, ^m</v>
      </c>
      <c r="L505" s="16">
        <f>MATCH(K505,'Pay Items'!$K$1:$K$649,0)</f>
        <v>505</v>
      </c>
      <c r="M505" s="17" t="str">
        <f t="shared" ca="1" si="54"/>
        <v>,0</v>
      </c>
      <c r="N505" s="17" t="str">
        <f t="shared" ca="1" si="55"/>
        <v>C2</v>
      </c>
      <c r="O505" s="17" t="str">
        <f t="shared" ca="1" si="56"/>
        <v>C2</v>
      </c>
    </row>
    <row r="506" spans="1:15" s="25" customFormat="1" ht="30" customHeight="1" x14ac:dyDescent="0.2">
      <c r="A506" s="108" t="s">
        <v>1037</v>
      </c>
      <c r="B506" s="44" t="s">
        <v>350</v>
      </c>
      <c r="C506" s="37" t="s">
        <v>1501</v>
      </c>
      <c r="D506" s="43"/>
      <c r="E506" s="28" t="s">
        <v>182</v>
      </c>
      <c r="F506" s="117"/>
      <c r="G506" s="102"/>
      <c r="H506" s="35">
        <f t="shared" si="58"/>
        <v>0</v>
      </c>
      <c r="I506" s="53" t="s">
        <v>1498</v>
      </c>
      <c r="J506" s="24" t="str">
        <f t="shared" ca="1" si="53"/>
        <v/>
      </c>
      <c r="K506" s="15" t="str">
        <f t="shared" si="57"/>
        <v>E022E300 mm, ^m</v>
      </c>
      <c r="L506" s="16">
        <f>MATCH(K506,'Pay Items'!$K$1:$K$649,0)</f>
        <v>506</v>
      </c>
      <c r="M506" s="17" t="str">
        <f t="shared" ca="1" si="54"/>
        <v>,0</v>
      </c>
      <c r="N506" s="17" t="str">
        <f t="shared" ca="1" si="55"/>
        <v>C2</v>
      </c>
      <c r="O506" s="17" t="str">
        <f t="shared" ca="1" si="56"/>
        <v>C2</v>
      </c>
    </row>
    <row r="507" spans="1:15" s="25" customFormat="1" ht="30" customHeight="1" x14ac:dyDescent="0.2">
      <c r="A507" s="108" t="s">
        <v>1038</v>
      </c>
      <c r="B507" s="44" t="s">
        <v>350</v>
      </c>
      <c r="C507" s="37" t="s">
        <v>1502</v>
      </c>
      <c r="D507" s="43"/>
      <c r="E507" s="28" t="s">
        <v>182</v>
      </c>
      <c r="F507" s="117"/>
      <c r="G507" s="102"/>
      <c r="H507" s="35">
        <f t="shared" si="58"/>
        <v>0</v>
      </c>
      <c r="I507" s="53" t="s">
        <v>1498</v>
      </c>
      <c r="J507" s="24" t="str">
        <f t="shared" ca="1" si="53"/>
        <v/>
      </c>
      <c r="K507" s="15" t="str">
        <f t="shared" si="57"/>
        <v>E022F375 mm, ^m</v>
      </c>
      <c r="L507" s="16">
        <f>MATCH(K507,'Pay Items'!$K$1:$K$649,0)</f>
        <v>507</v>
      </c>
      <c r="M507" s="17" t="str">
        <f t="shared" ca="1" si="54"/>
        <v>,0</v>
      </c>
      <c r="N507" s="17" t="str">
        <f t="shared" ca="1" si="55"/>
        <v>C2</v>
      </c>
      <c r="O507" s="17" t="str">
        <f t="shared" ca="1" si="56"/>
        <v>C2</v>
      </c>
    </row>
    <row r="508" spans="1:15" s="25" customFormat="1" ht="30" customHeight="1" x14ac:dyDescent="0.2">
      <c r="A508" s="108" t="s">
        <v>1039</v>
      </c>
      <c r="B508" s="44" t="s">
        <v>350</v>
      </c>
      <c r="C508" s="37" t="s">
        <v>1503</v>
      </c>
      <c r="D508" s="43"/>
      <c r="E508" s="28" t="s">
        <v>182</v>
      </c>
      <c r="F508" s="117"/>
      <c r="G508" s="102"/>
      <c r="H508" s="35">
        <f t="shared" si="58"/>
        <v>0</v>
      </c>
      <c r="I508" s="53" t="s">
        <v>1498</v>
      </c>
      <c r="J508" s="24" t="str">
        <f t="shared" ca="1" si="53"/>
        <v/>
      </c>
      <c r="K508" s="15" t="str">
        <f t="shared" si="57"/>
        <v>E022G450 mm, ^m</v>
      </c>
      <c r="L508" s="16">
        <f>MATCH(K508,'Pay Items'!$K$1:$K$649,0)</f>
        <v>508</v>
      </c>
      <c r="M508" s="17" t="str">
        <f t="shared" ca="1" si="54"/>
        <v>,0</v>
      </c>
      <c r="N508" s="17" t="str">
        <f t="shared" ca="1" si="55"/>
        <v>C2</v>
      </c>
      <c r="O508" s="17" t="str">
        <f t="shared" ca="1" si="56"/>
        <v>C2</v>
      </c>
    </row>
    <row r="509" spans="1:15" s="25" customFormat="1" ht="30" customHeight="1" x14ac:dyDescent="0.2">
      <c r="A509" s="108" t="s">
        <v>1051</v>
      </c>
      <c r="B509" s="44" t="s">
        <v>350</v>
      </c>
      <c r="C509" s="37" t="s">
        <v>1504</v>
      </c>
      <c r="D509" s="43"/>
      <c r="E509" s="28" t="s">
        <v>182</v>
      </c>
      <c r="F509" s="117"/>
      <c r="G509" s="102"/>
      <c r="H509" s="35">
        <f t="shared" si="58"/>
        <v>0</v>
      </c>
      <c r="I509" s="53" t="s">
        <v>1498</v>
      </c>
      <c r="J509" s="24" t="str">
        <f t="shared" ca="1" si="53"/>
        <v/>
      </c>
      <c r="K509" s="15" t="str">
        <f t="shared" si="57"/>
        <v>E022H600 mm, ^m</v>
      </c>
      <c r="L509" s="16">
        <f>MATCH(K509,'Pay Items'!$K$1:$K$649,0)</f>
        <v>509</v>
      </c>
      <c r="M509" s="17" t="str">
        <f t="shared" ca="1" si="54"/>
        <v>,0</v>
      </c>
      <c r="N509" s="17" t="str">
        <f t="shared" ca="1" si="55"/>
        <v>C2</v>
      </c>
      <c r="O509" s="17" t="str">
        <f t="shared" ca="1" si="56"/>
        <v>C2</v>
      </c>
    </row>
    <row r="510" spans="1:15" s="25" customFormat="1" ht="30" customHeight="1" x14ac:dyDescent="0.2">
      <c r="A510" s="108" t="s">
        <v>1052</v>
      </c>
      <c r="B510" s="44" t="s">
        <v>350</v>
      </c>
      <c r="C510" s="37" t="s">
        <v>1486</v>
      </c>
      <c r="D510" s="43"/>
      <c r="E510" s="28" t="s">
        <v>182</v>
      </c>
      <c r="F510" s="117"/>
      <c r="G510" s="102"/>
      <c r="H510" s="35">
        <f t="shared" si="58"/>
        <v>0</v>
      </c>
      <c r="I510" s="53" t="s">
        <v>1505</v>
      </c>
      <c r="J510" s="24" t="str">
        <f t="shared" ca="1" si="53"/>
        <v/>
      </c>
      <c r="K510" s="15" t="str">
        <f t="shared" si="57"/>
        <v>E022I^ mm, ^m</v>
      </c>
      <c r="L510" s="16">
        <f>MATCH(K510,'Pay Items'!$K$1:$K$649,0)</f>
        <v>510</v>
      </c>
      <c r="M510" s="17" t="str">
        <f t="shared" ca="1" si="54"/>
        <v>,0</v>
      </c>
      <c r="N510" s="17" t="str">
        <f t="shared" ca="1" si="55"/>
        <v>C2</v>
      </c>
      <c r="O510" s="17" t="str">
        <f t="shared" ca="1" si="56"/>
        <v>C2</v>
      </c>
    </row>
    <row r="511" spans="1:15" s="30" customFormat="1" ht="35.25" customHeight="1" x14ac:dyDescent="0.2">
      <c r="A511" s="108" t="s">
        <v>67</v>
      </c>
      <c r="B511" s="38" t="s">
        <v>42</v>
      </c>
      <c r="C511" s="82" t="s">
        <v>1060</v>
      </c>
      <c r="D511" s="83" t="s">
        <v>1061</v>
      </c>
      <c r="E511" s="28"/>
      <c r="F511" s="36"/>
      <c r="G511" s="109"/>
      <c r="H511" s="78"/>
      <c r="I511" s="53"/>
      <c r="J511" s="24" t="str">
        <f t="shared" ca="1" si="53"/>
        <v>LOCKED</v>
      </c>
      <c r="K511" s="15" t="str">
        <f t="shared" si="57"/>
        <v>E023Frames &amp; CoversCW 3210-R8</v>
      </c>
      <c r="L511" s="16">
        <f>MATCH(K511,'Pay Items'!$K$1:$K$649,0)</f>
        <v>511</v>
      </c>
      <c r="M511" s="17" t="str">
        <f t="shared" ca="1" si="54"/>
        <v>F0</v>
      </c>
      <c r="N511" s="17" t="str">
        <f t="shared" ca="1" si="55"/>
        <v>G</v>
      </c>
      <c r="O511" s="17" t="str">
        <f t="shared" ca="1" si="56"/>
        <v>C2</v>
      </c>
    </row>
    <row r="512" spans="1:15" s="25" customFormat="1" ht="43.9" customHeight="1" x14ac:dyDescent="0.2">
      <c r="A512" s="108" t="s">
        <v>68</v>
      </c>
      <c r="B512" s="44" t="s">
        <v>350</v>
      </c>
      <c r="C512" s="81" t="s">
        <v>1213</v>
      </c>
      <c r="D512" s="43"/>
      <c r="E512" s="28" t="s">
        <v>181</v>
      </c>
      <c r="F512" s="36"/>
      <c r="G512" s="102"/>
      <c r="H512" s="35">
        <f t="shared" ref="H512:H523" si="59">ROUND(G512*F512,2)</f>
        <v>0</v>
      </c>
      <c r="I512" s="58"/>
      <c r="J512" s="24" t="str">
        <f t="shared" ca="1" si="53"/>
        <v/>
      </c>
      <c r="K512" s="15" t="str">
        <f t="shared" si="57"/>
        <v>E024AP-006 - Standard Frame for Manhole and Catch Basineach</v>
      </c>
      <c r="L512" s="16">
        <f>MATCH(K512,'Pay Items'!$K$1:$K$649,0)</f>
        <v>512</v>
      </c>
      <c r="M512" s="17" t="str">
        <f t="shared" ca="1" si="54"/>
        <v>F0</v>
      </c>
      <c r="N512" s="17" t="str">
        <f t="shared" ca="1" si="55"/>
        <v>C2</v>
      </c>
      <c r="O512" s="17" t="str">
        <f t="shared" ca="1" si="56"/>
        <v>C2</v>
      </c>
    </row>
    <row r="513" spans="1:15" s="25" customFormat="1" ht="43.9" customHeight="1" x14ac:dyDescent="0.2">
      <c r="A513" s="108" t="s">
        <v>69</v>
      </c>
      <c r="B513" s="44" t="s">
        <v>351</v>
      </c>
      <c r="C513" s="81" t="s">
        <v>1214</v>
      </c>
      <c r="D513" s="43"/>
      <c r="E513" s="28" t="s">
        <v>181</v>
      </c>
      <c r="F513" s="36"/>
      <c r="G513" s="102"/>
      <c r="H513" s="35">
        <f t="shared" si="59"/>
        <v>0</v>
      </c>
      <c r="I513" s="58"/>
      <c r="J513" s="24" t="str">
        <f t="shared" ca="1" si="53"/>
        <v/>
      </c>
      <c r="K513" s="15" t="str">
        <f t="shared" si="57"/>
        <v>E025AP-007 - Standard Solid Cover for Standard Frameeach</v>
      </c>
      <c r="L513" s="16">
        <f>MATCH(K513,'Pay Items'!$K$1:$K$649,0)</f>
        <v>513</v>
      </c>
      <c r="M513" s="17" t="str">
        <f t="shared" ca="1" si="54"/>
        <v>F0</v>
      </c>
      <c r="N513" s="17" t="str">
        <f t="shared" ca="1" si="55"/>
        <v>C2</v>
      </c>
      <c r="O513" s="17" t="str">
        <f t="shared" ca="1" si="56"/>
        <v>C2</v>
      </c>
    </row>
    <row r="514" spans="1:15" s="25" customFormat="1" ht="43.9" customHeight="1" x14ac:dyDescent="0.2">
      <c r="A514" s="108" t="s">
        <v>70</v>
      </c>
      <c r="B514" s="44" t="s">
        <v>352</v>
      </c>
      <c r="C514" s="81" t="s">
        <v>1215</v>
      </c>
      <c r="D514" s="43"/>
      <c r="E514" s="28" t="s">
        <v>181</v>
      </c>
      <c r="F514" s="36"/>
      <c r="G514" s="102"/>
      <c r="H514" s="35">
        <f t="shared" si="59"/>
        <v>0</v>
      </c>
      <c r="I514" s="58"/>
      <c r="J514" s="24" t="str">
        <f t="shared" ca="1" si="53"/>
        <v/>
      </c>
      <c r="K514" s="15" t="str">
        <f t="shared" si="57"/>
        <v>E026AP-008 - Standard Grated Cover for Standard Frameeach</v>
      </c>
      <c r="L514" s="16">
        <f>MATCH(K514,'Pay Items'!$K$1:$K$649,0)</f>
        <v>514</v>
      </c>
      <c r="M514" s="17" t="str">
        <f t="shared" ca="1" si="54"/>
        <v>F0</v>
      </c>
      <c r="N514" s="17" t="str">
        <f t="shared" ca="1" si="55"/>
        <v>C2</v>
      </c>
      <c r="O514" s="17" t="str">
        <f t="shared" ca="1" si="56"/>
        <v>C2</v>
      </c>
    </row>
    <row r="515" spans="1:15" s="25" customFormat="1" ht="35.25" customHeight="1" x14ac:dyDescent="0.2">
      <c r="A515" s="118" t="s">
        <v>1065</v>
      </c>
      <c r="B515" s="84" t="s">
        <v>353</v>
      </c>
      <c r="C515" s="81" t="s">
        <v>1064</v>
      </c>
      <c r="D515" s="83"/>
      <c r="E515" s="85" t="s">
        <v>181</v>
      </c>
      <c r="F515" s="86"/>
      <c r="G515" s="103"/>
      <c r="H515" s="87">
        <f t="shared" si="59"/>
        <v>0</v>
      </c>
      <c r="I515" s="58"/>
      <c r="J515" s="24" t="str">
        <f t="shared" ref="J515:J578" ca="1" si="60">IF(CELL("protect",$G515)=1, "LOCKED", "")</f>
        <v/>
      </c>
      <c r="K515" s="15" t="str">
        <f t="shared" si="57"/>
        <v>E026AAP-009 - Beehive Manhole Covereach</v>
      </c>
      <c r="L515" s="16">
        <f>MATCH(K515,'Pay Items'!$K$1:$K$649,0)</f>
        <v>515</v>
      </c>
      <c r="M515" s="17" t="str">
        <f t="shared" ref="M515:M578" ca="1" si="61">CELL("format",$F515)</f>
        <v>F0</v>
      </c>
      <c r="N515" s="17" t="str">
        <f t="shared" ref="N515:N578" ca="1" si="62">CELL("format",$G515)</f>
        <v>C2</v>
      </c>
      <c r="O515" s="17" t="str">
        <f t="shared" ref="O515:O578" ca="1" si="63">CELL("format",$H515)</f>
        <v>C2</v>
      </c>
    </row>
    <row r="516" spans="1:15" s="25" customFormat="1" ht="38.25" customHeight="1" x14ac:dyDescent="0.2">
      <c r="A516" s="108" t="s">
        <v>71</v>
      </c>
      <c r="B516" s="44" t="s">
        <v>354</v>
      </c>
      <c r="C516" s="81" t="s">
        <v>1216</v>
      </c>
      <c r="D516" s="43"/>
      <c r="E516" s="28" t="s">
        <v>181</v>
      </c>
      <c r="F516" s="36"/>
      <c r="G516" s="102"/>
      <c r="H516" s="35">
        <f t="shared" si="59"/>
        <v>0</v>
      </c>
      <c r="I516" s="58"/>
      <c r="J516" s="24" t="str">
        <f t="shared" ca="1" si="60"/>
        <v/>
      </c>
      <c r="K516" s="15" t="str">
        <f t="shared" ref="K516:K579" si="64">CLEAN(CONCATENATE(TRIM($A516),TRIM($C516),IF(LEFT($D516)&lt;&gt;"E",TRIM($D516),),TRIM($E516)))</f>
        <v>E028AP-011 - Barrier Curb and Gutter Frameeach</v>
      </c>
      <c r="L516" s="16">
        <f>MATCH(K516,'Pay Items'!$K$1:$K$649,0)</f>
        <v>516</v>
      </c>
      <c r="M516" s="17" t="str">
        <f t="shared" ca="1" si="61"/>
        <v>F0</v>
      </c>
      <c r="N516" s="17" t="str">
        <f t="shared" ca="1" si="62"/>
        <v>C2</v>
      </c>
      <c r="O516" s="17" t="str">
        <f t="shared" ca="1" si="63"/>
        <v>C2</v>
      </c>
    </row>
    <row r="517" spans="1:15" s="25" customFormat="1" ht="37.5" customHeight="1" x14ac:dyDescent="0.2">
      <c r="A517" s="108" t="s">
        <v>72</v>
      </c>
      <c r="B517" s="44" t="s">
        <v>355</v>
      </c>
      <c r="C517" s="81" t="s">
        <v>1217</v>
      </c>
      <c r="D517" s="43"/>
      <c r="E517" s="28" t="s">
        <v>181</v>
      </c>
      <c r="F517" s="36"/>
      <c r="G517" s="102"/>
      <c r="H517" s="35">
        <f t="shared" si="59"/>
        <v>0</v>
      </c>
      <c r="I517" s="58"/>
      <c r="J517" s="24" t="str">
        <f t="shared" ca="1" si="60"/>
        <v/>
      </c>
      <c r="K517" s="15" t="str">
        <f t="shared" si="64"/>
        <v>E029AP-012 - Barrier Curb and Gutter Covereach</v>
      </c>
      <c r="L517" s="16">
        <f>MATCH(K517,'Pay Items'!$K$1:$K$649,0)</f>
        <v>517</v>
      </c>
      <c r="M517" s="17" t="str">
        <f t="shared" ca="1" si="61"/>
        <v>F0</v>
      </c>
      <c r="N517" s="17" t="str">
        <f t="shared" ca="1" si="62"/>
        <v>C2</v>
      </c>
      <c r="O517" s="17" t="str">
        <f t="shared" ca="1" si="63"/>
        <v>C2</v>
      </c>
    </row>
    <row r="518" spans="1:15" s="25" customFormat="1" ht="41.25" customHeight="1" x14ac:dyDescent="0.2">
      <c r="A518" s="108" t="s">
        <v>73</v>
      </c>
      <c r="B518" s="44" t="s">
        <v>356</v>
      </c>
      <c r="C518" s="81" t="s">
        <v>1218</v>
      </c>
      <c r="D518" s="43"/>
      <c r="E518" s="28" t="s">
        <v>181</v>
      </c>
      <c r="F518" s="36"/>
      <c r="G518" s="102"/>
      <c r="H518" s="35">
        <f t="shared" si="59"/>
        <v>0</v>
      </c>
      <c r="I518" s="58"/>
      <c r="J518" s="24" t="str">
        <f t="shared" ca="1" si="60"/>
        <v/>
      </c>
      <c r="K518" s="15" t="str">
        <f t="shared" si="64"/>
        <v>E031AP-015 - Mountable Curb and Gutter Frameeach</v>
      </c>
      <c r="L518" s="16">
        <f>MATCH(K518,'Pay Items'!$K$1:$K$649,0)</f>
        <v>518</v>
      </c>
      <c r="M518" s="17" t="str">
        <f t="shared" ca="1" si="61"/>
        <v>F0</v>
      </c>
      <c r="N518" s="17" t="str">
        <f t="shared" ca="1" si="62"/>
        <v>C2</v>
      </c>
      <c r="O518" s="17" t="str">
        <f t="shared" ca="1" si="63"/>
        <v>C2</v>
      </c>
    </row>
    <row r="519" spans="1:15" s="25" customFormat="1" ht="40.5" customHeight="1" x14ac:dyDescent="0.2">
      <c r="A519" s="118" t="s">
        <v>1055</v>
      </c>
      <c r="B519" s="84" t="s">
        <v>357</v>
      </c>
      <c r="C519" s="81" t="s">
        <v>1069</v>
      </c>
      <c r="D519" s="83"/>
      <c r="E519" s="85" t="s">
        <v>181</v>
      </c>
      <c r="F519" s="86"/>
      <c r="G519" s="103"/>
      <c r="H519" s="87">
        <f t="shared" si="59"/>
        <v>0</v>
      </c>
      <c r="I519" s="58"/>
      <c r="J519" s="24" t="str">
        <f t="shared" ca="1" si="60"/>
        <v/>
      </c>
      <c r="K519" s="15" t="str">
        <f t="shared" si="64"/>
        <v>E031AAP-016 - Mountable Curb and Gutter Covereach</v>
      </c>
      <c r="L519" s="16">
        <f>MATCH(K519,'Pay Items'!$K$1:$K$649,0)</f>
        <v>519</v>
      </c>
      <c r="M519" s="17" t="str">
        <f t="shared" ca="1" si="61"/>
        <v>F0</v>
      </c>
      <c r="N519" s="17" t="str">
        <f t="shared" ca="1" si="62"/>
        <v>C2</v>
      </c>
      <c r="O519" s="17" t="str">
        <f t="shared" ca="1" si="63"/>
        <v>C2</v>
      </c>
    </row>
    <row r="520" spans="1:15" s="25" customFormat="1" ht="43.9" customHeight="1" x14ac:dyDescent="0.2">
      <c r="A520" s="118" t="s">
        <v>1056</v>
      </c>
      <c r="B520" s="84" t="s">
        <v>358</v>
      </c>
      <c r="C520" s="81" t="s">
        <v>1066</v>
      </c>
      <c r="D520" s="83"/>
      <c r="E520" s="85" t="s">
        <v>181</v>
      </c>
      <c r="F520" s="86"/>
      <c r="G520" s="103"/>
      <c r="H520" s="87">
        <f t="shared" si="59"/>
        <v>0</v>
      </c>
      <c r="I520" s="58"/>
      <c r="J520" s="24" t="str">
        <f t="shared" ca="1" si="60"/>
        <v/>
      </c>
      <c r="K520" s="15" t="str">
        <f t="shared" si="64"/>
        <v>E031BAP-017 - Mountable Curb and Gutter Paving Covereach</v>
      </c>
      <c r="L520" s="16">
        <f>MATCH(K520,'Pay Items'!$K$1:$K$649,0)</f>
        <v>520</v>
      </c>
      <c r="M520" s="17" t="str">
        <f t="shared" ca="1" si="61"/>
        <v>F0</v>
      </c>
      <c r="N520" s="17" t="str">
        <f t="shared" ca="1" si="62"/>
        <v>C2</v>
      </c>
      <c r="O520" s="17" t="str">
        <f t="shared" ca="1" si="63"/>
        <v>C2</v>
      </c>
    </row>
    <row r="521" spans="1:15" s="25" customFormat="1" ht="43.9" customHeight="1" x14ac:dyDescent="0.2">
      <c r="A521" s="118" t="s">
        <v>1057</v>
      </c>
      <c r="B521" s="84" t="s">
        <v>360</v>
      </c>
      <c r="C521" s="81" t="s">
        <v>1067</v>
      </c>
      <c r="D521" s="83"/>
      <c r="E521" s="85" t="s">
        <v>181</v>
      </c>
      <c r="F521" s="86"/>
      <c r="G521" s="103"/>
      <c r="H521" s="87">
        <f t="shared" si="59"/>
        <v>0</v>
      </c>
      <c r="I521" s="58"/>
      <c r="J521" s="24" t="str">
        <f t="shared" ca="1" si="60"/>
        <v/>
      </c>
      <c r="K521" s="15" t="str">
        <f t="shared" si="64"/>
        <v>E031CAP-018 - Modified Barrier Curb and Gutter Frameeach</v>
      </c>
      <c r="L521" s="16">
        <f>MATCH(K521,'Pay Items'!$K$1:$K$649,0)</f>
        <v>521</v>
      </c>
      <c r="M521" s="17" t="str">
        <f t="shared" ca="1" si="61"/>
        <v>F0</v>
      </c>
      <c r="N521" s="17" t="str">
        <f t="shared" ca="1" si="62"/>
        <v>C2</v>
      </c>
      <c r="O521" s="17" t="str">
        <f t="shared" ca="1" si="63"/>
        <v>C2</v>
      </c>
    </row>
    <row r="522" spans="1:15" s="25" customFormat="1" ht="43.9" customHeight="1" x14ac:dyDescent="0.2">
      <c r="A522" s="118" t="s">
        <v>1058</v>
      </c>
      <c r="B522" s="84" t="s">
        <v>359</v>
      </c>
      <c r="C522" s="81" t="s">
        <v>1068</v>
      </c>
      <c r="D522" s="83"/>
      <c r="E522" s="85" t="s">
        <v>181</v>
      </c>
      <c r="F522" s="86"/>
      <c r="G522" s="103"/>
      <c r="H522" s="87">
        <f t="shared" si="59"/>
        <v>0</v>
      </c>
      <c r="I522" s="58"/>
      <c r="J522" s="24" t="str">
        <f t="shared" ca="1" si="60"/>
        <v/>
      </c>
      <c r="K522" s="15" t="str">
        <f t="shared" si="64"/>
        <v>E031DAP-019 - Modified Barrier Curb and Gutter Covereach</v>
      </c>
      <c r="L522" s="16">
        <f>MATCH(K522,'Pay Items'!$K$1:$K$649,0)</f>
        <v>522</v>
      </c>
      <c r="M522" s="17" t="str">
        <f t="shared" ca="1" si="61"/>
        <v>F0</v>
      </c>
      <c r="N522" s="17" t="str">
        <f t="shared" ca="1" si="62"/>
        <v>C2</v>
      </c>
      <c r="O522" s="17" t="str">
        <f t="shared" ca="1" si="63"/>
        <v>C2</v>
      </c>
    </row>
    <row r="523" spans="1:15" s="25" customFormat="1" ht="35.25" customHeight="1" x14ac:dyDescent="0.2">
      <c r="A523" s="118" t="s">
        <v>1059</v>
      </c>
      <c r="B523" s="84" t="s">
        <v>207</v>
      </c>
      <c r="C523" s="81" t="s">
        <v>1072</v>
      </c>
      <c r="D523" s="83"/>
      <c r="E523" s="85" t="s">
        <v>181</v>
      </c>
      <c r="F523" s="86"/>
      <c r="G523" s="103"/>
      <c r="H523" s="87">
        <f t="shared" si="59"/>
        <v>0</v>
      </c>
      <c r="I523" s="58"/>
      <c r="J523" s="24" t="str">
        <f t="shared" ca="1" si="60"/>
        <v/>
      </c>
      <c r="K523" s="15" t="str">
        <f t="shared" si="64"/>
        <v>E031EAP-021 - Integrated Side Inlet Covereach</v>
      </c>
      <c r="L523" s="16">
        <f>MATCH(K523,'Pay Items'!$K$1:$K$649,0)</f>
        <v>523</v>
      </c>
      <c r="M523" s="17" t="str">
        <f t="shared" ca="1" si="61"/>
        <v>F0</v>
      </c>
      <c r="N523" s="17" t="str">
        <f t="shared" ca="1" si="62"/>
        <v>C2</v>
      </c>
      <c r="O523" s="17" t="str">
        <f t="shared" ca="1" si="63"/>
        <v>C2</v>
      </c>
    </row>
    <row r="524" spans="1:15" s="30" customFormat="1" ht="30" customHeight="1" x14ac:dyDescent="0.2">
      <c r="A524" s="108" t="s">
        <v>74</v>
      </c>
      <c r="B524" s="38" t="s">
        <v>43</v>
      </c>
      <c r="C524" s="88" t="s">
        <v>422</v>
      </c>
      <c r="D524" s="43" t="s">
        <v>11</v>
      </c>
      <c r="E524" s="28"/>
      <c r="F524" s="36"/>
      <c r="G524" s="109"/>
      <c r="H524" s="78"/>
      <c r="I524" s="53"/>
      <c r="J524" s="24" t="str">
        <f t="shared" ca="1" si="60"/>
        <v>LOCKED</v>
      </c>
      <c r="K524" s="15" t="str">
        <f t="shared" si="64"/>
        <v>E032Connecting to Existing ManholeCW 2130-R12</v>
      </c>
      <c r="L524" s="16">
        <f>MATCH(K524,'Pay Items'!$K$1:$K$649,0)</f>
        <v>524</v>
      </c>
      <c r="M524" s="17" t="str">
        <f t="shared" ca="1" si="61"/>
        <v>F0</v>
      </c>
      <c r="N524" s="17" t="str">
        <f t="shared" ca="1" si="62"/>
        <v>G</v>
      </c>
      <c r="O524" s="17" t="str">
        <f t="shared" ca="1" si="63"/>
        <v>C2</v>
      </c>
    </row>
    <row r="525" spans="1:15" s="30" customFormat="1" ht="30" customHeight="1" x14ac:dyDescent="0.2">
      <c r="A525" s="108" t="s">
        <v>75</v>
      </c>
      <c r="B525" s="44" t="s">
        <v>350</v>
      </c>
      <c r="C525" s="88" t="s">
        <v>1506</v>
      </c>
      <c r="D525" s="43"/>
      <c r="E525" s="28" t="s">
        <v>181</v>
      </c>
      <c r="F525" s="36"/>
      <c r="G525" s="102"/>
      <c r="H525" s="35">
        <f>ROUND(G525*F525,2)</f>
        <v>0</v>
      </c>
      <c r="I525" s="53" t="s">
        <v>1247</v>
      </c>
      <c r="J525" s="24" t="str">
        <f t="shared" ca="1" si="60"/>
        <v/>
      </c>
      <c r="K525" s="15" t="str">
        <f t="shared" si="64"/>
        <v>E033^ mm Catch Basin Leadeach</v>
      </c>
      <c r="L525" s="16">
        <f>MATCH(K525,'Pay Items'!$K$1:$K$649,0)</f>
        <v>525</v>
      </c>
      <c r="M525" s="17" t="str">
        <f t="shared" ca="1" si="61"/>
        <v>F0</v>
      </c>
      <c r="N525" s="17" t="str">
        <f t="shared" ca="1" si="62"/>
        <v>C2</v>
      </c>
      <c r="O525" s="17" t="str">
        <f t="shared" ca="1" si="63"/>
        <v>C2</v>
      </c>
    </row>
    <row r="526" spans="1:15" s="30" customFormat="1" ht="30" customHeight="1" x14ac:dyDescent="0.2">
      <c r="A526" s="108" t="s">
        <v>75</v>
      </c>
      <c r="B526" s="44" t="s">
        <v>967</v>
      </c>
      <c r="C526" s="88" t="s">
        <v>990</v>
      </c>
      <c r="D526" s="43"/>
      <c r="E526" s="28" t="s">
        <v>181</v>
      </c>
      <c r="F526" s="36"/>
      <c r="G526" s="102"/>
      <c r="H526" s="35">
        <f>ROUND(G526*F526,2)</f>
        <v>0</v>
      </c>
      <c r="I526" s="53" t="s">
        <v>1247</v>
      </c>
      <c r="J526" s="24" t="str">
        <f t="shared" ca="1" si="60"/>
        <v/>
      </c>
      <c r="K526" s="15" t="str">
        <f t="shared" si="64"/>
        <v>E033200 mm Catch Basin Leadeach</v>
      </c>
      <c r="L526" s="16">
        <f>MATCH(K526,'Pay Items'!$K$1:$K$649,0)</f>
        <v>526</v>
      </c>
      <c r="M526" s="17" t="str">
        <f t="shared" ca="1" si="61"/>
        <v>F0</v>
      </c>
      <c r="N526" s="17" t="str">
        <f t="shared" ca="1" si="62"/>
        <v>C2</v>
      </c>
      <c r="O526" s="17" t="str">
        <f t="shared" ca="1" si="63"/>
        <v>C2</v>
      </c>
    </row>
    <row r="527" spans="1:15" s="30" customFormat="1" ht="30" customHeight="1" x14ac:dyDescent="0.2">
      <c r="A527" s="108" t="s">
        <v>75</v>
      </c>
      <c r="B527" s="44" t="s">
        <v>967</v>
      </c>
      <c r="C527" s="88" t="s">
        <v>991</v>
      </c>
      <c r="D527" s="43"/>
      <c r="E527" s="28" t="s">
        <v>181</v>
      </c>
      <c r="F527" s="36"/>
      <c r="G527" s="102"/>
      <c r="H527" s="35">
        <f>ROUND(G527*F527,2)</f>
        <v>0</v>
      </c>
      <c r="I527" s="53" t="s">
        <v>1247</v>
      </c>
      <c r="J527" s="24" t="str">
        <f t="shared" ca="1" si="60"/>
        <v/>
      </c>
      <c r="K527" s="15" t="str">
        <f t="shared" si="64"/>
        <v>E033250 mm Catch Basin Leadeach</v>
      </c>
      <c r="L527" s="16">
        <f>MATCH(K527,'Pay Items'!$K$1:$K$649,0)</f>
        <v>527</v>
      </c>
      <c r="M527" s="17" t="str">
        <f t="shared" ca="1" si="61"/>
        <v>F0</v>
      </c>
      <c r="N527" s="17" t="str">
        <f t="shared" ca="1" si="62"/>
        <v>C2</v>
      </c>
      <c r="O527" s="17" t="str">
        <f t="shared" ca="1" si="63"/>
        <v>C2</v>
      </c>
    </row>
    <row r="528" spans="1:15" s="30" customFormat="1" ht="36" customHeight="1" x14ac:dyDescent="0.2">
      <c r="A528" s="108" t="s">
        <v>76</v>
      </c>
      <c r="B528" s="38" t="s">
        <v>44</v>
      </c>
      <c r="C528" s="88" t="s">
        <v>423</v>
      </c>
      <c r="D528" s="43" t="s">
        <v>11</v>
      </c>
      <c r="E528" s="28"/>
      <c r="F528" s="36"/>
      <c r="G528" s="109"/>
      <c r="H528" s="78"/>
      <c r="I528" s="53"/>
      <c r="J528" s="24" t="str">
        <f t="shared" ca="1" si="60"/>
        <v>LOCKED</v>
      </c>
      <c r="K528" s="15" t="str">
        <f t="shared" si="64"/>
        <v>E034Connecting to Existing Catch BasinCW 2130-R12</v>
      </c>
      <c r="L528" s="16">
        <f>MATCH(K528,'Pay Items'!$K$1:$K$649,0)</f>
        <v>528</v>
      </c>
      <c r="M528" s="17" t="str">
        <f t="shared" ca="1" si="61"/>
        <v>F0</v>
      </c>
      <c r="N528" s="17" t="str">
        <f t="shared" ca="1" si="62"/>
        <v>G</v>
      </c>
      <c r="O528" s="17" t="str">
        <f t="shared" ca="1" si="63"/>
        <v>C2</v>
      </c>
    </row>
    <row r="529" spans="1:15" s="30" customFormat="1" ht="30" customHeight="1" x14ac:dyDescent="0.2">
      <c r="A529" s="108" t="s">
        <v>77</v>
      </c>
      <c r="B529" s="44" t="s">
        <v>350</v>
      </c>
      <c r="C529" s="88" t="s">
        <v>1507</v>
      </c>
      <c r="D529" s="43"/>
      <c r="E529" s="28" t="s">
        <v>181</v>
      </c>
      <c r="F529" s="36"/>
      <c r="G529" s="102"/>
      <c r="H529" s="35">
        <f>ROUND(G529*F529,2)</f>
        <v>0</v>
      </c>
      <c r="I529" s="53" t="s">
        <v>1246</v>
      </c>
      <c r="J529" s="24" t="str">
        <f t="shared" ca="1" si="60"/>
        <v/>
      </c>
      <c r="K529" s="15" t="str">
        <f t="shared" si="64"/>
        <v>E035^ mm Drainage Connection Pipeeach</v>
      </c>
      <c r="L529" s="16">
        <f>MATCH(K529,'Pay Items'!$K$1:$K$649,0)</f>
        <v>529</v>
      </c>
      <c r="M529" s="17" t="str">
        <f t="shared" ca="1" si="61"/>
        <v>F0</v>
      </c>
      <c r="N529" s="17" t="str">
        <f t="shared" ca="1" si="62"/>
        <v>C2</v>
      </c>
      <c r="O529" s="17" t="str">
        <f t="shared" ca="1" si="63"/>
        <v>C2</v>
      </c>
    </row>
    <row r="530" spans="1:15" s="30" customFormat="1" ht="30" customHeight="1" x14ac:dyDescent="0.2">
      <c r="A530" s="108" t="s">
        <v>77</v>
      </c>
      <c r="B530" s="44" t="s">
        <v>967</v>
      </c>
      <c r="C530" s="88" t="s">
        <v>992</v>
      </c>
      <c r="D530" s="43"/>
      <c r="E530" s="28" t="s">
        <v>181</v>
      </c>
      <c r="F530" s="36"/>
      <c r="G530" s="102"/>
      <c r="H530" s="35">
        <f>ROUND(G530*F530,2)</f>
        <v>0</v>
      </c>
      <c r="I530" s="53" t="s">
        <v>1246</v>
      </c>
      <c r="J530" s="24" t="str">
        <f t="shared" ca="1" si="60"/>
        <v/>
      </c>
      <c r="K530" s="15" t="str">
        <f t="shared" si="64"/>
        <v>E035200 mm Drainage Connection Pipeeach</v>
      </c>
      <c r="L530" s="16">
        <f>MATCH(K530,'Pay Items'!$K$1:$K$649,0)</f>
        <v>530</v>
      </c>
      <c r="M530" s="17" t="str">
        <f t="shared" ca="1" si="61"/>
        <v>F0</v>
      </c>
      <c r="N530" s="17" t="str">
        <f t="shared" ca="1" si="62"/>
        <v>C2</v>
      </c>
      <c r="O530" s="17" t="str">
        <f t="shared" ca="1" si="63"/>
        <v>C2</v>
      </c>
    </row>
    <row r="531" spans="1:15" s="30" customFormat="1" ht="30" customHeight="1" x14ac:dyDescent="0.2">
      <c r="A531" s="108" t="s">
        <v>77</v>
      </c>
      <c r="B531" s="44" t="s">
        <v>967</v>
      </c>
      <c r="C531" s="88" t="s">
        <v>993</v>
      </c>
      <c r="D531" s="43"/>
      <c r="E531" s="28" t="s">
        <v>181</v>
      </c>
      <c r="F531" s="36"/>
      <c r="G531" s="102"/>
      <c r="H531" s="35">
        <f>ROUND(G531*F531,2)</f>
        <v>0</v>
      </c>
      <c r="I531" s="53" t="s">
        <v>1246</v>
      </c>
      <c r="J531" s="24" t="str">
        <f t="shared" ca="1" si="60"/>
        <v/>
      </c>
      <c r="K531" s="15" t="str">
        <f t="shared" si="64"/>
        <v>E035250 mm Drainage Connection Pipeeach</v>
      </c>
      <c r="L531" s="16">
        <f>MATCH(K531,'Pay Items'!$K$1:$K$649,0)</f>
        <v>531</v>
      </c>
      <c r="M531" s="17" t="str">
        <f t="shared" ca="1" si="61"/>
        <v>F0</v>
      </c>
      <c r="N531" s="17" t="str">
        <f t="shared" ca="1" si="62"/>
        <v>C2</v>
      </c>
      <c r="O531" s="17" t="str">
        <f t="shared" ca="1" si="63"/>
        <v>C2</v>
      </c>
    </row>
    <row r="532" spans="1:15" s="31" customFormat="1" ht="30" customHeight="1" x14ac:dyDescent="0.2">
      <c r="A532" s="108" t="s">
        <v>675</v>
      </c>
      <c r="B532" s="38" t="s">
        <v>45</v>
      </c>
      <c r="C532" s="88" t="s">
        <v>676</v>
      </c>
      <c r="D532" s="43" t="s">
        <v>11</v>
      </c>
      <c r="E532" s="28"/>
      <c r="F532" s="36"/>
      <c r="G532" s="35"/>
      <c r="H532" s="78"/>
      <c r="I532" s="53"/>
      <c r="J532" s="24" t="str">
        <f t="shared" ca="1" si="60"/>
        <v>LOCKED</v>
      </c>
      <c r="K532" s="15" t="str">
        <f t="shared" si="64"/>
        <v>E035AConnecting to Existing Catch PitCW 2130-R12</v>
      </c>
      <c r="L532" s="16">
        <f>MATCH(K532,'Pay Items'!$K$1:$K$649,0)</f>
        <v>532</v>
      </c>
      <c r="M532" s="17" t="str">
        <f t="shared" ca="1" si="61"/>
        <v>F0</v>
      </c>
      <c r="N532" s="17" t="str">
        <f t="shared" ca="1" si="62"/>
        <v>C2</v>
      </c>
      <c r="O532" s="17" t="str">
        <f t="shared" ca="1" si="63"/>
        <v>C2</v>
      </c>
    </row>
    <row r="533" spans="1:15" s="31" customFormat="1" ht="43.9" customHeight="1" x14ac:dyDescent="0.2">
      <c r="A533" s="108" t="s">
        <v>677</v>
      </c>
      <c r="B533" s="44" t="s">
        <v>350</v>
      </c>
      <c r="C533" s="88" t="s">
        <v>1508</v>
      </c>
      <c r="D533" s="43"/>
      <c r="E533" s="28" t="s">
        <v>181</v>
      </c>
      <c r="F533" s="36"/>
      <c r="G533" s="102"/>
      <c r="H533" s="35">
        <f>ROUND(G533*F533,2)</f>
        <v>0</v>
      </c>
      <c r="I533" s="53" t="s">
        <v>1246</v>
      </c>
      <c r="J533" s="24" t="str">
        <f t="shared" ca="1" si="60"/>
        <v/>
      </c>
      <c r="K533" s="15" t="str">
        <f t="shared" si="64"/>
        <v>E035B^ mm Drainage Connection Inlet Pipeeach</v>
      </c>
      <c r="L533" s="16">
        <f>MATCH(K533,'Pay Items'!$K$1:$K$649,0)</f>
        <v>533</v>
      </c>
      <c r="M533" s="17" t="str">
        <f t="shared" ca="1" si="61"/>
        <v>F0</v>
      </c>
      <c r="N533" s="17" t="str">
        <f t="shared" ca="1" si="62"/>
        <v>C2</v>
      </c>
      <c r="O533" s="17" t="str">
        <f t="shared" ca="1" si="63"/>
        <v>C2</v>
      </c>
    </row>
    <row r="534" spans="1:15" s="31" customFormat="1" ht="43.9" customHeight="1" x14ac:dyDescent="0.2">
      <c r="A534" s="108" t="s">
        <v>677</v>
      </c>
      <c r="B534" s="44" t="s">
        <v>967</v>
      </c>
      <c r="C534" s="88" t="s">
        <v>994</v>
      </c>
      <c r="D534" s="43"/>
      <c r="E534" s="28" t="s">
        <v>181</v>
      </c>
      <c r="F534" s="36"/>
      <c r="G534" s="102"/>
      <c r="H534" s="35">
        <f>ROUND(G534*F534,2)</f>
        <v>0</v>
      </c>
      <c r="I534" s="53" t="s">
        <v>1246</v>
      </c>
      <c r="J534" s="24" t="str">
        <f t="shared" ca="1" si="60"/>
        <v/>
      </c>
      <c r="K534" s="15" t="str">
        <f t="shared" si="64"/>
        <v>E035B200 mm Drainage Connection Inlet Pipeeach</v>
      </c>
      <c r="L534" s="16">
        <f>MATCH(K534,'Pay Items'!$K$1:$K$649,0)</f>
        <v>534</v>
      </c>
      <c r="M534" s="17" t="str">
        <f t="shared" ca="1" si="61"/>
        <v>F0</v>
      </c>
      <c r="N534" s="17" t="str">
        <f t="shared" ca="1" si="62"/>
        <v>C2</v>
      </c>
      <c r="O534" s="17" t="str">
        <f t="shared" ca="1" si="63"/>
        <v>C2</v>
      </c>
    </row>
    <row r="535" spans="1:15" s="31" customFormat="1" ht="43.9" customHeight="1" x14ac:dyDescent="0.2">
      <c r="A535" s="108" t="s">
        <v>677</v>
      </c>
      <c r="B535" s="44" t="s">
        <v>967</v>
      </c>
      <c r="C535" s="88" t="s">
        <v>995</v>
      </c>
      <c r="D535" s="43"/>
      <c r="E535" s="28" t="s">
        <v>181</v>
      </c>
      <c r="F535" s="36"/>
      <c r="G535" s="102"/>
      <c r="H535" s="35">
        <f>ROUND(G535*F535,2)</f>
        <v>0</v>
      </c>
      <c r="I535" s="53" t="s">
        <v>1246</v>
      </c>
      <c r="J535" s="24" t="str">
        <f t="shared" ca="1" si="60"/>
        <v/>
      </c>
      <c r="K535" s="15" t="str">
        <f t="shared" si="64"/>
        <v>E035B250 mm Drainage Connection Inlet Pipeeach</v>
      </c>
      <c r="L535" s="16">
        <f>MATCH(K535,'Pay Items'!$K$1:$K$649,0)</f>
        <v>535</v>
      </c>
      <c r="M535" s="17" t="str">
        <f t="shared" ca="1" si="61"/>
        <v>F0</v>
      </c>
      <c r="N535" s="17" t="str">
        <f t="shared" ca="1" si="62"/>
        <v>C2</v>
      </c>
      <c r="O535" s="17" t="str">
        <f t="shared" ca="1" si="63"/>
        <v>C2</v>
      </c>
    </row>
    <row r="536" spans="1:15" s="31" customFormat="1" ht="30" customHeight="1" x14ac:dyDescent="0.2">
      <c r="A536" s="108" t="s">
        <v>678</v>
      </c>
      <c r="B536" s="38" t="s">
        <v>46</v>
      </c>
      <c r="C536" s="88" t="s">
        <v>679</v>
      </c>
      <c r="D536" s="43" t="s">
        <v>11</v>
      </c>
      <c r="E536" s="28"/>
      <c r="F536" s="36"/>
      <c r="G536" s="35"/>
      <c r="H536" s="78"/>
      <c r="I536" s="53"/>
      <c r="J536" s="24" t="str">
        <f t="shared" ca="1" si="60"/>
        <v>LOCKED</v>
      </c>
      <c r="K536" s="15" t="str">
        <f t="shared" si="64"/>
        <v>E035CConnecting to Existing Inlet BoxCW 2130-R12</v>
      </c>
      <c r="L536" s="16">
        <f>MATCH(K536,'Pay Items'!$K$1:$K$649,0)</f>
        <v>536</v>
      </c>
      <c r="M536" s="17" t="str">
        <f t="shared" ca="1" si="61"/>
        <v>F0</v>
      </c>
      <c r="N536" s="17" t="str">
        <f t="shared" ca="1" si="62"/>
        <v>C2</v>
      </c>
      <c r="O536" s="17" t="str">
        <f t="shared" ca="1" si="63"/>
        <v>C2</v>
      </c>
    </row>
    <row r="537" spans="1:15" s="31" customFormat="1" ht="40.5" customHeight="1" x14ac:dyDescent="0.2">
      <c r="A537" s="108" t="s">
        <v>680</v>
      </c>
      <c r="B537" s="44" t="s">
        <v>350</v>
      </c>
      <c r="C537" s="88" t="s">
        <v>1508</v>
      </c>
      <c r="D537" s="43"/>
      <c r="E537" s="28" t="s">
        <v>181</v>
      </c>
      <c r="F537" s="36"/>
      <c r="G537" s="102"/>
      <c r="H537" s="35">
        <f>ROUND(G537*F537,2)</f>
        <v>0</v>
      </c>
      <c r="I537" s="53" t="s">
        <v>1246</v>
      </c>
      <c r="J537" s="24" t="str">
        <f t="shared" ca="1" si="60"/>
        <v/>
      </c>
      <c r="K537" s="15" t="str">
        <f t="shared" si="64"/>
        <v>E035D^ mm Drainage Connection Inlet Pipeeach</v>
      </c>
      <c r="L537" s="16">
        <f>MATCH(K537,'Pay Items'!$K$1:$K$649,0)</f>
        <v>537</v>
      </c>
      <c r="M537" s="17" t="str">
        <f t="shared" ca="1" si="61"/>
        <v>F0</v>
      </c>
      <c r="N537" s="17" t="str">
        <f t="shared" ca="1" si="62"/>
        <v>C2</v>
      </c>
      <c r="O537" s="17" t="str">
        <f t="shared" ca="1" si="63"/>
        <v>C2</v>
      </c>
    </row>
    <row r="538" spans="1:15" s="31" customFormat="1" ht="42.75" customHeight="1" x14ac:dyDescent="0.2">
      <c r="A538" s="108" t="s">
        <v>680</v>
      </c>
      <c r="B538" s="44" t="s">
        <v>967</v>
      </c>
      <c r="C538" s="88" t="s">
        <v>994</v>
      </c>
      <c r="D538" s="43"/>
      <c r="E538" s="28" t="s">
        <v>181</v>
      </c>
      <c r="F538" s="36"/>
      <c r="G538" s="102"/>
      <c r="H538" s="35">
        <f>ROUND(G538*F538,2)</f>
        <v>0</v>
      </c>
      <c r="I538" s="53" t="s">
        <v>1246</v>
      </c>
      <c r="J538" s="24" t="str">
        <f t="shared" ca="1" si="60"/>
        <v/>
      </c>
      <c r="K538" s="15" t="str">
        <f t="shared" si="64"/>
        <v>E035D200 mm Drainage Connection Inlet Pipeeach</v>
      </c>
      <c r="L538" s="16">
        <f>MATCH(K538,'Pay Items'!$K$1:$K$649,0)</f>
        <v>538</v>
      </c>
      <c r="M538" s="17" t="str">
        <f t="shared" ca="1" si="61"/>
        <v>F0</v>
      </c>
      <c r="N538" s="17" t="str">
        <f t="shared" ca="1" si="62"/>
        <v>C2</v>
      </c>
      <c r="O538" s="17" t="str">
        <f t="shared" ca="1" si="63"/>
        <v>C2</v>
      </c>
    </row>
    <row r="539" spans="1:15" s="31" customFormat="1" ht="37.5" customHeight="1" x14ac:dyDescent="0.2">
      <c r="A539" s="108" t="s">
        <v>680</v>
      </c>
      <c r="B539" s="44" t="s">
        <v>967</v>
      </c>
      <c r="C539" s="88" t="s">
        <v>995</v>
      </c>
      <c r="D539" s="43"/>
      <c r="E539" s="28" t="s">
        <v>181</v>
      </c>
      <c r="F539" s="36"/>
      <c r="G539" s="102"/>
      <c r="H539" s="35">
        <f>ROUND(G539*F539,2)</f>
        <v>0</v>
      </c>
      <c r="I539" s="53" t="s">
        <v>1246</v>
      </c>
      <c r="J539" s="24" t="str">
        <f t="shared" ca="1" si="60"/>
        <v/>
      </c>
      <c r="K539" s="15" t="str">
        <f t="shared" si="64"/>
        <v>E035D250 mm Drainage Connection Inlet Pipeeach</v>
      </c>
      <c r="L539" s="16">
        <f>MATCH(K539,'Pay Items'!$K$1:$K$649,0)</f>
        <v>539</v>
      </c>
      <c r="M539" s="17" t="str">
        <f t="shared" ca="1" si="61"/>
        <v>F0</v>
      </c>
      <c r="N539" s="17" t="str">
        <f t="shared" ca="1" si="62"/>
        <v>C2</v>
      </c>
      <c r="O539" s="17" t="str">
        <f t="shared" ca="1" si="63"/>
        <v>C2</v>
      </c>
    </row>
    <row r="540" spans="1:15" s="31" customFormat="1" ht="37.5" customHeight="1" x14ac:dyDescent="0.2">
      <c r="A540" s="108" t="s">
        <v>78</v>
      </c>
      <c r="B540" s="38" t="s">
        <v>47</v>
      </c>
      <c r="C540" s="88" t="s">
        <v>424</v>
      </c>
      <c r="D540" s="43" t="s">
        <v>11</v>
      </c>
      <c r="E540" s="28"/>
      <c r="F540" s="36"/>
      <c r="G540" s="102"/>
      <c r="H540" s="35"/>
      <c r="I540" s="53" t="s">
        <v>1219</v>
      </c>
      <c r="J540" s="24" t="str">
        <f t="shared" ca="1" si="60"/>
        <v/>
      </c>
      <c r="K540" s="15" t="str">
        <f t="shared" si="64"/>
        <v>E036Connecting to Existing SewerCW 2130-R12</v>
      </c>
      <c r="L540" s="16">
        <f>MATCH(K540,'Pay Items'!$K$1:$K$649,0)</f>
        <v>540</v>
      </c>
      <c r="M540" s="17" t="str">
        <f t="shared" ca="1" si="61"/>
        <v>F0</v>
      </c>
      <c r="N540" s="17" t="str">
        <f t="shared" ca="1" si="62"/>
        <v>C2</v>
      </c>
      <c r="O540" s="17" t="str">
        <f t="shared" ca="1" si="63"/>
        <v>C2</v>
      </c>
    </row>
    <row r="541" spans="1:15" s="30" customFormat="1" ht="39.950000000000003" customHeight="1" x14ac:dyDescent="0.2">
      <c r="A541" s="108" t="s">
        <v>79</v>
      </c>
      <c r="B541" s="44" t="s">
        <v>350</v>
      </c>
      <c r="C541" s="88" t="s">
        <v>1509</v>
      </c>
      <c r="D541" s="43"/>
      <c r="E541" s="28"/>
      <c r="F541" s="36"/>
      <c r="G541" s="109"/>
      <c r="H541" s="78"/>
      <c r="I541" s="53" t="s">
        <v>1510</v>
      </c>
      <c r="J541" s="24" t="str">
        <f t="shared" ca="1" si="60"/>
        <v>LOCKED</v>
      </c>
      <c r="K541" s="15" t="str">
        <f t="shared" si="64"/>
        <v>E037^ mm (Type ^) Connecting Pipe</v>
      </c>
      <c r="L541" s="16">
        <f>MATCH(K541,'Pay Items'!$K$1:$K$649,0)</f>
        <v>541</v>
      </c>
      <c r="M541" s="17" t="str">
        <f t="shared" ca="1" si="61"/>
        <v>F0</v>
      </c>
      <c r="N541" s="17" t="str">
        <f t="shared" ca="1" si="62"/>
        <v>G</v>
      </c>
      <c r="O541" s="17" t="str">
        <f t="shared" ca="1" si="63"/>
        <v>C2</v>
      </c>
    </row>
    <row r="542" spans="1:15" s="25" customFormat="1" ht="43.9" customHeight="1" x14ac:dyDescent="0.2">
      <c r="A542" s="108" t="s">
        <v>80</v>
      </c>
      <c r="B542" s="65" t="s">
        <v>700</v>
      </c>
      <c r="C542" s="37" t="s">
        <v>1511</v>
      </c>
      <c r="D542" s="43"/>
      <c r="E542" s="28" t="s">
        <v>181</v>
      </c>
      <c r="F542" s="36"/>
      <c r="G542" s="102"/>
      <c r="H542" s="35">
        <f t="shared" ref="H542:H547" si="65">ROUND(G542*F542,2)</f>
        <v>0</v>
      </c>
      <c r="I542" s="58" t="s">
        <v>858</v>
      </c>
      <c r="J542" s="24" t="str">
        <f t="shared" ca="1" si="60"/>
        <v/>
      </c>
      <c r="K542" s="15" t="str">
        <f t="shared" si="64"/>
        <v>E038Connecting to 300 mm (Type ^ ) Sewereach</v>
      </c>
      <c r="L542" s="16">
        <f>MATCH(K542,'Pay Items'!$K$1:$K$649,0)</f>
        <v>542</v>
      </c>
      <c r="M542" s="17" t="str">
        <f t="shared" ca="1" si="61"/>
        <v>F0</v>
      </c>
      <c r="N542" s="17" t="str">
        <f t="shared" ca="1" si="62"/>
        <v>C2</v>
      </c>
      <c r="O542" s="17" t="str">
        <f t="shared" ca="1" si="63"/>
        <v>C2</v>
      </c>
    </row>
    <row r="543" spans="1:15" s="25" customFormat="1" ht="43.9" customHeight="1" x14ac:dyDescent="0.2">
      <c r="A543" s="108" t="s">
        <v>81</v>
      </c>
      <c r="B543" s="65" t="s">
        <v>702</v>
      </c>
      <c r="C543" s="37" t="s">
        <v>1512</v>
      </c>
      <c r="D543" s="43"/>
      <c r="E543" s="28" t="s">
        <v>181</v>
      </c>
      <c r="F543" s="36"/>
      <c r="G543" s="102"/>
      <c r="H543" s="35">
        <f t="shared" si="65"/>
        <v>0</v>
      </c>
      <c r="I543" s="58" t="s">
        <v>858</v>
      </c>
      <c r="J543" s="24" t="str">
        <f t="shared" ca="1" si="60"/>
        <v/>
      </c>
      <c r="K543" s="15" t="str">
        <f t="shared" si="64"/>
        <v>E039Connecting to 375 mm (Type ^ ) Sewereach</v>
      </c>
      <c r="L543" s="16">
        <f>MATCH(K543,'Pay Items'!$K$1:$K$649,0)</f>
        <v>543</v>
      </c>
      <c r="M543" s="17" t="str">
        <f t="shared" ca="1" si="61"/>
        <v>F0</v>
      </c>
      <c r="N543" s="17" t="str">
        <f t="shared" ca="1" si="62"/>
        <v>C2</v>
      </c>
      <c r="O543" s="17" t="str">
        <f t="shared" ca="1" si="63"/>
        <v>C2</v>
      </c>
    </row>
    <row r="544" spans="1:15" s="25" customFormat="1" ht="43.9" customHeight="1" x14ac:dyDescent="0.2">
      <c r="A544" s="108" t="s">
        <v>82</v>
      </c>
      <c r="B544" s="65" t="s">
        <v>704</v>
      </c>
      <c r="C544" s="37" t="s">
        <v>1513</v>
      </c>
      <c r="D544" s="43"/>
      <c r="E544" s="28" t="s">
        <v>181</v>
      </c>
      <c r="F544" s="36"/>
      <c r="G544" s="102"/>
      <c r="H544" s="35">
        <f t="shared" si="65"/>
        <v>0</v>
      </c>
      <c r="I544" s="58" t="s">
        <v>858</v>
      </c>
      <c r="J544" s="24" t="str">
        <f t="shared" ca="1" si="60"/>
        <v/>
      </c>
      <c r="K544" s="15" t="str">
        <f t="shared" si="64"/>
        <v>E040Connecting to 450 mm (Type ^) Sewereach</v>
      </c>
      <c r="L544" s="16">
        <f>MATCH(K544,'Pay Items'!$K$1:$K$649,0)</f>
        <v>544</v>
      </c>
      <c r="M544" s="17" t="str">
        <f t="shared" ca="1" si="61"/>
        <v>F0</v>
      </c>
      <c r="N544" s="17" t="str">
        <f t="shared" ca="1" si="62"/>
        <v>C2</v>
      </c>
      <c r="O544" s="17" t="str">
        <f t="shared" ca="1" si="63"/>
        <v>C2</v>
      </c>
    </row>
    <row r="545" spans="1:15" s="25" customFormat="1" ht="43.9" customHeight="1" x14ac:dyDescent="0.2">
      <c r="A545" s="108" t="s">
        <v>83</v>
      </c>
      <c r="B545" s="65" t="s">
        <v>726</v>
      </c>
      <c r="C545" s="37" t="s">
        <v>1514</v>
      </c>
      <c r="D545" s="43"/>
      <c r="E545" s="28" t="s">
        <v>181</v>
      </c>
      <c r="F545" s="36"/>
      <c r="G545" s="102"/>
      <c r="H545" s="35">
        <f t="shared" si="65"/>
        <v>0</v>
      </c>
      <c r="I545" s="58" t="s">
        <v>858</v>
      </c>
      <c r="J545" s="24" t="str">
        <f t="shared" ca="1" si="60"/>
        <v/>
      </c>
      <c r="K545" s="15" t="str">
        <f t="shared" si="64"/>
        <v>E041Connecting to 525 mm (Type ^) Sewereach</v>
      </c>
      <c r="L545" s="16">
        <f>MATCH(K545,'Pay Items'!$K$1:$K$649,0)</f>
        <v>545</v>
      </c>
      <c r="M545" s="17" t="str">
        <f t="shared" ca="1" si="61"/>
        <v>F0</v>
      </c>
      <c r="N545" s="17" t="str">
        <f t="shared" ca="1" si="62"/>
        <v>C2</v>
      </c>
      <c r="O545" s="17" t="str">
        <f t="shared" ca="1" si="63"/>
        <v>C2</v>
      </c>
    </row>
    <row r="546" spans="1:15" s="25" customFormat="1" ht="43.9" customHeight="1" x14ac:dyDescent="0.2">
      <c r="A546" s="108" t="s">
        <v>1053</v>
      </c>
      <c r="B546" s="65" t="s">
        <v>1054</v>
      </c>
      <c r="C546" s="37" t="s">
        <v>1515</v>
      </c>
      <c r="D546" s="43"/>
      <c r="E546" s="28" t="s">
        <v>181</v>
      </c>
      <c r="F546" s="36"/>
      <c r="G546" s="102"/>
      <c r="H546" s="35">
        <f t="shared" si="65"/>
        <v>0</v>
      </c>
      <c r="I546" s="58" t="s">
        <v>858</v>
      </c>
      <c r="J546" s="24" t="str">
        <f t="shared" ca="1" si="60"/>
        <v/>
      </c>
      <c r="K546" s="15" t="str">
        <f t="shared" si="64"/>
        <v>E041AConnecting to 600 mm (Type ^) Sewereach</v>
      </c>
      <c r="L546" s="16">
        <f>MATCH(K546,'Pay Items'!$K$1:$K$649,0)</f>
        <v>546</v>
      </c>
      <c r="M546" s="17" t="str">
        <f t="shared" ca="1" si="61"/>
        <v>F0</v>
      </c>
      <c r="N546" s="17" t="str">
        <f t="shared" ca="1" si="62"/>
        <v>C2</v>
      </c>
      <c r="O546" s="17" t="str">
        <f t="shared" ca="1" si="63"/>
        <v>C2</v>
      </c>
    </row>
    <row r="547" spans="1:15" s="25" customFormat="1" ht="43.9" customHeight="1" x14ac:dyDescent="0.2">
      <c r="A547" s="118" t="s">
        <v>1071</v>
      </c>
      <c r="B547" s="65" t="s">
        <v>1054</v>
      </c>
      <c r="C547" s="37" t="s">
        <v>1516</v>
      </c>
      <c r="D547" s="43"/>
      <c r="E547" s="28" t="s">
        <v>181</v>
      </c>
      <c r="F547" s="36"/>
      <c r="G547" s="102"/>
      <c r="H547" s="35">
        <f t="shared" si="65"/>
        <v>0</v>
      </c>
      <c r="I547" s="58" t="s">
        <v>1517</v>
      </c>
      <c r="J547" s="24" t="str">
        <f t="shared" ca="1" si="60"/>
        <v/>
      </c>
      <c r="K547" s="15" t="str">
        <f t="shared" si="64"/>
        <v>E041BConnecting to ^ mm (Type ^) Sewereach</v>
      </c>
      <c r="L547" s="16">
        <f>MATCH(K547,'Pay Items'!$K$1:$K$649,0)</f>
        <v>547</v>
      </c>
      <c r="M547" s="17" t="str">
        <f t="shared" ca="1" si="61"/>
        <v>F0</v>
      </c>
      <c r="N547" s="17" t="str">
        <f t="shared" ca="1" si="62"/>
        <v>C2</v>
      </c>
      <c r="O547" s="17" t="str">
        <f t="shared" ca="1" si="63"/>
        <v>C2</v>
      </c>
    </row>
    <row r="548" spans="1:15" s="30" customFormat="1" ht="43.9" customHeight="1" x14ac:dyDescent="0.2">
      <c r="A548" s="108" t="s">
        <v>84</v>
      </c>
      <c r="B548" s="38" t="s">
        <v>48</v>
      </c>
      <c r="C548" s="88" t="s">
        <v>727</v>
      </c>
      <c r="D548" s="43" t="s">
        <v>11</v>
      </c>
      <c r="E548" s="28"/>
      <c r="F548" s="36"/>
      <c r="G548" s="109"/>
      <c r="H548" s="78"/>
      <c r="I548" s="53"/>
      <c r="J548" s="24" t="str">
        <f t="shared" ca="1" si="60"/>
        <v>LOCKED</v>
      </c>
      <c r="K548" s="15" t="str">
        <f t="shared" si="64"/>
        <v>E042Connecting New Sewer Service to Existing Sewer ServiceCW 2130-R12</v>
      </c>
      <c r="L548" s="16">
        <f>MATCH(K548,'Pay Items'!$K$1:$K$649,0)</f>
        <v>548</v>
      </c>
      <c r="M548" s="17" t="str">
        <f t="shared" ca="1" si="61"/>
        <v>F0</v>
      </c>
      <c r="N548" s="17" t="str">
        <f t="shared" ca="1" si="62"/>
        <v>G</v>
      </c>
      <c r="O548" s="17" t="str">
        <f t="shared" ca="1" si="63"/>
        <v>C2</v>
      </c>
    </row>
    <row r="549" spans="1:15" s="30" customFormat="1" ht="30" customHeight="1" x14ac:dyDescent="0.2">
      <c r="A549" s="108" t="s">
        <v>85</v>
      </c>
      <c r="B549" s="44" t="s">
        <v>350</v>
      </c>
      <c r="C549" s="88" t="s">
        <v>1492</v>
      </c>
      <c r="D549" s="43"/>
      <c r="E549" s="28" t="s">
        <v>181</v>
      </c>
      <c r="F549" s="36"/>
      <c r="G549" s="102"/>
      <c r="H549" s="35">
        <f t="shared" ref="H549:H558" si="66">ROUND(G549*F549,2)</f>
        <v>0</v>
      </c>
      <c r="I549" s="53" t="s">
        <v>1518</v>
      </c>
      <c r="J549" s="24" t="str">
        <f t="shared" ca="1" si="60"/>
        <v/>
      </c>
      <c r="K549" s="15" t="str">
        <f t="shared" si="64"/>
        <v>E043^ mmeach</v>
      </c>
      <c r="L549" s="16">
        <f>MATCH(K549,'Pay Items'!$K$1:$K$649,0)</f>
        <v>549</v>
      </c>
      <c r="M549" s="17" t="str">
        <f t="shared" ca="1" si="61"/>
        <v>F0</v>
      </c>
      <c r="N549" s="17" t="str">
        <f t="shared" ca="1" si="62"/>
        <v>C2</v>
      </c>
      <c r="O549" s="17" t="str">
        <f t="shared" ca="1" si="63"/>
        <v>C2</v>
      </c>
    </row>
    <row r="550" spans="1:15" s="25" customFormat="1" ht="39.950000000000003" customHeight="1" x14ac:dyDescent="0.2">
      <c r="A550" s="108" t="s">
        <v>86</v>
      </c>
      <c r="B550" s="38" t="s">
        <v>49</v>
      </c>
      <c r="C550" s="37" t="s">
        <v>692</v>
      </c>
      <c r="D550" s="43" t="s">
        <v>11</v>
      </c>
      <c r="E550" s="28" t="s">
        <v>181</v>
      </c>
      <c r="F550" s="36"/>
      <c r="G550" s="102"/>
      <c r="H550" s="35">
        <f t="shared" si="66"/>
        <v>0</v>
      </c>
      <c r="I550" s="53"/>
      <c r="J550" s="24" t="str">
        <f t="shared" ca="1" si="60"/>
        <v/>
      </c>
      <c r="K550" s="15" t="str">
        <f t="shared" si="64"/>
        <v>E044Abandoning Existing Catch BasinsCW 2130-R12each</v>
      </c>
      <c r="L550" s="16">
        <f>MATCH(K550,'Pay Items'!$K$1:$K$649,0)</f>
        <v>550</v>
      </c>
      <c r="M550" s="17" t="str">
        <f t="shared" ca="1" si="61"/>
        <v>F0</v>
      </c>
      <c r="N550" s="17" t="str">
        <f t="shared" ca="1" si="62"/>
        <v>C2</v>
      </c>
      <c r="O550" s="17" t="str">
        <f t="shared" ca="1" si="63"/>
        <v>C2</v>
      </c>
    </row>
    <row r="551" spans="1:15" s="25" customFormat="1" ht="30" customHeight="1" x14ac:dyDescent="0.2">
      <c r="A551" s="108" t="s">
        <v>428</v>
      </c>
      <c r="B551" s="38" t="s">
        <v>50</v>
      </c>
      <c r="C551" s="37" t="s">
        <v>425</v>
      </c>
      <c r="D551" s="43" t="s">
        <v>11</v>
      </c>
      <c r="E551" s="28" t="s">
        <v>181</v>
      </c>
      <c r="F551" s="36"/>
      <c r="G551" s="102"/>
      <c r="H551" s="35">
        <f t="shared" si="66"/>
        <v>0</v>
      </c>
      <c r="I551" s="53"/>
      <c r="J551" s="24" t="str">
        <f t="shared" ca="1" si="60"/>
        <v/>
      </c>
      <c r="K551" s="15" t="str">
        <f t="shared" si="64"/>
        <v>E045Abandoning Existing Catch PitCW 2130-R12each</v>
      </c>
      <c r="L551" s="16">
        <f>MATCH(K551,'Pay Items'!$K$1:$K$649,0)</f>
        <v>551</v>
      </c>
      <c r="M551" s="17" t="str">
        <f t="shared" ca="1" si="61"/>
        <v>F0</v>
      </c>
      <c r="N551" s="17" t="str">
        <f t="shared" ca="1" si="62"/>
        <v>C2</v>
      </c>
      <c r="O551" s="17" t="str">
        <f t="shared" ca="1" si="63"/>
        <v>C2</v>
      </c>
    </row>
    <row r="552" spans="1:15" s="25" customFormat="1" ht="30" customHeight="1" x14ac:dyDescent="0.2">
      <c r="A552" s="108" t="s">
        <v>430</v>
      </c>
      <c r="B552" s="38" t="s">
        <v>51</v>
      </c>
      <c r="C552" s="37" t="s">
        <v>693</v>
      </c>
      <c r="D552" s="43" t="s">
        <v>11</v>
      </c>
      <c r="E552" s="28" t="s">
        <v>181</v>
      </c>
      <c r="F552" s="36"/>
      <c r="G552" s="102"/>
      <c r="H552" s="35">
        <f t="shared" si="66"/>
        <v>0</v>
      </c>
      <c r="I552" s="53"/>
      <c r="J552" s="24" t="str">
        <f t="shared" ca="1" si="60"/>
        <v/>
      </c>
      <c r="K552" s="15" t="str">
        <f t="shared" si="64"/>
        <v>E046Removal of Existing Catch BasinsCW 2130-R12each</v>
      </c>
      <c r="L552" s="16">
        <f>MATCH(K552,'Pay Items'!$K$1:$K$649,0)</f>
        <v>552</v>
      </c>
      <c r="M552" s="17" t="str">
        <f t="shared" ca="1" si="61"/>
        <v>F0</v>
      </c>
      <c r="N552" s="17" t="str">
        <f t="shared" ca="1" si="62"/>
        <v>C2</v>
      </c>
      <c r="O552" s="17" t="str">
        <f t="shared" ca="1" si="63"/>
        <v>C2</v>
      </c>
    </row>
    <row r="553" spans="1:15" s="25" customFormat="1" ht="30" customHeight="1" x14ac:dyDescent="0.2">
      <c r="A553" s="108" t="s">
        <v>432</v>
      </c>
      <c r="B553" s="38" t="s">
        <v>52</v>
      </c>
      <c r="C553" s="37" t="s">
        <v>426</v>
      </c>
      <c r="D553" s="43" t="s">
        <v>11</v>
      </c>
      <c r="E553" s="28" t="s">
        <v>181</v>
      </c>
      <c r="F553" s="36"/>
      <c r="G553" s="102"/>
      <c r="H553" s="35">
        <f t="shared" si="66"/>
        <v>0</v>
      </c>
      <c r="I553" s="53"/>
      <c r="J553" s="24" t="str">
        <f t="shared" ca="1" si="60"/>
        <v/>
      </c>
      <c r="K553" s="15" t="str">
        <f t="shared" si="64"/>
        <v>E047Removal of Existing Catch PitCW 2130-R12each</v>
      </c>
      <c r="L553" s="16">
        <f>MATCH(K553,'Pay Items'!$K$1:$K$649,0)</f>
        <v>553</v>
      </c>
      <c r="M553" s="17" t="str">
        <f t="shared" ca="1" si="61"/>
        <v>F0</v>
      </c>
      <c r="N553" s="17" t="str">
        <f t="shared" ca="1" si="62"/>
        <v>C2</v>
      </c>
      <c r="O553" s="17" t="str">
        <f t="shared" ca="1" si="63"/>
        <v>C2</v>
      </c>
    </row>
    <row r="554" spans="1:15" s="25" customFormat="1" ht="43.5" customHeight="1" x14ac:dyDescent="0.2">
      <c r="A554" s="108" t="s">
        <v>434</v>
      </c>
      <c r="B554" s="38" t="s">
        <v>429</v>
      </c>
      <c r="C554" s="37" t="s">
        <v>694</v>
      </c>
      <c r="D554" s="43" t="s">
        <v>11</v>
      </c>
      <c r="E554" s="28" t="s">
        <v>181</v>
      </c>
      <c r="F554" s="36"/>
      <c r="G554" s="102"/>
      <c r="H554" s="35">
        <f t="shared" si="66"/>
        <v>0</v>
      </c>
      <c r="I554" s="53"/>
      <c r="J554" s="24" t="str">
        <f t="shared" ca="1" si="60"/>
        <v/>
      </c>
      <c r="K554" s="15" t="str">
        <f t="shared" si="64"/>
        <v>E048Relocation of Existing Catch BasinsCW 2130-R12each</v>
      </c>
      <c r="L554" s="16">
        <f>MATCH(K554,'Pay Items'!$K$1:$K$649,0)</f>
        <v>554</v>
      </c>
      <c r="M554" s="17" t="str">
        <f t="shared" ca="1" si="61"/>
        <v>F0</v>
      </c>
      <c r="N554" s="17" t="str">
        <f t="shared" ca="1" si="62"/>
        <v>C2</v>
      </c>
      <c r="O554" s="17" t="str">
        <f t="shared" ca="1" si="63"/>
        <v>C2</v>
      </c>
    </row>
    <row r="555" spans="1:15" s="25" customFormat="1" ht="30" customHeight="1" x14ac:dyDescent="0.2">
      <c r="A555" s="108" t="s">
        <v>435</v>
      </c>
      <c r="B555" s="38" t="s">
        <v>431</v>
      </c>
      <c r="C555" s="37" t="s">
        <v>427</v>
      </c>
      <c r="D555" s="43" t="s">
        <v>11</v>
      </c>
      <c r="E555" s="28" t="s">
        <v>181</v>
      </c>
      <c r="F555" s="36"/>
      <c r="G555" s="102"/>
      <c r="H555" s="35">
        <f t="shared" si="66"/>
        <v>0</v>
      </c>
      <c r="I555" s="53"/>
      <c r="J555" s="24" t="str">
        <f t="shared" ca="1" si="60"/>
        <v/>
      </c>
      <c r="K555" s="15" t="str">
        <f t="shared" si="64"/>
        <v>E049Relocation of Existing Catch PitCW 2130-R12each</v>
      </c>
      <c r="L555" s="16">
        <f>MATCH(K555,'Pay Items'!$K$1:$K$649,0)</f>
        <v>555</v>
      </c>
      <c r="M555" s="17" t="str">
        <f t="shared" ca="1" si="61"/>
        <v>F0</v>
      </c>
      <c r="N555" s="17" t="str">
        <f t="shared" ca="1" si="62"/>
        <v>C2</v>
      </c>
      <c r="O555" s="17" t="str">
        <f t="shared" ca="1" si="63"/>
        <v>C2</v>
      </c>
    </row>
    <row r="556" spans="1:15" s="25" customFormat="1" ht="39.950000000000003" customHeight="1" x14ac:dyDescent="0.2">
      <c r="A556" s="108" t="s">
        <v>436</v>
      </c>
      <c r="B556" s="38" t="s">
        <v>433</v>
      </c>
      <c r="C556" s="37" t="s">
        <v>22</v>
      </c>
      <c r="D556" s="43" t="s">
        <v>11</v>
      </c>
      <c r="E556" s="28" t="s">
        <v>181</v>
      </c>
      <c r="F556" s="36"/>
      <c r="G556" s="102"/>
      <c r="H556" s="35">
        <f t="shared" si="66"/>
        <v>0</v>
      </c>
      <c r="I556" s="53"/>
      <c r="J556" s="24" t="str">
        <f t="shared" ca="1" si="60"/>
        <v/>
      </c>
      <c r="K556" s="15" t="str">
        <f t="shared" si="64"/>
        <v>E050Abandoning Existing Drainage InletsCW 2130-R12each</v>
      </c>
      <c r="L556" s="16">
        <f>MATCH(K556,'Pay Items'!$K$1:$K$649,0)</f>
        <v>556</v>
      </c>
      <c r="M556" s="17" t="str">
        <f t="shared" ca="1" si="61"/>
        <v>F0</v>
      </c>
      <c r="N556" s="17" t="str">
        <f t="shared" ca="1" si="62"/>
        <v>C2</v>
      </c>
      <c r="O556" s="17" t="str">
        <f t="shared" ca="1" si="63"/>
        <v>C2</v>
      </c>
    </row>
    <row r="557" spans="1:15" s="25" customFormat="1" ht="30" customHeight="1" x14ac:dyDescent="0.2">
      <c r="A557" s="108" t="s">
        <v>0</v>
      </c>
      <c r="B557" s="38" t="s">
        <v>489</v>
      </c>
      <c r="C557" s="37" t="s">
        <v>1</v>
      </c>
      <c r="D557" s="43" t="s">
        <v>1588</v>
      </c>
      <c r="E557" s="28" t="s">
        <v>181</v>
      </c>
      <c r="F557" s="36"/>
      <c r="G557" s="102"/>
      <c r="H557" s="35">
        <f t="shared" si="66"/>
        <v>0</v>
      </c>
      <c r="I557" s="53" t="s">
        <v>2</v>
      </c>
      <c r="J557" s="24" t="str">
        <f t="shared" ca="1" si="60"/>
        <v/>
      </c>
      <c r="K557" s="15" t="str">
        <f t="shared" si="64"/>
        <v>E050ACatch Basin CleaningCW 2140-R5each</v>
      </c>
      <c r="L557" s="16">
        <f>MATCH(K557,'Pay Items'!$K$1:$K$649,0)</f>
        <v>557</v>
      </c>
      <c r="M557" s="17" t="str">
        <f t="shared" ca="1" si="61"/>
        <v>F0</v>
      </c>
      <c r="N557" s="17" t="str">
        <f t="shared" ca="1" si="62"/>
        <v>C2</v>
      </c>
      <c r="O557" s="17" t="str">
        <f t="shared" ca="1" si="63"/>
        <v>C2</v>
      </c>
    </row>
    <row r="558" spans="1:15" s="25" customFormat="1" ht="30" customHeight="1" x14ac:dyDescent="0.2">
      <c r="A558" s="108" t="s">
        <v>437</v>
      </c>
      <c r="B558" s="38" t="s">
        <v>548</v>
      </c>
      <c r="C558" s="37" t="s">
        <v>314</v>
      </c>
      <c r="D558" s="43" t="s">
        <v>12</v>
      </c>
      <c r="E558" s="28" t="s">
        <v>182</v>
      </c>
      <c r="F558" s="36"/>
      <c r="G558" s="102"/>
      <c r="H558" s="35">
        <f t="shared" si="66"/>
        <v>0</v>
      </c>
      <c r="I558" s="53"/>
      <c r="J558" s="24" t="str">
        <f t="shared" ca="1" si="60"/>
        <v/>
      </c>
      <c r="K558" s="15" t="str">
        <f t="shared" si="64"/>
        <v>E051Installation of SubdrainsCW 3120-R4m</v>
      </c>
      <c r="L558" s="16">
        <f>MATCH(K558,'Pay Items'!$K$1:$K$649,0)</f>
        <v>558</v>
      </c>
      <c r="M558" s="17" t="str">
        <f t="shared" ca="1" si="61"/>
        <v>F0</v>
      </c>
      <c r="N558" s="17" t="str">
        <f t="shared" ca="1" si="62"/>
        <v>C2</v>
      </c>
      <c r="O558" s="17" t="str">
        <f t="shared" ca="1" si="63"/>
        <v>C2</v>
      </c>
    </row>
    <row r="559" spans="1:15" s="30" customFormat="1" ht="30" customHeight="1" x14ac:dyDescent="0.2">
      <c r="A559" s="108" t="s">
        <v>908</v>
      </c>
      <c r="B559" s="38" t="s">
        <v>620</v>
      </c>
      <c r="C559" s="88" t="s">
        <v>922</v>
      </c>
      <c r="D559" s="43" t="s">
        <v>961</v>
      </c>
      <c r="E559" s="28"/>
      <c r="F559" s="36"/>
      <c r="G559" s="109"/>
      <c r="H559" s="78"/>
      <c r="I559" s="53"/>
      <c r="J559" s="24" t="str">
        <f t="shared" ca="1" si="60"/>
        <v>LOCKED</v>
      </c>
      <c r="K559" s="15" t="str">
        <f t="shared" si="64"/>
        <v>E052sCorrugated Steel Pipe Culvert - SupplyCW 3610-R5</v>
      </c>
      <c r="L559" s="16">
        <f>MATCH(K559,'Pay Items'!$K$1:$K$649,0)</f>
        <v>559</v>
      </c>
      <c r="M559" s="17" t="str">
        <f t="shared" ca="1" si="61"/>
        <v>F0</v>
      </c>
      <c r="N559" s="17" t="str">
        <f t="shared" ca="1" si="62"/>
        <v>G</v>
      </c>
      <c r="O559" s="17" t="str">
        <f t="shared" ca="1" si="63"/>
        <v>C2</v>
      </c>
    </row>
    <row r="560" spans="1:15" s="25" customFormat="1" ht="30" customHeight="1" x14ac:dyDescent="0.2">
      <c r="A560" s="108" t="s">
        <v>859</v>
      </c>
      <c r="B560" s="44" t="s">
        <v>350</v>
      </c>
      <c r="C560" s="37" t="s">
        <v>1519</v>
      </c>
      <c r="D560" s="43"/>
      <c r="E560" s="28" t="s">
        <v>182</v>
      </c>
      <c r="F560" s="36"/>
      <c r="G560" s="102"/>
      <c r="H560" s="35">
        <f t="shared" ref="H560:H565" si="67">ROUND(G560*F560,2)</f>
        <v>0</v>
      </c>
      <c r="I560" s="53" t="s">
        <v>1520</v>
      </c>
      <c r="J560" s="24" t="str">
        <f t="shared" ca="1" si="60"/>
        <v/>
      </c>
      <c r="K560" s="15" t="str">
        <f t="shared" si="64"/>
        <v>E053s(250 mm, ^ gauge, ^)m</v>
      </c>
      <c r="L560" s="16">
        <f>MATCH(K560,'Pay Items'!$K$1:$K$649,0)</f>
        <v>560</v>
      </c>
      <c r="M560" s="17" t="str">
        <f t="shared" ca="1" si="61"/>
        <v>F0</v>
      </c>
      <c r="N560" s="17" t="str">
        <f t="shared" ca="1" si="62"/>
        <v>C2</v>
      </c>
      <c r="O560" s="17" t="str">
        <f t="shared" ca="1" si="63"/>
        <v>C2</v>
      </c>
    </row>
    <row r="561" spans="1:15" s="25" customFormat="1" ht="30" customHeight="1" x14ac:dyDescent="0.2">
      <c r="A561" s="108" t="s">
        <v>919</v>
      </c>
      <c r="B561" s="44" t="s">
        <v>350</v>
      </c>
      <c r="C561" s="37" t="s">
        <v>1521</v>
      </c>
      <c r="D561" s="43"/>
      <c r="E561" s="28" t="s">
        <v>182</v>
      </c>
      <c r="F561" s="36"/>
      <c r="G561" s="102"/>
      <c r="H561" s="35">
        <f t="shared" si="67"/>
        <v>0</v>
      </c>
      <c r="I561" s="53" t="s">
        <v>1520</v>
      </c>
      <c r="J561" s="24" t="str">
        <f t="shared" ca="1" si="60"/>
        <v/>
      </c>
      <c r="K561" s="15" t="str">
        <f t="shared" si="64"/>
        <v>E053As(300 mm, ^ gauge, ^)m</v>
      </c>
      <c r="L561" s="16">
        <f>MATCH(K561,'Pay Items'!$K$1:$K$649,0)</f>
        <v>561</v>
      </c>
      <c r="M561" s="17" t="str">
        <f t="shared" ca="1" si="61"/>
        <v>F0</v>
      </c>
      <c r="N561" s="17" t="str">
        <f t="shared" ca="1" si="62"/>
        <v>C2</v>
      </c>
      <c r="O561" s="17" t="str">
        <f t="shared" ca="1" si="63"/>
        <v>C2</v>
      </c>
    </row>
    <row r="562" spans="1:15" s="25" customFormat="1" ht="30" customHeight="1" x14ac:dyDescent="0.2">
      <c r="A562" s="108" t="s">
        <v>860</v>
      </c>
      <c r="B562" s="44" t="s">
        <v>351</v>
      </c>
      <c r="C562" s="37" t="s">
        <v>1522</v>
      </c>
      <c r="D562" s="43"/>
      <c r="E562" s="28" t="s">
        <v>182</v>
      </c>
      <c r="F562" s="36"/>
      <c r="G562" s="102"/>
      <c r="H562" s="35">
        <f t="shared" si="67"/>
        <v>0</v>
      </c>
      <c r="I562" s="53" t="s">
        <v>1520</v>
      </c>
      <c r="J562" s="24" t="str">
        <f t="shared" ca="1" si="60"/>
        <v/>
      </c>
      <c r="K562" s="15" t="str">
        <f t="shared" si="64"/>
        <v>E054s(375 mm,^ gauge, ^)m</v>
      </c>
      <c r="L562" s="16">
        <f>MATCH(K562,'Pay Items'!$K$1:$K$649,0)</f>
        <v>562</v>
      </c>
      <c r="M562" s="17" t="str">
        <f t="shared" ca="1" si="61"/>
        <v>F0</v>
      </c>
      <c r="N562" s="17" t="str">
        <f t="shared" ca="1" si="62"/>
        <v>C2</v>
      </c>
      <c r="O562" s="17" t="str">
        <f t="shared" ca="1" si="63"/>
        <v>C2</v>
      </c>
    </row>
    <row r="563" spans="1:15" s="25" customFormat="1" ht="30" customHeight="1" x14ac:dyDescent="0.2">
      <c r="A563" s="108" t="s">
        <v>861</v>
      </c>
      <c r="B563" s="44" t="s">
        <v>352</v>
      </c>
      <c r="C563" s="37" t="s">
        <v>1523</v>
      </c>
      <c r="D563" s="43"/>
      <c r="E563" s="28" t="s">
        <v>182</v>
      </c>
      <c r="F563" s="36"/>
      <c r="G563" s="102"/>
      <c r="H563" s="35">
        <f t="shared" si="67"/>
        <v>0</v>
      </c>
      <c r="I563" s="53" t="s">
        <v>1520</v>
      </c>
      <c r="J563" s="24" t="str">
        <f t="shared" ca="1" si="60"/>
        <v/>
      </c>
      <c r="K563" s="15" t="str">
        <f t="shared" si="64"/>
        <v>E055s(450 mm,^ gauge, ^)m</v>
      </c>
      <c r="L563" s="16">
        <f>MATCH(K563,'Pay Items'!$K$1:$K$649,0)</f>
        <v>563</v>
      </c>
      <c r="M563" s="17" t="str">
        <f t="shared" ca="1" si="61"/>
        <v>F0</v>
      </c>
      <c r="N563" s="17" t="str">
        <f t="shared" ca="1" si="62"/>
        <v>C2</v>
      </c>
      <c r="O563" s="17" t="str">
        <f t="shared" ca="1" si="63"/>
        <v>C2</v>
      </c>
    </row>
    <row r="564" spans="1:15" s="25" customFormat="1" ht="30" customHeight="1" x14ac:dyDescent="0.2">
      <c r="A564" s="108" t="s">
        <v>862</v>
      </c>
      <c r="B564" s="44" t="s">
        <v>353</v>
      </c>
      <c r="C564" s="37" t="s">
        <v>1524</v>
      </c>
      <c r="D564" s="43"/>
      <c r="E564" s="28" t="s">
        <v>182</v>
      </c>
      <c r="F564" s="36"/>
      <c r="G564" s="102"/>
      <c r="H564" s="35">
        <f t="shared" si="67"/>
        <v>0</v>
      </c>
      <c r="I564" s="53" t="s">
        <v>1520</v>
      </c>
      <c r="J564" s="24" t="str">
        <f t="shared" ca="1" si="60"/>
        <v/>
      </c>
      <c r="K564" s="15" t="str">
        <f t="shared" si="64"/>
        <v>E056s(600 mm,^ gauge, ^)m</v>
      </c>
      <c r="L564" s="16">
        <f>MATCH(K564,'Pay Items'!$K$1:$K$649,0)</f>
        <v>564</v>
      </c>
      <c r="M564" s="17" t="str">
        <f t="shared" ca="1" si="61"/>
        <v>F0</v>
      </c>
      <c r="N564" s="17" t="str">
        <f t="shared" ca="1" si="62"/>
        <v>C2</v>
      </c>
      <c r="O564" s="17" t="str">
        <f t="shared" ca="1" si="63"/>
        <v>C2</v>
      </c>
    </row>
    <row r="565" spans="1:15" s="25" customFormat="1" ht="30" customHeight="1" x14ac:dyDescent="0.2">
      <c r="A565" s="108" t="s">
        <v>863</v>
      </c>
      <c r="B565" s="44" t="s">
        <v>354</v>
      </c>
      <c r="C565" s="37" t="s">
        <v>1525</v>
      </c>
      <c r="D565" s="43"/>
      <c r="E565" s="28" t="s">
        <v>182</v>
      </c>
      <c r="F565" s="36"/>
      <c r="G565" s="102"/>
      <c r="H565" s="35">
        <f t="shared" si="67"/>
        <v>0</v>
      </c>
      <c r="I565" s="53" t="s">
        <v>1520</v>
      </c>
      <c r="J565" s="24" t="str">
        <f t="shared" ca="1" si="60"/>
        <v/>
      </c>
      <c r="K565" s="15" t="str">
        <f t="shared" si="64"/>
        <v>E057s(^ mm, ^ gauge, ^)m</v>
      </c>
      <c r="L565" s="16">
        <f>MATCH(K565,'Pay Items'!$K$1:$K$649,0)</f>
        <v>565</v>
      </c>
      <c r="M565" s="17" t="str">
        <f t="shared" ca="1" si="61"/>
        <v>F0</v>
      </c>
      <c r="N565" s="17" t="str">
        <f t="shared" ca="1" si="62"/>
        <v>C2</v>
      </c>
      <c r="O565" s="17" t="str">
        <f t="shared" ca="1" si="63"/>
        <v>C2</v>
      </c>
    </row>
    <row r="566" spans="1:15" s="30" customFormat="1" ht="30" customHeight="1" x14ac:dyDescent="0.2">
      <c r="A566" s="108" t="s">
        <v>864</v>
      </c>
      <c r="B566" s="38" t="s">
        <v>681</v>
      </c>
      <c r="C566" s="88" t="s">
        <v>923</v>
      </c>
      <c r="D566" s="43" t="s">
        <v>961</v>
      </c>
      <c r="E566" s="28"/>
      <c r="F566" s="36"/>
      <c r="G566" s="109"/>
      <c r="H566" s="78"/>
      <c r="I566" s="53"/>
      <c r="J566" s="24" t="str">
        <f t="shared" ca="1" si="60"/>
        <v>LOCKED</v>
      </c>
      <c r="K566" s="15" t="str">
        <f t="shared" si="64"/>
        <v>E057iCorrugated Steel Pipe Culvert - InstallCW 3610-R5</v>
      </c>
      <c r="L566" s="16">
        <f>MATCH(K566,'Pay Items'!$K$1:$K$649,0)</f>
        <v>566</v>
      </c>
      <c r="M566" s="17" t="str">
        <f t="shared" ca="1" si="61"/>
        <v>F0</v>
      </c>
      <c r="N566" s="17" t="str">
        <f t="shared" ca="1" si="62"/>
        <v>G</v>
      </c>
      <c r="O566" s="17" t="str">
        <f t="shared" ca="1" si="63"/>
        <v>C2</v>
      </c>
    </row>
    <row r="567" spans="1:15" s="25" customFormat="1" ht="30" customHeight="1" x14ac:dyDescent="0.2">
      <c r="A567" s="108" t="s">
        <v>865</v>
      </c>
      <c r="B567" s="44" t="s">
        <v>350</v>
      </c>
      <c r="C567" s="37" t="s">
        <v>1519</v>
      </c>
      <c r="D567" s="43"/>
      <c r="E567" s="28" t="s">
        <v>182</v>
      </c>
      <c r="F567" s="36"/>
      <c r="G567" s="102"/>
      <c r="H567" s="35">
        <f t="shared" ref="H567:H572" si="68">ROUND(G567*F567,2)</f>
        <v>0</v>
      </c>
      <c r="I567" s="53" t="s">
        <v>1520</v>
      </c>
      <c r="J567" s="24" t="str">
        <f t="shared" ca="1" si="60"/>
        <v/>
      </c>
      <c r="K567" s="15" t="str">
        <f t="shared" si="64"/>
        <v>E058i(250 mm, ^ gauge, ^)m</v>
      </c>
      <c r="L567" s="16">
        <f>MATCH(K567,'Pay Items'!$K$1:$K$649,0)</f>
        <v>567</v>
      </c>
      <c r="M567" s="17" t="str">
        <f t="shared" ca="1" si="61"/>
        <v>F0</v>
      </c>
      <c r="N567" s="17" t="str">
        <f t="shared" ca="1" si="62"/>
        <v>C2</v>
      </c>
      <c r="O567" s="17" t="str">
        <f t="shared" ca="1" si="63"/>
        <v>C2</v>
      </c>
    </row>
    <row r="568" spans="1:15" s="25" customFormat="1" ht="30" customHeight="1" x14ac:dyDescent="0.2">
      <c r="A568" s="108" t="s">
        <v>920</v>
      </c>
      <c r="B568" s="44" t="s">
        <v>350</v>
      </c>
      <c r="C568" s="37" t="s">
        <v>1521</v>
      </c>
      <c r="D568" s="43"/>
      <c r="E568" s="28" t="s">
        <v>182</v>
      </c>
      <c r="F568" s="36"/>
      <c r="G568" s="102"/>
      <c r="H568" s="35">
        <f t="shared" si="68"/>
        <v>0</v>
      </c>
      <c r="I568" s="53" t="s">
        <v>1520</v>
      </c>
      <c r="J568" s="24" t="str">
        <f t="shared" ca="1" si="60"/>
        <v/>
      </c>
      <c r="K568" s="15" t="str">
        <f t="shared" si="64"/>
        <v>E058Ai(300 mm, ^ gauge, ^)m</v>
      </c>
      <c r="L568" s="16">
        <f>MATCH(K568,'Pay Items'!$K$1:$K$649,0)</f>
        <v>568</v>
      </c>
      <c r="M568" s="17" t="str">
        <f t="shared" ca="1" si="61"/>
        <v>F0</v>
      </c>
      <c r="N568" s="17" t="str">
        <f t="shared" ca="1" si="62"/>
        <v>C2</v>
      </c>
      <c r="O568" s="17" t="str">
        <f t="shared" ca="1" si="63"/>
        <v>C2</v>
      </c>
    </row>
    <row r="569" spans="1:15" s="25" customFormat="1" ht="30" customHeight="1" x14ac:dyDescent="0.2">
      <c r="A569" s="108" t="s">
        <v>866</v>
      </c>
      <c r="B569" s="44" t="s">
        <v>351</v>
      </c>
      <c r="C569" s="37" t="s">
        <v>1526</v>
      </c>
      <c r="D569" s="43"/>
      <c r="E569" s="28" t="s">
        <v>182</v>
      </c>
      <c r="F569" s="36"/>
      <c r="G569" s="102"/>
      <c r="H569" s="35">
        <f t="shared" si="68"/>
        <v>0</v>
      </c>
      <c r="I569" s="53" t="s">
        <v>1520</v>
      </c>
      <c r="J569" s="24" t="str">
        <f t="shared" ca="1" si="60"/>
        <v/>
      </c>
      <c r="K569" s="15" t="str">
        <f t="shared" si="64"/>
        <v>E059i(375 mm, ^ gauge, ^)m</v>
      </c>
      <c r="L569" s="16">
        <f>MATCH(K569,'Pay Items'!$K$1:$K$649,0)</f>
        <v>569</v>
      </c>
      <c r="M569" s="17" t="str">
        <f t="shared" ca="1" si="61"/>
        <v>F0</v>
      </c>
      <c r="N569" s="17" t="str">
        <f t="shared" ca="1" si="62"/>
        <v>C2</v>
      </c>
      <c r="O569" s="17" t="str">
        <f t="shared" ca="1" si="63"/>
        <v>C2</v>
      </c>
    </row>
    <row r="570" spans="1:15" s="25" customFormat="1" ht="30" customHeight="1" x14ac:dyDescent="0.2">
      <c r="A570" s="108" t="s">
        <v>867</v>
      </c>
      <c r="B570" s="44" t="s">
        <v>352</v>
      </c>
      <c r="C570" s="37" t="s">
        <v>1527</v>
      </c>
      <c r="D570" s="43"/>
      <c r="E570" s="28" t="s">
        <v>182</v>
      </c>
      <c r="F570" s="36"/>
      <c r="G570" s="102"/>
      <c r="H570" s="35">
        <f t="shared" si="68"/>
        <v>0</v>
      </c>
      <c r="I570" s="53" t="s">
        <v>1520</v>
      </c>
      <c r="J570" s="24" t="str">
        <f t="shared" ca="1" si="60"/>
        <v/>
      </c>
      <c r="K570" s="15" t="str">
        <f t="shared" si="64"/>
        <v>E060i(450 mm, ^ gauge, ^)m</v>
      </c>
      <c r="L570" s="16">
        <f>MATCH(K570,'Pay Items'!$K$1:$K$649,0)</f>
        <v>570</v>
      </c>
      <c r="M570" s="17" t="str">
        <f t="shared" ca="1" si="61"/>
        <v>F0</v>
      </c>
      <c r="N570" s="17" t="str">
        <f t="shared" ca="1" si="62"/>
        <v>C2</v>
      </c>
      <c r="O570" s="17" t="str">
        <f t="shared" ca="1" si="63"/>
        <v>C2</v>
      </c>
    </row>
    <row r="571" spans="1:15" s="25" customFormat="1" ht="30" customHeight="1" x14ac:dyDescent="0.2">
      <c r="A571" s="108" t="s">
        <v>868</v>
      </c>
      <c r="B571" s="44" t="s">
        <v>353</v>
      </c>
      <c r="C571" s="37" t="s">
        <v>1528</v>
      </c>
      <c r="D571" s="43"/>
      <c r="E571" s="28" t="s">
        <v>182</v>
      </c>
      <c r="F571" s="36"/>
      <c r="G571" s="102"/>
      <c r="H571" s="35">
        <f t="shared" si="68"/>
        <v>0</v>
      </c>
      <c r="I571" s="53" t="s">
        <v>1520</v>
      </c>
      <c r="J571" s="24" t="str">
        <f t="shared" ca="1" si="60"/>
        <v/>
      </c>
      <c r="K571" s="15" t="str">
        <f t="shared" si="64"/>
        <v>E061i(600 mm, ^ gauge, ^)m</v>
      </c>
      <c r="L571" s="16">
        <f>MATCH(K571,'Pay Items'!$K$1:$K$649,0)</f>
        <v>571</v>
      </c>
      <c r="M571" s="17" t="str">
        <f t="shared" ca="1" si="61"/>
        <v>F0</v>
      </c>
      <c r="N571" s="17" t="str">
        <f t="shared" ca="1" si="62"/>
        <v>C2</v>
      </c>
      <c r="O571" s="17" t="str">
        <f t="shared" ca="1" si="63"/>
        <v>C2</v>
      </c>
    </row>
    <row r="572" spans="1:15" s="25" customFormat="1" ht="30" customHeight="1" x14ac:dyDescent="0.2">
      <c r="A572" s="108" t="s">
        <v>869</v>
      </c>
      <c r="B572" s="44" t="s">
        <v>354</v>
      </c>
      <c r="C572" s="37" t="s">
        <v>1525</v>
      </c>
      <c r="D572" s="43"/>
      <c r="E572" s="28" t="s">
        <v>182</v>
      </c>
      <c r="F572" s="36"/>
      <c r="G572" s="102"/>
      <c r="H572" s="35">
        <f t="shared" si="68"/>
        <v>0</v>
      </c>
      <c r="I572" s="53" t="s">
        <v>1520</v>
      </c>
      <c r="J572" s="24" t="str">
        <f t="shared" ca="1" si="60"/>
        <v/>
      </c>
      <c r="K572" s="15" t="str">
        <f t="shared" si="64"/>
        <v>E062i(^ mm, ^ gauge, ^)m</v>
      </c>
      <c r="L572" s="16">
        <f>MATCH(K572,'Pay Items'!$K$1:$K$649,0)</f>
        <v>572</v>
      </c>
      <c r="M572" s="17" t="str">
        <f t="shared" ca="1" si="61"/>
        <v>F0</v>
      </c>
      <c r="N572" s="17" t="str">
        <f t="shared" ca="1" si="62"/>
        <v>C2</v>
      </c>
      <c r="O572" s="17" t="str">
        <f t="shared" ca="1" si="63"/>
        <v>C2</v>
      </c>
    </row>
    <row r="573" spans="1:15" s="30" customFormat="1" ht="43.9" customHeight="1" x14ac:dyDescent="0.2">
      <c r="A573" s="108" t="s">
        <v>900</v>
      </c>
      <c r="B573" s="38" t="s">
        <v>682</v>
      </c>
      <c r="C573" s="88" t="s">
        <v>470</v>
      </c>
      <c r="D573" s="43" t="s">
        <v>961</v>
      </c>
      <c r="E573" s="28"/>
      <c r="F573" s="36"/>
      <c r="G573" s="109"/>
      <c r="H573" s="78"/>
      <c r="I573" s="53"/>
      <c r="J573" s="24" t="str">
        <f t="shared" ca="1" si="60"/>
        <v>LOCKED</v>
      </c>
      <c r="K573" s="15" t="str">
        <f t="shared" si="64"/>
        <v>E062sPrecast Concrete Pipe Culvert - SupplyCW 3610-R5</v>
      </c>
      <c r="L573" s="16">
        <f>MATCH(K573,'Pay Items'!$K$1:$K$649,0)</f>
        <v>573</v>
      </c>
      <c r="M573" s="17" t="str">
        <f t="shared" ca="1" si="61"/>
        <v>F0</v>
      </c>
      <c r="N573" s="17" t="str">
        <f t="shared" ca="1" si="62"/>
        <v>G</v>
      </c>
      <c r="O573" s="17" t="str">
        <f t="shared" ca="1" si="63"/>
        <v>C2</v>
      </c>
    </row>
    <row r="574" spans="1:15" s="25" customFormat="1" ht="30" customHeight="1" x14ac:dyDescent="0.2">
      <c r="A574" s="108" t="s">
        <v>901</v>
      </c>
      <c r="B574" s="44" t="s">
        <v>350</v>
      </c>
      <c r="C574" s="37" t="s">
        <v>1529</v>
      </c>
      <c r="D574" s="43"/>
      <c r="E574" s="28" t="s">
        <v>182</v>
      </c>
      <c r="F574" s="36"/>
      <c r="G574" s="102"/>
      <c r="H574" s="35">
        <f>ROUND(G574*F574,2)</f>
        <v>0</v>
      </c>
      <c r="I574" s="89" t="s">
        <v>1493</v>
      </c>
      <c r="J574" s="24" t="str">
        <f t="shared" ca="1" si="60"/>
        <v/>
      </c>
      <c r="K574" s="15" t="str">
        <f t="shared" si="64"/>
        <v>E063s^ mmm</v>
      </c>
      <c r="L574" s="16">
        <f>MATCH(K574,'Pay Items'!$K$1:$K$649,0)</f>
        <v>574</v>
      </c>
      <c r="M574" s="17" t="str">
        <f t="shared" ca="1" si="61"/>
        <v>F0</v>
      </c>
      <c r="N574" s="17" t="str">
        <f t="shared" ca="1" si="62"/>
        <v>C2</v>
      </c>
      <c r="O574" s="17" t="str">
        <f t="shared" ca="1" si="63"/>
        <v>C2</v>
      </c>
    </row>
    <row r="575" spans="1:15" s="30" customFormat="1" ht="30" customHeight="1" x14ac:dyDescent="0.2">
      <c r="A575" s="108" t="s">
        <v>902</v>
      </c>
      <c r="B575" s="38" t="s">
        <v>683</v>
      </c>
      <c r="C575" s="88" t="s">
        <v>471</v>
      </c>
      <c r="D575" s="43" t="s">
        <v>961</v>
      </c>
      <c r="E575" s="28"/>
      <c r="F575" s="36"/>
      <c r="G575" s="102"/>
      <c r="H575" s="35"/>
      <c r="I575" s="58"/>
      <c r="J575" s="24" t="str">
        <f t="shared" ca="1" si="60"/>
        <v/>
      </c>
      <c r="K575" s="15" t="str">
        <f t="shared" si="64"/>
        <v>E064iPrecast Concrete Pipe Culvert - InstallCW 3610-R5</v>
      </c>
      <c r="L575" s="16">
        <f>MATCH(K575,'Pay Items'!$K$1:$K$649,0)</f>
        <v>575</v>
      </c>
      <c r="M575" s="17" t="str">
        <f t="shared" ca="1" si="61"/>
        <v>F0</v>
      </c>
      <c r="N575" s="17" t="str">
        <f t="shared" ca="1" si="62"/>
        <v>C2</v>
      </c>
      <c r="O575" s="17" t="str">
        <f t="shared" ca="1" si="63"/>
        <v>C2</v>
      </c>
    </row>
    <row r="576" spans="1:15" s="25" customFormat="1" ht="30" customHeight="1" x14ac:dyDescent="0.2">
      <c r="A576" s="108" t="s">
        <v>903</v>
      </c>
      <c r="B576" s="44" t="s">
        <v>350</v>
      </c>
      <c r="C576" s="37" t="s">
        <v>1529</v>
      </c>
      <c r="D576" s="43"/>
      <c r="E576" s="28" t="s">
        <v>182</v>
      </c>
      <c r="F576" s="36"/>
      <c r="G576" s="102"/>
      <c r="H576" s="35">
        <f>ROUND(G576*F576,2)</f>
        <v>0</v>
      </c>
      <c r="I576" s="89" t="s">
        <v>1493</v>
      </c>
      <c r="J576" s="24" t="str">
        <f t="shared" ca="1" si="60"/>
        <v/>
      </c>
      <c r="K576" s="15" t="str">
        <f t="shared" si="64"/>
        <v>E065i^ mmm</v>
      </c>
      <c r="L576" s="16">
        <f>MATCH(K576,'Pay Items'!$K$1:$K$649,0)</f>
        <v>576</v>
      </c>
      <c r="M576" s="17" t="str">
        <f t="shared" ca="1" si="61"/>
        <v>F0</v>
      </c>
      <c r="N576" s="17" t="str">
        <f t="shared" ca="1" si="62"/>
        <v>C2</v>
      </c>
      <c r="O576" s="17" t="str">
        <f t="shared" ca="1" si="63"/>
        <v>C2</v>
      </c>
    </row>
    <row r="577" spans="1:15" s="30" customFormat="1" ht="30" customHeight="1" x14ac:dyDescent="0.2">
      <c r="A577" s="108" t="s">
        <v>924</v>
      </c>
      <c r="B577" s="38" t="s">
        <v>3</v>
      </c>
      <c r="C577" s="88" t="s">
        <v>925</v>
      </c>
      <c r="D577" s="43" t="s">
        <v>961</v>
      </c>
      <c r="E577" s="28"/>
      <c r="F577" s="36"/>
      <c r="G577" s="109"/>
      <c r="H577" s="78"/>
      <c r="I577" s="53"/>
      <c r="J577" s="24" t="str">
        <f t="shared" ca="1" si="60"/>
        <v>LOCKED</v>
      </c>
      <c r="K577" s="15" t="str">
        <f t="shared" si="64"/>
        <v>E065iAHigh Density Polyethylene Pipe - SupplyCW 3610-R5</v>
      </c>
      <c r="L577" s="16">
        <f>MATCH(K577,'Pay Items'!$K$1:$K$649,0)</f>
        <v>577</v>
      </c>
      <c r="M577" s="17" t="str">
        <f t="shared" ca="1" si="61"/>
        <v>F0</v>
      </c>
      <c r="N577" s="17" t="str">
        <f t="shared" ca="1" si="62"/>
        <v>G</v>
      </c>
      <c r="O577" s="17" t="str">
        <f t="shared" ca="1" si="63"/>
        <v>C2</v>
      </c>
    </row>
    <row r="578" spans="1:15" s="25" customFormat="1" ht="30" customHeight="1" x14ac:dyDescent="0.2">
      <c r="A578" s="108" t="s">
        <v>926</v>
      </c>
      <c r="B578" s="44" t="s">
        <v>350</v>
      </c>
      <c r="C578" s="37" t="s">
        <v>1530</v>
      </c>
      <c r="D578" s="43"/>
      <c r="E578" s="28" t="s">
        <v>182</v>
      </c>
      <c r="F578" s="36"/>
      <c r="G578" s="102"/>
      <c r="H578" s="35">
        <f>ROUND(G578*F578,2)</f>
        <v>0</v>
      </c>
      <c r="I578" s="53" t="s">
        <v>1531</v>
      </c>
      <c r="J578" s="24" t="str">
        <f t="shared" ca="1" si="60"/>
        <v/>
      </c>
      <c r="K578" s="15" t="str">
        <f t="shared" si="64"/>
        <v>E065iB(^ mm)m</v>
      </c>
      <c r="L578" s="16">
        <f>MATCH(K578,'Pay Items'!$K$1:$K$649,0)</f>
        <v>578</v>
      </c>
      <c r="M578" s="17" t="str">
        <f t="shared" ca="1" si="61"/>
        <v>F0</v>
      </c>
      <c r="N578" s="17" t="str">
        <f t="shared" ca="1" si="62"/>
        <v>C2</v>
      </c>
      <c r="O578" s="17" t="str">
        <f t="shared" ca="1" si="63"/>
        <v>C2</v>
      </c>
    </row>
    <row r="579" spans="1:15" s="30" customFormat="1" ht="36" customHeight="1" x14ac:dyDescent="0.2">
      <c r="A579" s="108" t="s">
        <v>927</v>
      </c>
      <c r="B579" s="38" t="s">
        <v>683</v>
      </c>
      <c r="C579" s="88" t="s">
        <v>928</v>
      </c>
      <c r="D579" s="43" t="s">
        <v>961</v>
      </c>
      <c r="E579" s="28"/>
      <c r="F579" s="36"/>
      <c r="G579" s="109"/>
      <c r="H579" s="78"/>
      <c r="I579" s="53"/>
      <c r="J579" s="24" t="str">
        <f t="shared" ref="J579:J642" ca="1" si="69">IF(CELL("protect",$G579)=1, "LOCKED", "")</f>
        <v>LOCKED</v>
      </c>
      <c r="K579" s="15" t="str">
        <f t="shared" si="64"/>
        <v>E065iCHigh Density Polyethylene Pipe - InstallCW 3610-R5</v>
      </c>
      <c r="L579" s="16">
        <f>MATCH(K579,'Pay Items'!$K$1:$K$649,0)</f>
        <v>579</v>
      </c>
      <c r="M579" s="17" t="str">
        <f t="shared" ref="M579:M642" ca="1" si="70">CELL("format",$F579)</f>
        <v>F0</v>
      </c>
      <c r="N579" s="17" t="str">
        <f t="shared" ref="N579:N642" ca="1" si="71">CELL("format",$G579)</f>
        <v>G</v>
      </c>
      <c r="O579" s="17" t="str">
        <f t="shared" ref="O579:O642" ca="1" si="72">CELL("format",$H579)</f>
        <v>C2</v>
      </c>
    </row>
    <row r="580" spans="1:15" s="25" customFormat="1" ht="30" customHeight="1" x14ac:dyDescent="0.2">
      <c r="A580" s="108" t="s">
        <v>929</v>
      </c>
      <c r="B580" s="44" t="s">
        <v>350</v>
      </c>
      <c r="C580" s="37" t="s">
        <v>1530</v>
      </c>
      <c r="D580" s="43"/>
      <c r="E580" s="28" t="s">
        <v>182</v>
      </c>
      <c r="F580" s="36"/>
      <c r="G580" s="102"/>
      <c r="H580" s="35">
        <f t="shared" ref="H580:H585" si="73">ROUND(G580*F580,2)</f>
        <v>0</v>
      </c>
      <c r="I580" s="53" t="s">
        <v>1531</v>
      </c>
      <c r="J580" s="24" t="str">
        <f t="shared" ca="1" si="69"/>
        <v/>
      </c>
      <c r="K580" s="15" t="str">
        <f t="shared" ref="K580:K643" si="74">CLEAN(CONCATENATE(TRIM($A580),TRIM($C580),IF(LEFT($D580)&lt;&gt;"E",TRIM($D580),),TRIM($E580)))</f>
        <v>E065iD(^ mm)m</v>
      </c>
      <c r="L580" s="16">
        <f>MATCH(K580,'Pay Items'!$K$1:$K$649,0)</f>
        <v>580</v>
      </c>
      <c r="M580" s="17" t="str">
        <f t="shared" ca="1" si="70"/>
        <v>F0</v>
      </c>
      <c r="N580" s="17" t="str">
        <f t="shared" ca="1" si="71"/>
        <v>C2</v>
      </c>
      <c r="O580" s="17" t="str">
        <f t="shared" ca="1" si="72"/>
        <v>C2</v>
      </c>
    </row>
    <row r="581" spans="1:15" s="30" customFormat="1" ht="30" customHeight="1" x14ac:dyDescent="0.2">
      <c r="A581" s="108" t="s">
        <v>728</v>
      </c>
      <c r="B581" s="38" t="s">
        <v>3</v>
      </c>
      <c r="C581" s="88" t="s">
        <v>208</v>
      </c>
      <c r="D581" s="43" t="s">
        <v>961</v>
      </c>
      <c r="E581" s="28" t="s">
        <v>181</v>
      </c>
      <c r="F581" s="36"/>
      <c r="G581" s="102"/>
      <c r="H581" s="35">
        <f t="shared" si="73"/>
        <v>0</v>
      </c>
      <c r="I581" s="58"/>
      <c r="J581" s="24" t="str">
        <f t="shared" ca="1" si="69"/>
        <v/>
      </c>
      <c r="K581" s="15" t="str">
        <f t="shared" si="74"/>
        <v>E067Connections to Existing CulvertsCW 3610-R5each</v>
      </c>
      <c r="L581" s="16">
        <f>MATCH(K581,'Pay Items'!$K$1:$K$649,0)</f>
        <v>581</v>
      </c>
      <c r="M581" s="17" t="str">
        <f t="shared" ca="1" si="70"/>
        <v>F0</v>
      </c>
      <c r="N581" s="17" t="str">
        <f t="shared" ca="1" si="71"/>
        <v>C2</v>
      </c>
      <c r="O581" s="17" t="str">
        <f t="shared" ca="1" si="72"/>
        <v>C2</v>
      </c>
    </row>
    <row r="582" spans="1:15" s="25" customFormat="1" ht="42.6" customHeight="1" x14ac:dyDescent="0.2">
      <c r="A582" s="108" t="s">
        <v>930</v>
      </c>
      <c r="B582" s="38" t="s">
        <v>931</v>
      </c>
      <c r="C582" s="37" t="s">
        <v>932</v>
      </c>
      <c r="D582" s="43" t="s">
        <v>961</v>
      </c>
      <c r="E582" s="28" t="s">
        <v>179</v>
      </c>
      <c r="F582" s="36"/>
      <c r="G582" s="102"/>
      <c r="H582" s="35">
        <f t="shared" si="73"/>
        <v>0</v>
      </c>
      <c r="I582" s="53"/>
      <c r="J582" s="24" t="str">
        <f t="shared" ca="1" si="69"/>
        <v/>
      </c>
      <c r="K582" s="15" t="str">
        <f t="shared" si="74"/>
        <v>E068Plugging and Abandoning of Existing Pipe CulvertsCW 3610-R5m³</v>
      </c>
      <c r="L582" s="16">
        <f>MATCH(K582,'Pay Items'!$K$1:$K$649,0)</f>
        <v>582</v>
      </c>
      <c r="M582" s="17" t="str">
        <f t="shared" ca="1" si="70"/>
        <v>F0</v>
      </c>
      <c r="N582" s="17" t="str">
        <f t="shared" ca="1" si="71"/>
        <v>C2</v>
      </c>
      <c r="O582" s="17" t="str">
        <f t="shared" ca="1" si="72"/>
        <v>C2</v>
      </c>
    </row>
    <row r="583" spans="1:15" s="30" customFormat="1" ht="30" customHeight="1" x14ac:dyDescent="0.2">
      <c r="A583" s="108" t="s">
        <v>933</v>
      </c>
      <c r="B583" s="38" t="s">
        <v>934</v>
      </c>
      <c r="C583" s="88" t="s">
        <v>939</v>
      </c>
      <c r="D583" s="43" t="s">
        <v>961</v>
      </c>
      <c r="E583" s="28" t="s">
        <v>182</v>
      </c>
      <c r="F583" s="36"/>
      <c r="G583" s="102"/>
      <c r="H583" s="35">
        <f t="shared" si="73"/>
        <v>0</v>
      </c>
      <c r="I583" s="58"/>
      <c r="J583" s="24" t="str">
        <f t="shared" ca="1" si="69"/>
        <v/>
      </c>
      <c r="K583" s="15" t="str">
        <f t="shared" si="74"/>
        <v>E069Removal of Existing CulvertsCW 3610-R5m</v>
      </c>
      <c r="L583" s="16">
        <f>MATCH(K583,'Pay Items'!$K$1:$K$649,0)</f>
        <v>583</v>
      </c>
      <c r="M583" s="17" t="str">
        <f t="shared" ca="1" si="70"/>
        <v>F0</v>
      </c>
      <c r="N583" s="17" t="str">
        <f t="shared" ca="1" si="71"/>
        <v>C2</v>
      </c>
      <c r="O583" s="17" t="str">
        <f t="shared" ca="1" si="72"/>
        <v>C2</v>
      </c>
    </row>
    <row r="584" spans="1:15" s="30" customFormat="1" ht="30" customHeight="1" x14ac:dyDescent="0.2">
      <c r="A584" s="108" t="s">
        <v>935</v>
      </c>
      <c r="B584" s="38" t="s">
        <v>936</v>
      </c>
      <c r="C584" s="88" t="s">
        <v>940</v>
      </c>
      <c r="D584" s="43" t="s">
        <v>961</v>
      </c>
      <c r="E584" s="28" t="s">
        <v>182</v>
      </c>
      <c r="F584" s="36"/>
      <c r="G584" s="102"/>
      <c r="H584" s="35">
        <f t="shared" si="73"/>
        <v>0</v>
      </c>
      <c r="I584" s="58"/>
      <c r="J584" s="24" t="str">
        <f t="shared" ca="1" si="69"/>
        <v/>
      </c>
      <c r="K584" s="15" t="str">
        <f t="shared" si="74"/>
        <v>E070Disposal of Existing CulvertsCW 3610-R5m</v>
      </c>
      <c r="L584" s="16">
        <f>MATCH(K584,'Pay Items'!$K$1:$K$649,0)</f>
        <v>584</v>
      </c>
      <c r="M584" s="17" t="str">
        <f t="shared" ca="1" si="70"/>
        <v>F0</v>
      </c>
      <c r="N584" s="17" t="str">
        <f t="shared" ca="1" si="71"/>
        <v>C2</v>
      </c>
      <c r="O584" s="17" t="str">
        <f t="shared" ca="1" si="72"/>
        <v>C2</v>
      </c>
    </row>
    <row r="585" spans="1:15" s="30" customFormat="1" ht="30" customHeight="1" x14ac:dyDescent="0.2">
      <c r="A585" s="108" t="s">
        <v>962</v>
      </c>
      <c r="B585" s="38" t="s">
        <v>964</v>
      </c>
      <c r="C585" s="88" t="s">
        <v>963</v>
      </c>
      <c r="D585" s="43" t="s">
        <v>961</v>
      </c>
      <c r="E585" s="28" t="s">
        <v>181</v>
      </c>
      <c r="F585" s="36"/>
      <c r="G585" s="102"/>
      <c r="H585" s="35">
        <f t="shared" si="73"/>
        <v>0</v>
      </c>
      <c r="I585" s="58"/>
      <c r="J585" s="24" t="str">
        <f t="shared" ca="1" si="69"/>
        <v/>
      </c>
      <c r="K585" s="15" t="str">
        <f t="shared" si="74"/>
        <v>E071Culvert End MarkersCW 3610-R5each</v>
      </c>
      <c r="L585" s="16">
        <f>MATCH(K585,'Pay Items'!$K$1:$K$649,0)</f>
        <v>585</v>
      </c>
      <c r="M585" s="17" t="str">
        <f t="shared" ca="1" si="70"/>
        <v>F0</v>
      </c>
      <c r="N585" s="17" t="str">
        <f t="shared" ca="1" si="71"/>
        <v>C2</v>
      </c>
      <c r="O585" s="17" t="str">
        <f t="shared" ca="1" si="72"/>
        <v>C2</v>
      </c>
    </row>
    <row r="586" spans="1:15" s="30" customFormat="1" ht="39.75" customHeight="1" x14ac:dyDescent="0.2">
      <c r="A586" s="108" t="s">
        <v>997</v>
      </c>
      <c r="B586" s="38" t="s">
        <v>998</v>
      </c>
      <c r="C586" s="88" t="s">
        <v>999</v>
      </c>
      <c r="D586" s="59" t="s">
        <v>1532</v>
      </c>
      <c r="E586" s="28"/>
      <c r="F586" s="90"/>
      <c r="G586" s="35"/>
      <c r="H586" s="35"/>
      <c r="I586" s="58"/>
      <c r="J586" s="24" t="str">
        <f t="shared" ca="1" si="69"/>
        <v>LOCKED</v>
      </c>
      <c r="K586" s="15" t="str">
        <f t="shared" si="74"/>
        <v>E072Watermain and Water Service Insulation</v>
      </c>
      <c r="L586" s="16">
        <f>MATCH(K586,'Pay Items'!$K$1:$K$649,0)</f>
        <v>586</v>
      </c>
      <c r="M586" s="17" t="str">
        <f t="shared" ca="1" si="70"/>
        <v>F0</v>
      </c>
      <c r="N586" s="17" t="str">
        <f t="shared" ca="1" si="71"/>
        <v>C2</v>
      </c>
      <c r="O586" s="17" t="str">
        <f t="shared" ca="1" si="72"/>
        <v>C2</v>
      </c>
    </row>
    <row r="587" spans="1:15" s="30" customFormat="1" ht="31.5" customHeight="1" x14ac:dyDescent="0.2">
      <c r="A587" s="108" t="s">
        <v>1000</v>
      </c>
      <c r="B587" s="44" t="s">
        <v>350</v>
      </c>
      <c r="C587" s="91" t="s">
        <v>1533</v>
      </c>
      <c r="D587" s="59" t="s">
        <v>1534</v>
      </c>
      <c r="E587" s="28" t="s">
        <v>178</v>
      </c>
      <c r="F587" s="36"/>
      <c r="G587" s="102"/>
      <c r="H587" s="35">
        <f>ROUND(G587*F587,2)</f>
        <v>0</v>
      </c>
      <c r="I587" s="58" t="s">
        <v>1245</v>
      </c>
      <c r="J587" s="24" t="str">
        <f t="shared" ca="1" si="69"/>
        <v/>
      </c>
      <c r="K587" s="15" t="str">
        <f t="shared" si="74"/>
        <v>E073Pipe Under Roadway ExcavationSD-018m²</v>
      </c>
      <c r="L587" s="16">
        <f>MATCH(K587,'Pay Items'!$K$1:$K$649,0)</f>
        <v>587</v>
      </c>
      <c r="M587" s="17" t="str">
        <f t="shared" ca="1" si="70"/>
        <v>F0</v>
      </c>
      <c r="N587" s="17" t="str">
        <f t="shared" ca="1" si="71"/>
        <v>C2</v>
      </c>
      <c r="O587" s="17" t="str">
        <f t="shared" ca="1" si="72"/>
        <v>C2</v>
      </c>
    </row>
    <row r="588" spans="1:15" s="25" customFormat="1" ht="30.75" customHeight="1" thickBot="1" x14ac:dyDescent="0.25">
      <c r="A588" s="111" t="str">
        <f>A587</f>
        <v>E073</v>
      </c>
      <c r="B588" s="38" t="s">
        <v>204</v>
      </c>
      <c r="C588" s="61" t="s">
        <v>205</v>
      </c>
      <c r="D588" s="62"/>
      <c r="E588" s="63"/>
      <c r="F588" s="60"/>
      <c r="G588" s="109"/>
      <c r="H588" s="78">
        <f>SUM(H444:H587)</f>
        <v>0</v>
      </c>
      <c r="I588" s="53"/>
      <c r="J588" s="24" t="str">
        <f t="shared" ca="1" si="69"/>
        <v>LOCKED</v>
      </c>
      <c r="K588" s="15" t="str">
        <f t="shared" si="74"/>
        <v>E073LAST USED CODE FOR SECTION</v>
      </c>
      <c r="L588" s="16">
        <f>MATCH(K588,'Pay Items'!$K$1:$K$649,0)</f>
        <v>588</v>
      </c>
      <c r="M588" s="17" t="str">
        <f t="shared" ca="1" si="70"/>
        <v>F0</v>
      </c>
      <c r="N588" s="17" t="str">
        <f t="shared" ca="1" si="71"/>
        <v>G</v>
      </c>
      <c r="O588" s="17" t="str">
        <f t="shared" ca="1" si="72"/>
        <v>C2</v>
      </c>
    </row>
    <row r="589" spans="1:15" s="25" customFormat="1" ht="36" customHeight="1" thickTop="1" x14ac:dyDescent="0.25">
      <c r="A589" s="105"/>
      <c r="B589" s="49" t="s">
        <v>611</v>
      </c>
      <c r="C589" s="50" t="s">
        <v>201</v>
      </c>
      <c r="D589" s="29"/>
      <c r="E589" s="29"/>
      <c r="F589" s="29"/>
      <c r="G589" s="106"/>
      <c r="H589" s="52"/>
      <c r="I589" s="53"/>
      <c r="J589" s="24" t="str">
        <f t="shared" ca="1" si="69"/>
        <v>LOCKED</v>
      </c>
      <c r="K589" s="15" t="str">
        <f t="shared" si="74"/>
        <v>ADJUSTMENTS</v>
      </c>
      <c r="L589" s="16">
        <f>MATCH(K589,'Pay Items'!$K$1:$K$649,0)</f>
        <v>589</v>
      </c>
      <c r="M589" s="17" t="str">
        <f t="shared" ca="1" si="70"/>
        <v>F0</v>
      </c>
      <c r="N589" s="17" t="str">
        <f t="shared" ca="1" si="71"/>
        <v>G</v>
      </c>
      <c r="O589" s="17" t="str">
        <f t="shared" ca="1" si="72"/>
        <v>F2</v>
      </c>
    </row>
    <row r="590" spans="1:15" s="25" customFormat="1" ht="43.9" customHeight="1" x14ac:dyDescent="0.2">
      <c r="A590" s="108" t="s">
        <v>230</v>
      </c>
      <c r="B590" s="38" t="s">
        <v>135</v>
      </c>
      <c r="C590" s="81" t="s">
        <v>1062</v>
      </c>
      <c r="D590" s="83" t="s">
        <v>1061</v>
      </c>
      <c r="E590" s="28" t="s">
        <v>181</v>
      </c>
      <c r="F590" s="36"/>
      <c r="G590" s="102"/>
      <c r="H590" s="35">
        <f>ROUND(G590*F590,2)</f>
        <v>0</v>
      </c>
      <c r="I590" s="53"/>
      <c r="J590" s="24" t="str">
        <f t="shared" ca="1" si="69"/>
        <v/>
      </c>
      <c r="K590" s="15" t="str">
        <f t="shared" si="74"/>
        <v>F001Adjustment of Manholes/Catch Basins FramesCW 3210-R8each</v>
      </c>
      <c r="L590" s="16">
        <f>MATCH(K590,'Pay Items'!$K$1:$K$649,0)</f>
        <v>590</v>
      </c>
      <c r="M590" s="17" t="str">
        <f t="shared" ca="1" si="70"/>
        <v>F0</v>
      </c>
      <c r="N590" s="17" t="str">
        <f t="shared" ca="1" si="71"/>
        <v>C2</v>
      </c>
      <c r="O590" s="17" t="str">
        <f t="shared" ca="1" si="72"/>
        <v>C2</v>
      </c>
    </row>
    <row r="591" spans="1:15" s="25" customFormat="1" ht="30" customHeight="1" x14ac:dyDescent="0.2">
      <c r="A591" s="108" t="s">
        <v>231</v>
      </c>
      <c r="B591" s="38" t="s">
        <v>136</v>
      </c>
      <c r="C591" s="37" t="s">
        <v>684</v>
      </c>
      <c r="D591" s="43" t="s">
        <v>11</v>
      </c>
      <c r="E591" s="28"/>
      <c r="F591" s="36"/>
      <c r="G591" s="35"/>
      <c r="H591" s="78"/>
      <c r="I591" s="53"/>
      <c r="J591" s="24" t="str">
        <f t="shared" ca="1" si="69"/>
        <v>LOCKED</v>
      </c>
      <c r="K591" s="15" t="str">
        <f t="shared" si="74"/>
        <v>F002Replacing Existing RisersCW 2130-R12</v>
      </c>
      <c r="L591" s="16">
        <f>MATCH(K591,'Pay Items'!$K$1:$K$649,0)</f>
        <v>591</v>
      </c>
      <c r="M591" s="17" t="str">
        <f t="shared" ca="1" si="70"/>
        <v>F0</v>
      </c>
      <c r="N591" s="17" t="str">
        <f t="shared" ca="1" si="71"/>
        <v>C2</v>
      </c>
      <c r="O591" s="17" t="str">
        <f t="shared" ca="1" si="72"/>
        <v>C2</v>
      </c>
    </row>
    <row r="592" spans="1:15" s="25" customFormat="1" ht="30" customHeight="1" x14ac:dyDescent="0.2">
      <c r="A592" s="108" t="s">
        <v>685</v>
      </c>
      <c r="B592" s="44" t="s">
        <v>350</v>
      </c>
      <c r="C592" s="37" t="s">
        <v>695</v>
      </c>
      <c r="D592" s="43"/>
      <c r="E592" s="28" t="s">
        <v>183</v>
      </c>
      <c r="F592" s="79"/>
      <c r="G592" s="102"/>
      <c r="H592" s="35">
        <f>ROUND(G592*F592,2)</f>
        <v>0</v>
      </c>
      <c r="I592" s="53"/>
      <c r="J592" s="24" t="str">
        <f t="shared" ca="1" si="69"/>
        <v/>
      </c>
      <c r="K592" s="15" t="str">
        <f t="shared" si="74"/>
        <v>F002APre-cast Concrete Risersvert. m</v>
      </c>
      <c r="L592" s="16">
        <f>MATCH(K592,'Pay Items'!$K$1:$K$649,0)</f>
        <v>592</v>
      </c>
      <c r="M592" s="17" t="str">
        <f t="shared" ca="1" si="70"/>
        <v>F1</v>
      </c>
      <c r="N592" s="17" t="str">
        <f t="shared" ca="1" si="71"/>
        <v>C2</v>
      </c>
      <c r="O592" s="17" t="str">
        <f t="shared" ca="1" si="72"/>
        <v>C2</v>
      </c>
    </row>
    <row r="593" spans="1:15" s="25" customFormat="1" ht="30" customHeight="1" x14ac:dyDescent="0.2">
      <c r="A593" s="108" t="s">
        <v>686</v>
      </c>
      <c r="B593" s="44" t="s">
        <v>351</v>
      </c>
      <c r="C593" s="37" t="s">
        <v>696</v>
      </c>
      <c r="D593" s="43"/>
      <c r="E593" s="28" t="s">
        <v>183</v>
      </c>
      <c r="F593" s="79"/>
      <c r="G593" s="102"/>
      <c r="H593" s="35">
        <f>ROUND(G593*F593,2)</f>
        <v>0</v>
      </c>
      <c r="I593" s="53"/>
      <c r="J593" s="24" t="str">
        <f t="shared" ca="1" si="69"/>
        <v/>
      </c>
      <c r="K593" s="15" t="str">
        <f t="shared" si="74"/>
        <v>F002BBrick Risersvert. m</v>
      </c>
      <c r="L593" s="16">
        <f>MATCH(K593,'Pay Items'!$K$1:$K$649,0)</f>
        <v>593</v>
      </c>
      <c r="M593" s="17" t="str">
        <f t="shared" ca="1" si="70"/>
        <v>F1</v>
      </c>
      <c r="N593" s="17" t="str">
        <f t="shared" ca="1" si="71"/>
        <v>C2</v>
      </c>
      <c r="O593" s="17" t="str">
        <f t="shared" ca="1" si="72"/>
        <v>C2</v>
      </c>
    </row>
    <row r="594" spans="1:15" s="25" customFormat="1" ht="30" customHeight="1" x14ac:dyDescent="0.2">
      <c r="A594" s="108" t="s">
        <v>687</v>
      </c>
      <c r="B594" s="44" t="s">
        <v>352</v>
      </c>
      <c r="C594" s="37" t="s">
        <v>697</v>
      </c>
      <c r="D594" s="43"/>
      <c r="E594" s="28" t="s">
        <v>183</v>
      </c>
      <c r="F594" s="79"/>
      <c r="G594" s="102"/>
      <c r="H594" s="35">
        <f>ROUND(G594*F594,2)</f>
        <v>0</v>
      </c>
      <c r="I594" s="53"/>
      <c r="J594" s="24" t="str">
        <f t="shared" ca="1" si="69"/>
        <v/>
      </c>
      <c r="K594" s="15" t="str">
        <f t="shared" si="74"/>
        <v>F002CCast-in-place Concretevert. m</v>
      </c>
      <c r="L594" s="16">
        <f>MATCH(K594,'Pay Items'!$K$1:$K$649,0)</f>
        <v>594</v>
      </c>
      <c r="M594" s="17" t="str">
        <f t="shared" ca="1" si="70"/>
        <v>F1</v>
      </c>
      <c r="N594" s="17" t="str">
        <f t="shared" ca="1" si="71"/>
        <v>C2</v>
      </c>
      <c r="O594" s="17" t="str">
        <f t="shared" ca="1" si="72"/>
        <v>C2</v>
      </c>
    </row>
    <row r="595" spans="1:15" s="25" customFormat="1" ht="30" customHeight="1" x14ac:dyDescent="0.2">
      <c r="A595" s="108" t="s">
        <v>232</v>
      </c>
      <c r="B595" s="38" t="s">
        <v>137</v>
      </c>
      <c r="C595" s="81" t="s">
        <v>1220</v>
      </c>
      <c r="D595" s="83" t="s">
        <v>1061</v>
      </c>
      <c r="E595" s="28"/>
      <c r="F595" s="36"/>
      <c r="G595" s="109"/>
      <c r="H595" s="78"/>
      <c r="I595" s="53"/>
      <c r="J595" s="24" t="str">
        <f t="shared" ca="1" si="69"/>
        <v>LOCKED</v>
      </c>
      <c r="K595" s="15" t="str">
        <f t="shared" si="74"/>
        <v>F003Lifter Rings (AP-010)CW 3210-R8</v>
      </c>
      <c r="L595" s="16">
        <f>MATCH(K595,'Pay Items'!$K$1:$K$649,0)</f>
        <v>595</v>
      </c>
      <c r="M595" s="17" t="str">
        <f t="shared" ca="1" si="70"/>
        <v>F0</v>
      </c>
      <c r="N595" s="17" t="str">
        <f t="shared" ca="1" si="71"/>
        <v>G</v>
      </c>
      <c r="O595" s="17" t="str">
        <f t="shared" ca="1" si="72"/>
        <v>C2</v>
      </c>
    </row>
    <row r="596" spans="1:15" s="25" customFormat="1" ht="30" customHeight="1" x14ac:dyDescent="0.2">
      <c r="A596" s="108" t="s">
        <v>233</v>
      </c>
      <c r="B596" s="44" t="s">
        <v>350</v>
      </c>
      <c r="C596" s="37" t="s">
        <v>881</v>
      </c>
      <c r="D596" s="43"/>
      <c r="E596" s="28" t="s">
        <v>181</v>
      </c>
      <c r="F596" s="36"/>
      <c r="G596" s="102"/>
      <c r="H596" s="35">
        <f t="shared" ref="H596:H616" si="75">ROUND(G596*F596,2)</f>
        <v>0</v>
      </c>
      <c r="I596" s="53"/>
      <c r="J596" s="24" t="str">
        <f t="shared" ca="1" si="69"/>
        <v/>
      </c>
      <c r="K596" s="15" t="str">
        <f t="shared" si="74"/>
        <v>F00438 mmeach</v>
      </c>
      <c r="L596" s="16">
        <f>MATCH(K596,'Pay Items'!$K$1:$K$649,0)</f>
        <v>596</v>
      </c>
      <c r="M596" s="17" t="str">
        <f t="shared" ca="1" si="70"/>
        <v>F0</v>
      </c>
      <c r="N596" s="17" t="str">
        <f t="shared" ca="1" si="71"/>
        <v>C2</v>
      </c>
      <c r="O596" s="17" t="str">
        <f t="shared" ca="1" si="72"/>
        <v>C2</v>
      </c>
    </row>
    <row r="597" spans="1:15" s="25" customFormat="1" ht="30" customHeight="1" x14ac:dyDescent="0.2">
      <c r="A597" s="108" t="s">
        <v>234</v>
      </c>
      <c r="B597" s="44" t="s">
        <v>351</v>
      </c>
      <c r="C597" s="37" t="s">
        <v>882</v>
      </c>
      <c r="D597" s="43"/>
      <c r="E597" s="28" t="s">
        <v>181</v>
      </c>
      <c r="F597" s="36"/>
      <c r="G597" s="102"/>
      <c r="H597" s="35">
        <f t="shared" si="75"/>
        <v>0</v>
      </c>
      <c r="I597" s="53"/>
      <c r="J597" s="24" t="str">
        <f t="shared" ca="1" si="69"/>
        <v/>
      </c>
      <c r="K597" s="15" t="str">
        <f t="shared" si="74"/>
        <v>F00551 mmeach</v>
      </c>
      <c r="L597" s="16">
        <f>MATCH(K597,'Pay Items'!$K$1:$K$649,0)</f>
        <v>597</v>
      </c>
      <c r="M597" s="17" t="str">
        <f t="shared" ca="1" si="70"/>
        <v>F0</v>
      </c>
      <c r="N597" s="17" t="str">
        <f t="shared" ca="1" si="71"/>
        <v>C2</v>
      </c>
      <c r="O597" s="17" t="str">
        <f t="shared" ca="1" si="72"/>
        <v>C2</v>
      </c>
    </row>
    <row r="598" spans="1:15" s="25" customFormat="1" ht="30" customHeight="1" x14ac:dyDescent="0.2">
      <c r="A598" s="108" t="s">
        <v>235</v>
      </c>
      <c r="B598" s="44" t="s">
        <v>352</v>
      </c>
      <c r="C598" s="37" t="s">
        <v>883</v>
      </c>
      <c r="D598" s="43"/>
      <c r="E598" s="28" t="s">
        <v>181</v>
      </c>
      <c r="F598" s="36"/>
      <c r="G598" s="102"/>
      <c r="H598" s="35">
        <f t="shared" si="75"/>
        <v>0</v>
      </c>
      <c r="I598" s="53"/>
      <c r="J598" s="24" t="str">
        <f t="shared" ca="1" si="69"/>
        <v/>
      </c>
      <c r="K598" s="15" t="str">
        <f t="shared" si="74"/>
        <v>F00664 mmeach</v>
      </c>
      <c r="L598" s="16">
        <f>MATCH(K598,'Pay Items'!$K$1:$K$649,0)</f>
        <v>598</v>
      </c>
      <c r="M598" s="17" t="str">
        <f t="shared" ca="1" si="70"/>
        <v>F0</v>
      </c>
      <c r="N598" s="17" t="str">
        <f t="shared" ca="1" si="71"/>
        <v>C2</v>
      </c>
      <c r="O598" s="17" t="str">
        <f t="shared" ca="1" si="72"/>
        <v>C2</v>
      </c>
    </row>
    <row r="599" spans="1:15" s="25" customFormat="1" ht="30" customHeight="1" x14ac:dyDescent="0.2">
      <c r="A599" s="108" t="s">
        <v>236</v>
      </c>
      <c r="B599" s="44" t="s">
        <v>353</v>
      </c>
      <c r="C599" s="37" t="s">
        <v>884</v>
      </c>
      <c r="D599" s="43"/>
      <c r="E599" s="28" t="s">
        <v>181</v>
      </c>
      <c r="F599" s="36"/>
      <c r="G599" s="102"/>
      <c r="H599" s="35">
        <f t="shared" si="75"/>
        <v>0</v>
      </c>
      <c r="I599" s="53"/>
      <c r="J599" s="24" t="str">
        <f t="shared" ca="1" si="69"/>
        <v/>
      </c>
      <c r="K599" s="15" t="str">
        <f t="shared" si="74"/>
        <v>F00776 mmeach</v>
      </c>
      <c r="L599" s="16">
        <f>MATCH(K599,'Pay Items'!$K$1:$K$649,0)</f>
        <v>599</v>
      </c>
      <c r="M599" s="17" t="str">
        <f t="shared" ca="1" si="70"/>
        <v>F0</v>
      </c>
      <c r="N599" s="17" t="str">
        <f t="shared" ca="1" si="71"/>
        <v>C2</v>
      </c>
      <c r="O599" s="17" t="str">
        <f t="shared" ca="1" si="72"/>
        <v>C2</v>
      </c>
    </row>
    <row r="600" spans="1:15" s="25" customFormat="1" ht="30" customHeight="1" x14ac:dyDescent="0.2">
      <c r="A600" s="108" t="s">
        <v>237</v>
      </c>
      <c r="B600" s="38" t="s">
        <v>138</v>
      </c>
      <c r="C600" s="37" t="s">
        <v>599</v>
      </c>
      <c r="D600" s="83" t="s">
        <v>1061</v>
      </c>
      <c r="E600" s="28" t="s">
        <v>181</v>
      </c>
      <c r="F600" s="36"/>
      <c r="G600" s="102"/>
      <c r="H600" s="35">
        <f t="shared" si="75"/>
        <v>0</v>
      </c>
      <c r="I600" s="53"/>
      <c r="J600" s="24" t="str">
        <f t="shared" ca="1" si="69"/>
        <v/>
      </c>
      <c r="K600" s="15" t="str">
        <f t="shared" si="74"/>
        <v>F009Adjustment of Valve BoxesCW 3210-R8each</v>
      </c>
      <c r="L600" s="16">
        <f>MATCH(K600,'Pay Items'!$K$1:$K$649,0)</f>
        <v>600</v>
      </c>
      <c r="M600" s="17" t="str">
        <f t="shared" ca="1" si="70"/>
        <v>F0</v>
      </c>
      <c r="N600" s="17" t="str">
        <f t="shared" ca="1" si="71"/>
        <v>C2</v>
      </c>
      <c r="O600" s="17" t="str">
        <f t="shared" ca="1" si="72"/>
        <v>C2</v>
      </c>
    </row>
    <row r="601" spans="1:15" s="25" customFormat="1" ht="30" customHeight="1" x14ac:dyDescent="0.2">
      <c r="A601" s="108" t="s">
        <v>459</v>
      </c>
      <c r="B601" s="38" t="s">
        <v>139</v>
      </c>
      <c r="C601" s="37" t="s">
        <v>601</v>
      </c>
      <c r="D601" s="83" t="s">
        <v>1061</v>
      </c>
      <c r="E601" s="28" t="s">
        <v>181</v>
      </c>
      <c r="F601" s="36"/>
      <c r="G601" s="102"/>
      <c r="H601" s="35">
        <f t="shared" si="75"/>
        <v>0</v>
      </c>
      <c r="I601" s="53"/>
      <c r="J601" s="24" t="str">
        <f t="shared" ca="1" si="69"/>
        <v/>
      </c>
      <c r="K601" s="15" t="str">
        <f t="shared" si="74"/>
        <v>F010Valve Box ExtensionsCW 3210-R8each</v>
      </c>
      <c r="L601" s="16">
        <f>MATCH(K601,'Pay Items'!$K$1:$K$649,0)</f>
        <v>601</v>
      </c>
      <c r="M601" s="17" t="str">
        <f t="shared" ca="1" si="70"/>
        <v>F0</v>
      </c>
      <c r="N601" s="17" t="str">
        <f t="shared" ca="1" si="71"/>
        <v>C2</v>
      </c>
      <c r="O601" s="17" t="str">
        <f t="shared" ca="1" si="72"/>
        <v>C2</v>
      </c>
    </row>
    <row r="602" spans="1:15" s="25" customFormat="1" ht="30" customHeight="1" x14ac:dyDescent="0.2">
      <c r="A602" s="108" t="s">
        <v>238</v>
      </c>
      <c r="B602" s="38" t="s">
        <v>581</v>
      </c>
      <c r="C602" s="37" t="s">
        <v>600</v>
      </c>
      <c r="D602" s="83" t="s">
        <v>1061</v>
      </c>
      <c r="E602" s="28" t="s">
        <v>181</v>
      </c>
      <c r="F602" s="36"/>
      <c r="G602" s="102"/>
      <c r="H602" s="35">
        <f t="shared" si="75"/>
        <v>0</v>
      </c>
      <c r="I602" s="53"/>
      <c r="J602" s="24" t="str">
        <f t="shared" ca="1" si="69"/>
        <v/>
      </c>
      <c r="K602" s="15" t="str">
        <f t="shared" si="74"/>
        <v>F011Adjustment of Curb Stop BoxesCW 3210-R8each</v>
      </c>
      <c r="L602" s="16">
        <f>MATCH(K602,'Pay Items'!$K$1:$K$649,0)</f>
        <v>602</v>
      </c>
      <c r="M602" s="17" t="str">
        <f t="shared" ca="1" si="70"/>
        <v>F0</v>
      </c>
      <c r="N602" s="17" t="str">
        <f t="shared" ca="1" si="71"/>
        <v>C2</v>
      </c>
      <c r="O602" s="17" t="str">
        <f t="shared" ca="1" si="72"/>
        <v>C2</v>
      </c>
    </row>
    <row r="603" spans="1:15" s="25" customFormat="1" ht="30" customHeight="1" x14ac:dyDescent="0.2">
      <c r="A603" s="118" t="s">
        <v>241</v>
      </c>
      <c r="B603" s="92" t="s">
        <v>140</v>
      </c>
      <c r="C603" s="81" t="s">
        <v>602</v>
      </c>
      <c r="D603" s="83" t="s">
        <v>1061</v>
      </c>
      <c r="E603" s="85" t="s">
        <v>181</v>
      </c>
      <c r="F603" s="93"/>
      <c r="G603" s="104"/>
      <c r="H603" s="94">
        <f t="shared" si="75"/>
        <v>0</v>
      </c>
      <c r="I603" s="53"/>
      <c r="J603" s="24" t="str">
        <f t="shared" ca="1" si="69"/>
        <v/>
      </c>
      <c r="K603" s="15" t="str">
        <f t="shared" si="74"/>
        <v>F018Curb Stop ExtensionsCW 3210-R8each</v>
      </c>
      <c r="L603" s="16">
        <f>MATCH(K603,'Pay Items'!$K$1:$K$649,0)</f>
        <v>603</v>
      </c>
      <c r="M603" s="17" t="str">
        <f t="shared" ca="1" si="70"/>
        <v>F0</v>
      </c>
      <c r="N603" s="17" t="str">
        <f t="shared" ca="1" si="71"/>
        <v>C2</v>
      </c>
      <c r="O603" s="17" t="str">
        <f t="shared" ca="1" si="72"/>
        <v>C2</v>
      </c>
    </row>
    <row r="604" spans="1:15" s="25" customFormat="1" ht="30" customHeight="1" x14ac:dyDescent="0.2">
      <c r="A604" s="108" t="s">
        <v>239</v>
      </c>
      <c r="B604" s="38" t="s">
        <v>141</v>
      </c>
      <c r="C604" s="81" t="s">
        <v>1535</v>
      </c>
      <c r="D604" s="83" t="s">
        <v>1063</v>
      </c>
      <c r="E604" s="28" t="s">
        <v>181</v>
      </c>
      <c r="F604" s="36"/>
      <c r="G604" s="102"/>
      <c r="H604" s="35">
        <f t="shared" si="75"/>
        <v>0</v>
      </c>
      <c r="I604" s="53"/>
      <c r="J604" s="24" t="str">
        <f t="shared" ca="1" si="69"/>
        <v/>
      </c>
      <c r="K604" s="15" t="str">
        <f t="shared" si="74"/>
        <v>F012Curb Inlet Box CoversCW 3210-R8each</v>
      </c>
      <c r="L604" s="16">
        <f>MATCH(K604,'Pay Items'!$K$1:$K$649,0)</f>
        <v>604</v>
      </c>
      <c r="M604" s="17" t="str">
        <f t="shared" ca="1" si="70"/>
        <v>F0</v>
      </c>
      <c r="N604" s="17" t="str">
        <f t="shared" ca="1" si="71"/>
        <v>C2</v>
      </c>
      <c r="O604" s="17" t="str">
        <f t="shared" ca="1" si="72"/>
        <v>C2</v>
      </c>
    </row>
    <row r="605" spans="1:15" s="25" customFormat="1" ht="30" customHeight="1" x14ac:dyDescent="0.2">
      <c r="A605" s="108" t="s">
        <v>87</v>
      </c>
      <c r="B605" s="38" t="s">
        <v>446</v>
      </c>
      <c r="C605" s="81" t="s">
        <v>1536</v>
      </c>
      <c r="D605" s="83" t="s">
        <v>1063</v>
      </c>
      <c r="E605" s="28" t="s">
        <v>181</v>
      </c>
      <c r="F605" s="36"/>
      <c r="G605" s="102"/>
      <c r="H605" s="35">
        <f t="shared" si="75"/>
        <v>0</v>
      </c>
      <c r="I605" s="95"/>
      <c r="J605" s="24" t="str">
        <f t="shared" ca="1" si="69"/>
        <v/>
      </c>
      <c r="K605" s="15" t="str">
        <f t="shared" si="74"/>
        <v>F013Curb Inlet FramesCW 3210-R8each</v>
      </c>
      <c r="L605" s="16">
        <f>MATCH(K605,'Pay Items'!$K$1:$K$649,0)</f>
        <v>605</v>
      </c>
      <c r="M605" s="17" t="str">
        <f t="shared" ca="1" si="70"/>
        <v>F0</v>
      </c>
      <c r="N605" s="17" t="str">
        <f t="shared" ca="1" si="71"/>
        <v>C2</v>
      </c>
      <c r="O605" s="17" t="str">
        <f t="shared" ca="1" si="72"/>
        <v>C2</v>
      </c>
    </row>
    <row r="606" spans="1:15" s="25" customFormat="1" ht="43.9" customHeight="1" x14ac:dyDescent="0.2">
      <c r="A606" s="108" t="s">
        <v>240</v>
      </c>
      <c r="B606" s="38" t="s">
        <v>142</v>
      </c>
      <c r="C606" s="88" t="s">
        <v>598</v>
      </c>
      <c r="D606" s="83" t="s">
        <v>1061</v>
      </c>
      <c r="E606" s="28" t="s">
        <v>181</v>
      </c>
      <c r="F606" s="36"/>
      <c r="G606" s="102"/>
      <c r="H606" s="35">
        <f t="shared" si="75"/>
        <v>0</v>
      </c>
      <c r="I606" s="53"/>
      <c r="J606" s="24" t="str">
        <f t="shared" ca="1" si="69"/>
        <v/>
      </c>
      <c r="K606" s="15" t="str">
        <f t="shared" si="74"/>
        <v>F014Adjustment of Curb Inlet with New Inlet BoxCW 3210-R8each</v>
      </c>
      <c r="L606" s="16">
        <f>MATCH(K606,'Pay Items'!$K$1:$K$649,0)</f>
        <v>606</v>
      </c>
      <c r="M606" s="17" t="str">
        <f t="shared" ca="1" si="70"/>
        <v>F0</v>
      </c>
      <c r="N606" s="17" t="str">
        <f t="shared" ca="1" si="71"/>
        <v>C2</v>
      </c>
      <c r="O606" s="17" t="str">
        <f t="shared" ca="1" si="72"/>
        <v>C2</v>
      </c>
    </row>
    <row r="607" spans="1:15" s="25" customFormat="1" ht="43.9" customHeight="1" x14ac:dyDescent="0.2">
      <c r="A607" s="108" t="s">
        <v>88</v>
      </c>
      <c r="B607" s="38" t="s">
        <v>447</v>
      </c>
      <c r="C607" s="81" t="s">
        <v>1070</v>
      </c>
      <c r="D607" s="83" t="s">
        <v>1061</v>
      </c>
      <c r="E607" s="28" t="s">
        <v>181</v>
      </c>
      <c r="F607" s="36"/>
      <c r="G607" s="102"/>
      <c r="H607" s="35">
        <f t="shared" si="75"/>
        <v>0</v>
      </c>
      <c r="I607" s="53"/>
      <c r="J607" s="24" t="str">
        <f t="shared" ca="1" si="69"/>
        <v/>
      </c>
      <c r="K607" s="15" t="str">
        <f t="shared" si="74"/>
        <v>F015Adjustment of Curb and Gutter FramesCW 3210-R8each</v>
      </c>
      <c r="L607" s="16">
        <f>MATCH(K607,'Pay Items'!$K$1:$K$649,0)</f>
        <v>607</v>
      </c>
      <c r="M607" s="17" t="str">
        <f t="shared" ca="1" si="70"/>
        <v>F0</v>
      </c>
      <c r="N607" s="17" t="str">
        <f t="shared" ca="1" si="71"/>
        <v>C2</v>
      </c>
      <c r="O607" s="17" t="str">
        <f t="shared" ca="1" si="72"/>
        <v>C2</v>
      </c>
    </row>
    <row r="608" spans="1:15" s="25" customFormat="1" ht="39.75" customHeight="1" x14ac:dyDescent="0.2">
      <c r="A608" s="118" t="s">
        <v>23</v>
      </c>
      <c r="B608" s="92" t="s">
        <v>143</v>
      </c>
      <c r="C608" s="82" t="s">
        <v>1221</v>
      </c>
      <c r="D608" s="83" t="s">
        <v>1227</v>
      </c>
      <c r="E608" s="85" t="s">
        <v>181</v>
      </c>
      <c r="F608" s="86"/>
      <c r="G608" s="103"/>
      <c r="H608" s="87">
        <f t="shared" si="75"/>
        <v>0</v>
      </c>
      <c r="I608" s="53"/>
      <c r="J608" s="24" t="str">
        <f t="shared" ca="1" si="69"/>
        <v/>
      </c>
      <c r="K608" s="15" t="str">
        <f t="shared" si="74"/>
        <v>F027Barrier Curb and Gutter Riser Frame and Covereach</v>
      </c>
      <c r="L608" s="16">
        <f>MATCH(K608,'Pay Items'!$K$1:$K$649,0)</f>
        <v>608</v>
      </c>
      <c r="M608" s="17" t="str">
        <f t="shared" ca="1" si="70"/>
        <v>F0</v>
      </c>
      <c r="N608" s="17" t="str">
        <f t="shared" ca="1" si="71"/>
        <v>C2</v>
      </c>
      <c r="O608" s="17" t="str">
        <f t="shared" ca="1" si="72"/>
        <v>C2</v>
      </c>
    </row>
    <row r="609" spans="1:15" s="25" customFormat="1" ht="30" customHeight="1" x14ac:dyDescent="0.2">
      <c r="A609" s="108" t="s">
        <v>445</v>
      </c>
      <c r="B609" s="38" t="s">
        <v>144</v>
      </c>
      <c r="C609" s="37" t="s">
        <v>889</v>
      </c>
      <c r="D609" s="43" t="s">
        <v>1589</v>
      </c>
      <c r="E609" s="28" t="s">
        <v>181</v>
      </c>
      <c r="F609" s="36"/>
      <c r="G609" s="102"/>
      <c r="H609" s="35">
        <f t="shared" si="75"/>
        <v>0</v>
      </c>
      <c r="I609" s="53" t="s">
        <v>14</v>
      </c>
      <c r="J609" s="24" t="str">
        <f t="shared" ca="1" si="69"/>
        <v/>
      </c>
      <c r="K609" s="15" t="str">
        <f t="shared" si="74"/>
        <v>F019Relocating Existing Hydrant - Type ACW 2110-R13each</v>
      </c>
      <c r="L609" s="16">
        <f>MATCH(K609,'Pay Items'!$K$1:$K$649,0)</f>
        <v>609</v>
      </c>
      <c r="M609" s="17" t="str">
        <f t="shared" ca="1" si="70"/>
        <v>F0</v>
      </c>
      <c r="N609" s="17" t="str">
        <f t="shared" ca="1" si="71"/>
        <v>C2</v>
      </c>
      <c r="O609" s="17" t="str">
        <f t="shared" ca="1" si="72"/>
        <v>C2</v>
      </c>
    </row>
    <row r="610" spans="1:15" s="25" customFormat="1" ht="33" customHeight="1" x14ac:dyDescent="0.2">
      <c r="A610" s="108" t="s">
        <v>593</v>
      </c>
      <c r="B610" s="38" t="s">
        <v>996</v>
      </c>
      <c r="C610" s="37" t="s">
        <v>15</v>
      </c>
      <c r="D610" s="43" t="s">
        <v>1589</v>
      </c>
      <c r="E610" s="28" t="s">
        <v>181</v>
      </c>
      <c r="F610" s="36"/>
      <c r="G610" s="102"/>
      <c r="H610" s="35">
        <f t="shared" si="75"/>
        <v>0</v>
      </c>
      <c r="I610" s="53" t="s">
        <v>16</v>
      </c>
      <c r="J610" s="24" t="str">
        <f t="shared" ca="1" si="69"/>
        <v/>
      </c>
      <c r="K610" s="15" t="str">
        <f t="shared" si="74"/>
        <v>F020Relocating Existing Hydrant - Type BCW 2110-R13each</v>
      </c>
      <c r="L610" s="16">
        <f>MATCH(K610,'Pay Items'!$K$1:$K$649,0)</f>
        <v>610</v>
      </c>
      <c r="M610" s="17" t="str">
        <f t="shared" ca="1" si="70"/>
        <v>F0</v>
      </c>
      <c r="N610" s="17" t="str">
        <f t="shared" ca="1" si="71"/>
        <v>C2</v>
      </c>
      <c r="O610" s="17" t="str">
        <f t="shared" ca="1" si="72"/>
        <v>C2</v>
      </c>
    </row>
    <row r="611" spans="1:15" s="25" customFormat="1" ht="30" customHeight="1" x14ac:dyDescent="0.2">
      <c r="A611" s="108" t="s">
        <v>594</v>
      </c>
      <c r="B611" s="38" t="s">
        <v>590</v>
      </c>
      <c r="C611" s="37" t="s">
        <v>1295</v>
      </c>
      <c r="D611" s="43" t="s">
        <v>1589</v>
      </c>
      <c r="E611" s="28" t="s">
        <v>181</v>
      </c>
      <c r="F611" s="36"/>
      <c r="G611" s="102"/>
      <c r="H611" s="35">
        <f t="shared" si="75"/>
        <v>0</v>
      </c>
      <c r="I611" s="53"/>
      <c r="J611" s="24" t="str">
        <f t="shared" ca="1" si="69"/>
        <v/>
      </c>
      <c r="K611" s="15" t="str">
        <f t="shared" si="74"/>
        <v>F022Raising of Existing HydrantCW 2110-R13each</v>
      </c>
      <c r="L611" s="16">
        <f>MATCH(K611,'Pay Items'!$K$1:$K$649,0)</f>
        <v>611</v>
      </c>
      <c r="M611" s="17" t="str">
        <f t="shared" ca="1" si="70"/>
        <v>F0</v>
      </c>
      <c r="N611" s="17" t="str">
        <f t="shared" ca="1" si="71"/>
        <v>C2</v>
      </c>
      <c r="O611" s="17" t="str">
        <f t="shared" ca="1" si="72"/>
        <v>C2</v>
      </c>
    </row>
    <row r="612" spans="1:15" s="25" customFormat="1" ht="39" customHeight="1" x14ac:dyDescent="0.2">
      <c r="A612" s="108" t="s">
        <v>595</v>
      </c>
      <c r="B612" s="38" t="s">
        <v>591</v>
      </c>
      <c r="C612" s="37" t="s">
        <v>8</v>
      </c>
      <c r="D612" s="43" t="s">
        <v>1589</v>
      </c>
      <c r="E612" s="28" t="s">
        <v>181</v>
      </c>
      <c r="F612" s="36"/>
      <c r="G612" s="102"/>
      <c r="H612" s="35">
        <f t="shared" si="75"/>
        <v>0</v>
      </c>
      <c r="I612" s="53"/>
      <c r="J612" s="24" t="str">
        <f t="shared" ca="1" si="69"/>
        <v/>
      </c>
      <c r="K612" s="15" t="str">
        <f t="shared" si="74"/>
        <v>F023Removing and Lowering Existing HydrantCW 2110-R13each</v>
      </c>
      <c r="L612" s="16">
        <f>MATCH(K612,'Pay Items'!$K$1:$K$649,0)</f>
        <v>612</v>
      </c>
      <c r="M612" s="17" t="str">
        <f t="shared" ca="1" si="70"/>
        <v>F0</v>
      </c>
      <c r="N612" s="17" t="str">
        <f t="shared" ca="1" si="71"/>
        <v>C2</v>
      </c>
      <c r="O612" s="17" t="str">
        <f t="shared" ca="1" si="72"/>
        <v>C2</v>
      </c>
    </row>
    <row r="613" spans="1:15" s="25" customFormat="1" ht="39" customHeight="1" x14ac:dyDescent="0.2">
      <c r="A613" s="108" t="s">
        <v>596</v>
      </c>
      <c r="B613" s="38" t="s">
        <v>592</v>
      </c>
      <c r="C613" s="37" t="s">
        <v>17</v>
      </c>
      <c r="D613" s="43" t="s">
        <v>1589</v>
      </c>
      <c r="E613" s="28" t="s">
        <v>181</v>
      </c>
      <c r="F613" s="36"/>
      <c r="G613" s="102"/>
      <c r="H613" s="35">
        <f t="shared" si="75"/>
        <v>0</v>
      </c>
      <c r="I613" s="53"/>
      <c r="J613" s="24" t="str">
        <f t="shared" ca="1" si="69"/>
        <v/>
      </c>
      <c r="K613" s="15" t="str">
        <f t="shared" si="74"/>
        <v>F024Abandonment of Hydrant Tee on Watermains in ServiceCW 2110-R13each</v>
      </c>
      <c r="L613" s="16">
        <f>MATCH(K613,'Pay Items'!$K$1:$K$649,0)</f>
        <v>613</v>
      </c>
      <c r="M613" s="17" t="str">
        <f t="shared" ca="1" si="70"/>
        <v>F0</v>
      </c>
      <c r="N613" s="17" t="str">
        <f t="shared" ca="1" si="71"/>
        <v>C2</v>
      </c>
      <c r="O613" s="17" t="str">
        <f t="shared" ca="1" si="72"/>
        <v>C2</v>
      </c>
    </row>
    <row r="614" spans="1:15" s="25" customFormat="1" ht="30" customHeight="1" x14ac:dyDescent="0.2">
      <c r="A614" s="108" t="s">
        <v>616</v>
      </c>
      <c r="B614" s="38" t="s">
        <v>691</v>
      </c>
      <c r="C614" s="37" t="s">
        <v>618</v>
      </c>
      <c r="D614" s="43" t="s">
        <v>1589</v>
      </c>
      <c r="E614" s="28" t="s">
        <v>181</v>
      </c>
      <c r="F614" s="90"/>
      <c r="G614" s="102"/>
      <c r="H614" s="35">
        <f t="shared" si="75"/>
        <v>0</v>
      </c>
      <c r="I614" s="53"/>
      <c r="J614" s="24" t="str">
        <f t="shared" ca="1" si="69"/>
        <v/>
      </c>
      <c r="K614" s="15" t="str">
        <f t="shared" si="74"/>
        <v>F025Installing New Flat Top ReducerCW 2110-R13each</v>
      </c>
      <c r="L614" s="16">
        <f>MATCH(K614,'Pay Items'!$K$1:$K$649,0)</f>
        <v>614</v>
      </c>
      <c r="M614" s="17" t="str">
        <f t="shared" ca="1" si="70"/>
        <v>F0</v>
      </c>
      <c r="N614" s="17" t="str">
        <f t="shared" ca="1" si="71"/>
        <v>C2</v>
      </c>
      <c r="O614" s="17" t="str">
        <f t="shared" ca="1" si="72"/>
        <v>C2</v>
      </c>
    </row>
    <row r="615" spans="1:15" s="25" customFormat="1" ht="30" customHeight="1" x14ac:dyDescent="0.2">
      <c r="A615" s="108" t="s">
        <v>617</v>
      </c>
      <c r="B615" s="38" t="s">
        <v>1537</v>
      </c>
      <c r="C615" s="37" t="s">
        <v>619</v>
      </c>
      <c r="D615" s="43" t="s">
        <v>1589</v>
      </c>
      <c r="E615" s="28" t="s">
        <v>181</v>
      </c>
      <c r="F615" s="90"/>
      <c r="G615" s="102"/>
      <c r="H615" s="35">
        <f t="shared" si="75"/>
        <v>0</v>
      </c>
      <c r="I615" s="53"/>
      <c r="J615" s="24" t="str">
        <f t="shared" ca="1" si="69"/>
        <v/>
      </c>
      <c r="K615" s="15" t="str">
        <f t="shared" si="74"/>
        <v>F026Replacing Existing Flat Top ReducerCW 2110-R13each</v>
      </c>
      <c r="L615" s="16">
        <f>MATCH(K615,'Pay Items'!$K$1:$K$649,0)</f>
        <v>615</v>
      </c>
      <c r="M615" s="17" t="str">
        <f t="shared" ca="1" si="70"/>
        <v>F0</v>
      </c>
      <c r="N615" s="17" t="str">
        <f t="shared" ca="1" si="71"/>
        <v>C2</v>
      </c>
      <c r="O615" s="17" t="str">
        <f t="shared" ca="1" si="72"/>
        <v>C2</v>
      </c>
    </row>
    <row r="616" spans="1:15" s="25" customFormat="1" ht="43.9" customHeight="1" x14ac:dyDescent="0.2">
      <c r="A616" s="108" t="s">
        <v>25</v>
      </c>
      <c r="B616" s="38" t="s">
        <v>24</v>
      </c>
      <c r="C616" s="37" t="s">
        <v>26</v>
      </c>
      <c r="D616" s="43" t="s">
        <v>1061</v>
      </c>
      <c r="E616" s="28" t="s">
        <v>181</v>
      </c>
      <c r="F616" s="90"/>
      <c r="G616" s="102"/>
      <c r="H616" s="35">
        <f t="shared" si="75"/>
        <v>0</v>
      </c>
      <c r="I616" s="53"/>
      <c r="J616" s="24" t="str">
        <f t="shared" ca="1" si="69"/>
        <v/>
      </c>
      <c r="K616" s="15" t="str">
        <f t="shared" si="74"/>
        <v>F028Adjustment of Traffic Signal Service Box FramesCW 3210-R8each</v>
      </c>
      <c r="L616" s="16">
        <f>MATCH(K616,'Pay Items'!$K$1:$K$649,0)</f>
        <v>616</v>
      </c>
      <c r="M616" s="17" t="str">
        <f t="shared" ca="1" si="70"/>
        <v>F0</v>
      </c>
      <c r="N616" s="17" t="str">
        <f t="shared" ca="1" si="71"/>
        <v>C2</v>
      </c>
      <c r="O616" s="17" t="str">
        <f t="shared" ca="1" si="72"/>
        <v>C2</v>
      </c>
    </row>
    <row r="617" spans="1:15" s="25" customFormat="1" ht="31.5" customHeight="1" thickBot="1" x14ac:dyDescent="0.25">
      <c r="A617" s="108" t="s">
        <v>25</v>
      </c>
      <c r="B617" s="38" t="s">
        <v>204</v>
      </c>
      <c r="C617" s="61" t="s">
        <v>205</v>
      </c>
      <c r="D617" s="62"/>
      <c r="E617" s="63"/>
      <c r="F617" s="60"/>
      <c r="G617" s="109"/>
      <c r="H617" s="78">
        <f>SUM(H589:H616)</f>
        <v>0</v>
      </c>
      <c r="I617" s="53"/>
      <c r="J617" s="24" t="str">
        <f t="shared" ca="1" si="69"/>
        <v>LOCKED</v>
      </c>
      <c r="K617" s="15" t="str">
        <f t="shared" si="74"/>
        <v>F028LAST USED CODE FOR SECTION</v>
      </c>
      <c r="L617" s="16">
        <f>MATCH(K617,'Pay Items'!$K$1:$K$649,0)</f>
        <v>617</v>
      </c>
      <c r="M617" s="17" t="str">
        <f t="shared" ca="1" si="70"/>
        <v>F0</v>
      </c>
      <c r="N617" s="17" t="str">
        <f t="shared" ca="1" si="71"/>
        <v>G</v>
      </c>
      <c r="O617" s="17" t="str">
        <f t="shared" ca="1" si="72"/>
        <v>C2</v>
      </c>
    </row>
    <row r="618" spans="1:15" s="25" customFormat="1" ht="36" customHeight="1" thickTop="1" x14ac:dyDescent="0.25">
      <c r="A618" s="105"/>
      <c r="B618" s="49" t="s">
        <v>612</v>
      </c>
      <c r="C618" s="50" t="s">
        <v>202</v>
      </c>
      <c r="D618" s="29"/>
      <c r="E618" s="29"/>
      <c r="F618" s="29"/>
      <c r="G618" s="106"/>
      <c r="H618" s="52"/>
      <c r="I618" s="53"/>
      <c r="J618" s="24" t="str">
        <f t="shared" ca="1" si="69"/>
        <v>LOCKED</v>
      </c>
      <c r="K618" s="15" t="str">
        <f t="shared" si="74"/>
        <v>LANDSCAPING</v>
      </c>
      <c r="L618" s="16">
        <f>MATCH(K618,'Pay Items'!$K$1:$K$649,0)</f>
        <v>618</v>
      </c>
      <c r="M618" s="17" t="str">
        <f t="shared" ca="1" si="70"/>
        <v>F0</v>
      </c>
      <c r="N618" s="17" t="str">
        <f t="shared" ca="1" si="71"/>
        <v>G</v>
      </c>
      <c r="O618" s="17" t="str">
        <f t="shared" ca="1" si="72"/>
        <v>F2</v>
      </c>
    </row>
    <row r="619" spans="1:15" s="25" customFormat="1" ht="30" customHeight="1" x14ac:dyDescent="0.2">
      <c r="A619" s="111" t="s">
        <v>242</v>
      </c>
      <c r="B619" s="38" t="s">
        <v>145</v>
      </c>
      <c r="C619" s="37" t="s">
        <v>147</v>
      </c>
      <c r="D619" s="43" t="s">
        <v>1539</v>
      </c>
      <c r="E619" s="28"/>
      <c r="F619" s="57"/>
      <c r="G619" s="109"/>
      <c r="H619" s="35"/>
      <c r="I619" s="53"/>
      <c r="J619" s="24" t="str">
        <f t="shared" ca="1" si="69"/>
        <v>LOCKED</v>
      </c>
      <c r="K619" s="15" t="str">
        <f t="shared" si="74"/>
        <v>G001SoddingCW 3510-R10</v>
      </c>
      <c r="L619" s="16">
        <f>MATCH(K619,'Pay Items'!$K$1:$K$649,0)</f>
        <v>619</v>
      </c>
      <c r="M619" s="17" t="str">
        <f t="shared" ca="1" si="70"/>
        <v>F0</v>
      </c>
      <c r="N619" s="17" t="str">
        <f t="shared" ca="1" si="71"/>
        <v>G</v>
      </c>
      <c r="O619" s="17" t="str">
        <f t="shared" ca="1" si="72"/>
        <v>C2</v>
      </c>
    </row>
    <row r="620" spans="1:15" s="25" customFormat="1" ht="30" customHeight="1" x14ac:dyDescent="0.2">
      <c r="A620" s="111" t="s">
        <v>243</v>
      </c>
      <c r="B620" s="44" t="s">
        <v>350</v>
      </c>
      <c r="C620" s="37" t="s">
        <v>885</v>
      </c>
      <c r="D620" s="43"/>
      <c r="E620" s="28" t="s">
        <v>178</v>
      </c>
      <c r="F620" s="57"/>
      <c r="G620" s="102"/>
      <c r="H620" s="35">
        <f>ROUND(G620*F620,2)</f>
        <v>0</v>
      </c>
      <c r="I620" s="80"/>
      <c r="J620" s="24" t="str">
        <f t="shared" ca="1" si="69"/>
        <v/>
      </c>
      <c r="K620" s="15" t="str">
        <f t="shared" si="74"/>
        <v>G002width &lt; 600 mmm²</v>
      </c>
      <c r="L620" s="16">
        <f>MATCH(K620,'Pay Items'!$K$1:$K$649,0)</f>
        <v>620</v>
      </c>
      <c r="M620" s="17" t="str">
        <f t="shared" ca="1" si="70"/>
        <v>F0</v>
      </c>
      <c r="N620" s="17" t="str">
        <f t="shared" ca="1" si="71"/>
        <v>C2</v>
      </c>
      <c r="O620" s="17" t="str">
        <f t="shared" ca="1" si="72"/>
        <v>C2</v>
      </c>
    </row>
    <row r="621" spans="1:15" s="25" customFormat="1" ht="30" customHeight="1" x14ac:dyDescent="0.2">
      <c r="A621" s="111" t="s">
        <v>244</v>
      </c>
      <c r="B621" s="44" t="s">
        <v>351</v>
      </c>
      <c r="C621" s="37" t="s">
        <v>886</v>
      </c>
      <c r="D621" s="43"/>
      <c r="E621" s="28" t="s">
        <v>178</v>
      </c>
      <c r="F621" s="57"/>
      <c r="G621" s="102"/>
      <c r="H621" s="35">
        <f>ROUND(G621*F621,2)</f>
        <v>0</v>
      </c>
      <c r="I621" s="53"/>
      <c r="J621" s="24" t="str">
        <f t="shared" ca="1" si="69"/>
        <v/>
      </c>
      <c r="K621" s="15" t="str">
        <f t="shared" si="74"/>
        <v>G003width &gt; or = 600 mmm²</v>
      </c>
      <c r="L621" s="16">
        <f>MATCH(K621,'Pay Items'!$K$1:$K$649,0)</f>
        <v>621</v>
      </c>
      <c r="M621" s="17" t="str">
        <f t="shared" ca="1" si="70"/>
        <v>F0</v>
      </c>
      <c r="N621" s="17" t="str">
        <f t="shared" ca="1" si="71"/>
        <v>C2</v>
      </c>
      <c r="O621" s="17" t="str">
        <f t="shared" ca="1" si="72"/>
        <v>C2</v>
      </c>
    </row>
    <row r="622" spans="1:15" s="25" customFormat="1" ht="30" customHeight="1" x14ac:dyDescent="0.2">
      <c r="A622" s="111" t="s">
        <v>245</v>
      </c>
      <c r="B622" s="38" t="s">
        <v>146</v>
      </c>
      <c r="C622" s="37" t="s">
        <v>149</v>
      </c>
      <c r="D622" s="43" t="s">
        <v>27</v>
      </c>
      <c r="E622" s="28" t="s">
        <v>178</v>
      </c>
      <c r="F622" s="57"/>
      <c r="G622" s="102"/>
      <c r="H622" s="35">
        <f>ROUND(G622*F622,2)</f>
        <v>0</v>
      </c>
      <c r="I622" s="53"/>
      <c r="J622" s="24" t="str">
        <f t="shared" ca="1" si="69"/>
        <v/>
      </c>
      <c r="K622" s="15" t="str">
        <f t="shared" si="74"/>
        <v>G004SeedingCW 3520-R7m²</v>
      </c>
      <c r="L622" s="16">
        <f>MATCH(K622,'Pay Items'!$K$1:$K$649,0)</f>
        <v>622</v>
      </c>
      <c r="M622" s="17" t="str">
        <f t="shared" ca="1" si="70"/>
        <v>F0</v>
      </c>
      <c r="N622" s="17" t="str">
        <f t="shared" ca="1" si="71"/>
        <v>C2</v>
      </c>
      <c r="O622" s="17" t="str">
        <f t="shared" ca="1" si="72"/>
        <v>C2</v>
      </c>
    </row>
    <row r="623" spans="1:15" s="25" customFormat="1" ht="30" customHeight="1" x14ac:dyDescent="0.2">
      <c r="A623" s="111" t="s">
        <v>870</v>
      </c>
      <c r="B623" s="38" t="s">
        <v>871</v>
      </c>
      <c r="C623" s="37" t="s">
        <v>9</v>
      </c>
      <c r="D623" s="43" t="s">
        <v>5</v>
      </c>
      <c r="E623" s="28" t="s">
        <v>178</v>
      </c>
      <c r="F623" s="57"/>
      <c r="G623" s="102"/>
      <c r="H623" s="35">
        <f>ROUND(G623*F623,2)</f>
        <v>0</v>
      </c>
      <c r="I623" s="53" t="s">
        <v>872</v>
      </c>
      <c r="J623" s="24" t="str">
        <f t="shared" ca="1" si="69"/>
        <v/>
      </c>
      <c r="K623" s="15" t="str">
        <f t="shared" si="74"/>
        <v>G005Salt Tolerant Grass Seedingm²</v>
      </c>
      <c r="L623" s="16">
        <f>MATCH(K623,'Pay Items'!$K$1:$K$649,0)</f>
        <v>623</v>
      </c>
      <c r="M623" s="17" t="str">
        <f t="shared" ca="1" si="70"/>
        <v>F0</v>
      </c>
      <c r="N623" s="17" t="str">
        <f t="shared" ca="1" si="71"/>
        <v>C2</v>
      </c>
      <c r="O623" s="17" t="str">
        <f t="shared" ca="1" si="72"/>
        <v>C2</v>
      </c>
    </row>
    <row r="624" spans="1:15" s="25" customFormat="1" ht="30" customHeight="1" thickBot="1" x14ac:dyDescent="0.25">
      <c r="A624" s="111" t="s">
        <v>870</v>
      </c>
      <c r="B624" s="38" t="s">
        <v>204</v>
      </c>
      <c r="C624" s="61" t="s">
        <v>205</v>
      </c>
      <c r="D624" s="62"/>
      <c r="E624" s="63"/>
      <c r="F624" s="60"/>
      <c r="G624" s="109"/>
      <c r="H624" s="35">
        <f>SUM(H618:H623)</f>
        <v>0</v>
      </c>
      <c r="I624" s="53"/>
      <c r="J624" s="24" t="str">
        <f t="shared" ca="1" si="69"/>
        <v>LOCKED</v>
      </c>
      <c r="K624" s="15" t="str">
        <f t="shared" si="74"/>
        <v>G005LAST USED CODE FOR SECTION</v>
      </c>
      <c r="L624" s="16">
        <f>MATCH(K624,'Pay Items'!$K$1:$K$649,0)</f>
        <v>624</v>
      </c>
      <c r="M624" s="17" t="str">
        <f t="shared" ca="1" si="70"/>
        <v>F0</v>
      </c>
      <c r="N624" s="17" t="str">
        <f t="shared" ca="1" si="71"/>
        <v>G</v>
      </c>
      <c r="O624" s="17" t="str">
        <f t="shared" ca="1" si="72"/>
        <v>C2</v>
      </c>
    </row>
    <row r="625" spans="1:15" s="25" customFormat="1" ht="36" customHeight="1" thickTop="1" x14ac:dyDescent="0.25">
      <c r="A625" s="105"/>
      <c r="B625" s="49" t="s">
        <v>613</v>
      </c>
      <c r="C625" s="50" t="s">
        <v>186</v>
      </c>
      <c r="D625" s="29"/>
      <c r="E625" s="29"/>
      <c r="F625" s="29"/>
      <c r="G625" s="106"/>
      <c r="H625" s="52"/>
      <c r="I625" s="53"/>
      <c r="J625" s="24" t="str">
        <f t="shared" ca="1" si="69"/>
        <v>LOCKED</v>
      </c>
      <c r="K625" s="15" t="str">
        <f t="shared" si="74"/>
        <v>MISCELLANEOUS</v>
      </c>
      <c r="L625" s="16">
        <f>MATCH(K625,'Pay Items'!$K$1:$K$649,0)</f>
        <v>625</v>
      </c>
      <c r="M625" s="17" t="str">
        <f t="shared" ca="1" si="70"/>
        <v>F0</v>
      </c>
      <c r="N625" s="17" t="str">
        <f t="shared" ca="1" si="71"/>
        <v>G</v>
      </c>
      <c r="O625" s="17" t="str">
        <f t="shared" ca="1" si="72"/>
        <v>F2</v>
      </c>
    </row>
    <row r="626" spans="1:15" s="25" customFormat="1" ht="30" customHeight="1" x14ac:dyDescent="0.2">
      <c r="A626" s="111" t="s">
        <v>460</v>
      </c>
      <c r="B626" s="73" t="s">
        <v>461</v>
      </c>
      <c r="C626" s="37" t="s">
        <v>510</v>
      </c>
      <c r="D626" s="43" t="s">
        <v>511</v>
      </c>
      <c r="E626" s="28" t="s">
        <v>181</v>
      </c>
      <c r="F626" s="57"/>
      <c r="G626" s="102"/>
      <c r="H626" s="35">
        <f t="shared" ref="H626:H631" si="76">ROUND(G626*F626,2)</f>
        <v>0</v>
      </c>
      <c r="I626" s="53"/>
      <c r="J626" s="24" t="str">
        <f t="shared" ca="1" si="69"/>
        <v/>
      </c>
      <c r="K626" s="15" t="str">
        <f t="shared" si="74"/>
        <v>H001Meter Pit AssembliesCW 3530-R3each</v>
      </c>
      <c r="L626" s="16">
        <f>MATCH(K626,'Pay Items'!$K$1:$K$649,0)</f>
        <v>626</v>
      </c>
      <c r="M626" s="17" t="str">
        <f t="shared" ca="1" si="70"/>
        <v>F0</v>
      </c>
      <c r="N626" s="17" t="str">
        <f t="shared" ca="1" si="71"/>
        <v>C2</v>
      </c>
      <c r="O626" s="17" t="str">
        <f t="shared" ca="1" si="72"/>
        <v>C2</v>
      </c>
    </row>
    <row r="627" spans="1:15" s="25" customFormat="1" ht="30" customHeight="1" x14ac:dyDescent="0.2">
      <c r="A627" s="111" t="s">
        <v>89</v>
      </c>
      <c r="B627" s="73" t="s">
        <v>148</v>
      </c>
      <c r="C627" s="37" t="s">
        <v>1538</v>
      </c>
      <c r="D627" s="43" t="s">
        <v>511</v>
      </c>
      <c r="E627" s="28" t="s">
        <v>182</v>
      </c>
      <c r="F627" s="57"/>
      <c r="G627" s="102"/>
      <c r="H627" s="35">
        <f t="shared" si="76"/>
        <v>0</v>
      </c>
      <c r="I627" s="53" t="s">
        <v>1493</v>
      </c>
      <c r="J627" s="24" t="str">
        <f t="shared" ca="1" si="69"/>
        <v/>
      </c>
      <c r="K627" s="15" t="str">
        <f t="shared" si="74"/>
        <v>H002Polyethylene Waterline, ^ mmCW 3530-R3m</v>
      </c>
      <c r="L627" s="16">
        <f>MATCH(K627,'Pay Items'!$K$1:$K$649,0)</f>
        <v>627</v>
      </c>
      <c r="M627" s="17" t="str">
        <f t="shared" ca="1" si="70"/>
        <v>F0</v>
      </c>
      <c r="N627" s="17" t="str">
        <f t="shared" ca="1" si="71"/>
        <v>C2</v>
      </c>
      <c r="O627" s="17" t="str">
        <f t="shared" ca="1" si="72"/>
        <v>C2</v>
      </c>
    </row>
    <row r="628" spans="1:15" s="25" customFormat="1" ht="30" customHeight="1" x14ac:dyDescent="0.2">
      <c r="A628" s="111" t="s">
        <v>90</v>
      </c>
      <c r="B628" s="73" t="s">
        <v>512</v>
      </c>
      <c r="C628" s="37" t="s">
        <v>513</v>
      </c>
      <c r="D628" s="43" t="s">
        <v>511</v>
      </c>
      <c r="E628" s="28" t="s">
        <v>181</v>
      </c>
      <c r="F628" s="57"/>
      <c r="G628" s="102"/>
      <c r="H628" s="35">
        <f t="shared" si="76"/>
        <v>0</v>
      </c>
      <c r="I628" s="53"/>
      <c r="J628" s="24" t="str">
        <f t="shared" ca="1" si="69"/>
        <v/>
      </c>
      <c r="K628" s="15" t="str">
        <f t="shared" si="74"/>
        <v>H003Sprinkler AssembliesCW 3530-R3each</v>
      </c>
      <c r="L628" s="16">
        <f>MATCH(K628,'Pay Items'!$K$1:$K$649,0)</f>
        <v>628</v>
      </c>
      <c r="M628" s="17" t="str">
        <f t="shared" ca="1" si="70"/>
        <v>F0</v>
      </c>
      <c r="N628" s="17" t="str">
        <f t="shared" ca="1" si="71"/>
        <v>C2</v>
      </c>
      <c r="O628" s="17" t="str">
        <f t="shared" ca="1" si="72"/>
        <v>C2</v>
      </c>
    </row>
    <row r="629" spans="1:15" s="25" customFormat="1" ht="43.9" customHeight="1" x14ac:dyDescent="0.2">
      <c r="A629" s="111" t="s">
        <v>91</v>
      </c>
      <c r="B629" s="73" t="s">
        <v>517</v>
      </c>
      <c r="C629" s="37" t="s">
        <v>521</v>
      </c>
      <c r="D629" s="43" t="s">
        <v>511</v>
      </c>
      <c r="E629" s="28" t="s">
        <v>181</v>
      </c>
      <c r="F629" s="57"/>
      <c r="G629" s="102"/>
      <c r="H629" s="35">
        <f t="shared" si="76"/>
        <v>0</v>
      </c>
      <c r="I629" s="53"/>
      <c r="J629" s="24" t="str">
        <f t="shared" ca="1" si="69"/>
        <v/>
      </c>
      <c r="K629" s="15" t="str">
        <f t="shared" si="74"/>
        <v>H004Manual Gate Valves and Value EnclosureCW 3530-R3each</v>
      </c>
      <c r="L629" s="16">
        <f>MATCH(K629,'Pay Items'!$K$1:$K$649,0)</f>
        <v>629</v>
      </c>
      <c r="M629" s="17" t="str">
        <f t="shared" ca="1" si="70"/>
        <v>F0</v>
      </c>
      <c r="N629" s="17" t="str">
        <f t="shared" ca="1" si="71"/>
        <v>C2</v>
      </c>
      <c r="O629" s="17" t="str">
        <f t="shared" ca="1" si="72"/>
        <v>C2</v>
      </c>
    </row>
    <row r="630" spans="1:15" s="25" customFormat="1" ht="43.9" customHeight="1" x14ac:dyDescent="0.2">
      <c r="A630" s="111" t="s">
        <v>92</v>
      </c>
      <c r="B630" s="73" t="s">
        <v>518</v>
      </c>
      <c r="C630" s="37" t="s">
        <v>522</v>
      </c>
      <c r="D630" s="43" t="s">
        <v>511</v>
      </c>
      <c r="E630" s="28" t="s">
        <v>182</v>
      </c>
      <c r="F630" s="57"/>
      <c r="G630" s="102"/>
      <c r="H630" s="35">
        <f t="shared" si="76"/>
        <v>0</v>
      </c>
      <c r="I630" s="53"/>
      <c r="J630" s="24" t="str">
        <f t="shared" ca="1" si="69"/>
        <v/>
      </c>
      <c r="K630" s="15" t="str">
        <f t="shared" si="74"/>
        <v>H005Removal of Irrigation Pipe and Sprinkler HeadsCW 3530-R3m</v>
      </c>
      <c r="L630" s="16">
        <f>MATCH(K630,'Pay Items'!$K$1:$K$649,0)</f>
        <v>630</v>
      </c>
      <c r="M630" s="17" t="str">
        <f t="shared" ca="1" si="70"/>
        <v>F0</v>
      </c>
      <c r="N630" s="17" t="str">
        <f t="shared" ca="1" si="71"/>
        <v>C2</v>
      </c>
      <c r="O630" s="17" t="str">
        <f t="shared" ca="1" si="72"/>
        <v>C2</v>
      </c>
    </row>
    <row r="631" spans="1:15" s="25" customFormat="1" ht="30" customHeight="1" x14ac:dyDescent="0.2">
      <c r="A631" s="111" t="s">
        <v>514</v>
      </c>
      <c r="B631" s="73" t="s">
        <v>519</v>
      </c>
      <c r="C631" s="37" t="s">
        <v>523</v>
      </c>
      <c r="D631" s="43" t="s">
        <v>511</v>
      </c>
      <c r="E631" s="28" t="s">
        <v>181</v>
      </c>
      <c r="F631" s="57"/>
      <c r="G631" s="102"/>
      <c r="H631" s="35">
        <f t="shared" si="76"/>
        <v>0</v>
      </c>
      <c r="I631" s="53"/>
      <c r="J631" s="24" t="str">
        <f t="shared" ca="1" si="69"/>
        <v/>
      </c>
      <c r="K631" s="15" t="str">
        <f t="shared" si="74"/>
        <v>H006Removal of Existing Box EnclosureCW 3530-R3each</v>
      </c>
      <c r="L631" s="16">
        <f>MATCH(K631,'Pay Items'!$K$1:$K$649,0)</f>
        <v>631</v>
      </c>
      <c r="M631" s="17" t="str">
        <f t="shared" ca="1" si="70"/>
        <v>F0</v>
      </c>
      <c r="N631" s="17" t="str">
        <f t="shared" ca="1" si="71"/>
        <v>C2</v>
      </c>
      <c r="O631" s="17" t="str">
        <f t="shared" ca="1" si="72"/>
        <v>C2</v>
      </c>
    </row>
    <row r="632" spans="1:15" s="25" customFormat="1" ht="30" customHeight="1" x14ac:dyDescent="0.2">
      <c r="A632" s="111" t="s">
        <v>515</v>
      </c>
      <c r="B632" s="73" t="s">
        <v>520</v>
      </c>
      <c r="C632" s="37" t="s">
        <v>582</v>
      </c>
      <c r="D632" s="43" t="s">
        <v>937</v>
      </c>
      <c r="E632" s="28"/>
      <c r="F632" s="57"/>
      <c r="G632" s="109"/>
      <c r="H632" s="35"/>
      <c r="I632" s="53"/>
      <c r="J632" s="24" t="str">
        <f t="shared" ca="1" si="69"/>
        <v>LOCKED</v>
      </c>
      <c r="K632" s="15" t="str">
        <f t="shared" si="74"/>
        <v>H007Chain Link FenceCW 3550-R3</v>
      </c>
      <c r="L632" s="16">
        <f>MATCH(K632,'Pay Items'!$K$1:$K$649,0)</f>
        <v>632</v>
      </c>
      <c r="M632" s="17" t="str">
        <f t="shared" ca="1" si="70"/>
        <v>F0</v>
      </c>
      <c r="N632" s="17" t="str">
        <f t="shared" ca="1" si="71"/>
        <v>G</v>
      </c>
      <c r="O632" s="17" t="str">
        <f t="shared" ca="1" si="72"/>
        <v>C2</v>
      </c>
    </row>
    <row r="633" spans="1:15" s="25" customFormat="1" ht="30" customHeight="1" x14ac:dyDescent="0.2">
      <c r="A633" s="111" t="s">
        <v>516</v>
      </c>
      <c r="B633" s="44" t="s">
        <v>350</v>
      </c>
      <c r="C633" s="37" t="s">
        <v>192</v>
      </c>
      <c r="D633" s="43"/>
      <c r="E633" s="28" t="s">
        <v>182</v>
      </c>
      <c r="F633" s="57"/>
      <c r="G633" s="102"/>
      <c r="H633" s="35">
        <f t="shared" ref="H633:H646" si="77">ROUND(G633*F633,2)</f>
        <v>0</v>
      </c>
      <c r="I633" s="58"/>
      <c r="J633" s="24" t="str">
        <f t="shared" ca="1" si="69"/>
        <v/>
      </c>
      <c r="K633" s="15" t="str">
        <f t="shared" si="74"/>
        <v>H0081.83m Heightm</v>
      </c>
      <c r="L633" s="16">
        <f>MATCH(K633,'Pay Items'!$K$1:$K$649,0)</f>
        <v>633</v>
      </c>
      <c r="M633" s="17" t="str">
        <f t="shared" ca="1" si="70"/>
        <v>F0</v>
      </c>
      <c r="N633" s="17" t="str">
        <f t="shared" ca="1" si="71"/>
        <v>C2</v>
      </c>
      <c r="O633" s="17" t="str">
        <f t="shared" ca="1" si="72"/>
        <v>C2</v>
      </c>
    </row>
    <row r="634" spans="1:15" s="25" customFormat="1" ht="30" customHeight="1" x14ac:dyDescent="0.2">
      <c r="A634" s="111" t="s">
        <v>524</v>
      </c>
      <c r="B634" s="44" t="s">
        <v>351</v>
      </c>
      <c r="C634" s="37" t="s">
        <v>193</v>
      </c>
      <c r="D634" s="43"/>
      <c r="E634" s="28" t="s">
        <v>182</v>
      </c>
      <c r="F634" s="57"/>
      <c r="G634" s="102"/>
      <c r="H634" s="35">
        <f t="shared" si="77"/>
        <v>0</v>
      </c>
      <c r="I634" s="58"/>
      <c r="J634" s="24" t="str">
        <f t="shared" ca="1" si="69"/>
        <v/>
      </c>
      <c r="K634" s="15" t="str">
        <f t="shared" si="74"/>
        <v>H0092.44m Heightm</v>
      </c>
      <c r="L634" s="16">
        <f>MATCH(K634,'Pay Items'!$K$1:$K$649,0)</f>
        <v>634</v>
      </c>
      <c r="M634" s="17" t="str">
        <f t="shared" ca="1" si="70"/>
        <v>F0</v>
      </c>
      <c r="N634" s="17" t="str">
        <f t="shared" ca="1" si="71"/>
        <v>C2</v>
      </c>
      <c r="O634" s="17" t="str">
        <f t="shared" ca="1" si="72"/>
        <v>C2</v>
      </c>
    </row>
    <row r="635" spans="1:15" s="25" customFormat="1" ht="30" customHeight="1" x14ac:dyDescent="0.2">
      <c r="A635" s="111" t="s">
        <v>525</v>
      </c>
      <c r="B635" s="44" t="s">
        <v>352</v>
      </c>
      <c r="C635" s="37" t="s">
        <v>194</v>
      </c>
      <c r="D635" s="43"/>
      <c r="E635" s="28" t="s">
        <v>182</v>
      </c>
      <c r="F635" s="57"/>
      <c r="G635" s="102"/>
      <c r="H635" s="35">
        <f t="shared" si="77"/>
        <v>0</v>
      </c>
      <c r="I635" s="58"/>
      <c r="J635" s="24" t="str">
        <f t="shared" ca="1" si="69"/>
        <v/>
      </c>
      <c r="K635" s="15" t="str">
        <f t="shared" si="74"/>
        <v>H0103.05m Heightm</v>
      </c>
      <c r="L635" s="16">
        <f>MATCH(K635,'Pay Items'!$K$1:$K$649,0)</f>
        <v>635</v>
      </c>
      <c r="M635" s="17" t="str">
        <f t="shared" ca="1" si="70"/>
        <v>F0</v>
      </c>
      <c r="N635" s="17" t="str">
        <f t="shared" ca="1" si="71"/>
        <v>C2</v>
      </c>
      <c r="O635" s="17" t="str">
        <f t="shared" ca="1" si="72"/>
        <v>C2</v>
      </c>
    </row>
    <row r="636" spans="1:15" s="25" customFormat="1" ht="30" customHeight="1" x14ac:dyDescent="0.2">
      <c r="A636" s="111" t="s">
        <v>526</v>
      </c>
      <c r="B636" s="38" t="s">
        <v>555</v>
      </c>
      <c r="C636" s="37" t="s">
        <v>938</v>
      </c>
      <c r="D636" s="43" t="s">
        <v>937</v>
      </c>
      <c r="E636" s="28" t="s">
        <v>182</v>
      </c>
      <c r="F636" s="57"/>
      <c r="G636" s="102"/>
      <c r="H636" s="35">
        <f t="shared" si="77"/>
        <v>0</v>
      </c>
      <c r="I636" s="58"/>
      <c r="J636" s="24" t="str">
        <f t="shared" ca="1" si="69"/>
        <v/>
      </c>
      <c r="K636" s="15" t="str">
        <f t="shared" si="74"/>
        <v>H011Chain Link Fencing GatesCW 3550-R3m</v>
      </c>
      <c r="L636" s="16">
        <f>MATCH(K636,'Pay Items'!$K$1:$K$649,0)</f>
        <v>636</v>
      </c>
      <c r="M636" s="17" t="str">
        <f t="shared" ca="1" si="70"/>
        <v>F0</v>
      </c>
      <c r="N636" s="17" t="str">
        <f t="shared" ca="1" si="71"/>
        <v>C2</v>
      </c>
      <c r="O636" s="17" t="str">
        <f t="shared" ca="1" si="72"/>
        <v>C2</v>
      </c>
    </row>
    <row r="637" spans="1:15" s="25" customFormat="1" ht="30" customHeight="1" x14ac:dyDescent="0.2">
      <c r="A637" s="111" t="s">
        <v>530</v>
      </c>
      <c r="B637" s="73" t="s">
        <v>556</v>
      </c>
      <c r="C637" s="37" t="s">
        <v>527</v>
      </c>
      <c r="D637" s="43" t="s">
        <v>955</v>
      </c>
      <c r="E637" s="28" t="s">
        <v>179</v>
      </c>
      <c r="F637" s="57"/>
      <c r="G637" s="102"/>
      <c r="H637" s="35">
        <f t="shared" si="77"/>
        <v>0</v>
      </c>
      <c r="I637" s="53"/>
      <c r="J637" s="24" t="str">
        <f t="shared" ca="1" si="69"/>
        <v/>
      </c>
      <c r="K637" s="15" t="str">
        <f t="shared" si="74"/>
        <v>H012Random Stone RiprapCW 3615-R4m³</v>
      </c>
      <c r="L637" s="16">
        <f>MATCH(K637,'Pay Items'!$K$1:$K$649,0)</f>
        <v>637</v>
      </c>
      <c r="M637" s="17" t="str">
        <f t="shared" ca="1" si="70"/>
        <v>F0</v>
      </c>
      <c r="N637" s="17" t="str">
        <f t="shared" ca="1" si="71"/>
        <v>C2</v>
      </c>
      <c r="O637" s="17" t="str">
        <f t="shared" ca="1" si="72"/>
        <v>C2</v>
      </c>
    </row>
    <row r="638" spans="1:15" s="25" customFormat="1" ht="30" customHeight="1" x14ac:dyDescent="0.2">
      <c r="A638" s="111" t="s">
        <v>531</v>
      </c>
      <c r="B638" s="73" t="s">
        <v>557</v>
      </c>
      <c r="C638" s="37" t="s">
        <v>528</v>
      </c>
      <c r="D638" s="43" t="s">
        <v>955</v>
      </c>
      <c r="E638" s="28" t="s">
        <v>179</v>
      </c>
      <c r="F638" s="57"/>
      <c r="G638" s="102"/>
      <c r="H638" s="35">
        <f t="shared" si="77"/>
        <v>0</v>
      </c>
      <c r="I638" s="53"/>
      <c r="J638" s="24" t="str">
        <f t="shared" ca="1" si="69"/>
        <v/>
      </c>
      <c r="K638" s="15" t="str">
        <f t="shared" si="74"/>
        <v>H013Grouted Stone RiprapCW 3615-R4m³</v>
      </c>
      <c r="L638" s="16">
        <f>MATCH(K638,'Pay Items'!$K$1:$K$649,0)</f>
        <v>638</v>
      </c>
      <c r="M638" s="17" t="str">
        <f t="shared" ca="1" si="70"/>
        <v>F0</v>
      </c>
      <c r="N638" s="17" t="str">
        <f t="shared" ca="1" si="71"/>
        <v>C2</v>
      </c>
      <c r="O638" s="17" t="str">
        <f t="shared" ca="1" si="72"/>
        <v>C2</v>
      </c>
    </row>
    <row r="639" spans="1:15" s="25" customFormat="1" ht="30" customHeight="1" x14ac:dyDescent="0.2">
      <c r="A639" s="111" t="s">
        <v>532</v>
      </c>
      <c r="B639" s="38" t="s">
        <v>558</v>
      </c>
      <c r="C639" s="37" t="s">
        <v>529</v>
      </c>
      <c r="D639" s="43" t="s">
        <v>955</v>
      </c>
      <c r="E639" s="28" t="s">
        <v>179</v>
      </c>
      <c r="F639" s="57"/>
      <c r="G639" s="102"/>
      <c r="H639" s="35">
        <f t="shared" si="77"/>
        <v>0</v>
      </c>
      <c r="I639" s="53"/>
      <c r="J639" s="24" t="str">
        <f t="shared" ca="1" si="69"/>
        <v/>
      </c>
      <c r="K639" s="15" t="str">
        <f t="shared" si="74"/>
        <v>H014Sacked Concrete RiprapCW 3615-R4m³</v>
      </c>
      <c r="L639" s="16">
        <f>MATCH(K639,'Pay Items'!$K$1:$K$649,0)</f>
        <v>639</v>
      </c>
      <c r="M639" s="17" t="str">
        <f t="shared" ca="1" si="70"/>
        <v>F0</v>
      </c>
      <c r="N639" s="17" t="str">
        <f t="shared" ca="1" si="71"/>
        <v>C2</v>
      </c>
      <c r="O639" s="17" t="str">
        <f t="shared" ca="1" si="72"/>
        <v>C2</v>
      </c>
    </row>
    <row r="640" spans="1:15" s="25" customFormat="1" ht="30" customHeight="1" x14ac:dyDescent="0.2">
      <c r="A640" s="111" t="s">
        <v>549</v>
      </c>
      <c r="B640" s="73" t="s">
        <v>559</v>
      </c>
      <c r="C640" s="37" t="s">
        <v>533</v>
      </c>
      <c r="D640" s="43" t="s">
        <v>917</v>
      </c>
      <c r="E640" s="28" t="s">
        <v>181</v>
      </c>
      <c r="F640" s="57"/>
      <c r="G640" s="102"/>
      <c r="H640" s="35">
        <f t="shared" si="77"/>
        <v>0</v>
      </c>
      <c r="I640" s="53"/>
      <c r="J640" s="24" t="str">
        <f t="shared" ca="1" si="69"/>
        <v/>
      </c>
      <c r="K640" s="15" t="str">
        <f t="shared" si="74"/>
        <v>H015Supply of Barrier PostsCW 3650-R6each</v>
      </c>
      <c r="L640" s="16">
        <f>MATCH(K640,'Pay Items'!$K$1:$K$649,0)</f>
        <v>640</v>
      </c>
      <c r="M640" s="17" t="str">
        <f t="shared" ca="1" si="70"/>
        <v>F0</v>
      </c>
      <c r="N640" s="17" t="str">
        <f t="shared" ca="1" si="71"/>
        <v>C2</v>
      </c>
      <c r="O640" s="17" t="str">
        <f t="shared" ca="1" si="72"/>
        <v>C2</v>
      </c>
    </row>
    <row r="641" spans="1:15" s="25" customFormat="1" ht="30" customHeight="1" x14ac:dyDescent="0.2">
      <c r="A641" s="111" t="s">
        <v>550</v>
      </c>
      <c r="B641" s="73" t="s">
        <v>560</v>
      </c>
      <c r="C641" s="37" t="s">
        <v>534</v>
      </c>
      <c r="D641" s="43" t="s">
        <v>917</v>
      </c>
      <c r="E641" s="28" t="s">
        <v>181</v>
      </c>
      <c r="F641" s="57"/>
      <c r="G641" s="102"/>
      <c r="H641" s="35">
        <f t="shared" si="77"/>
        <v>0</v>
      </c>
      <c r="I641" s="53"/>
      <c r="J641" s="24" t="str">
        <f t="shared" ca="1" si="69"/>
        <v/>
      </c>
      <c r="K641" s="15" t="str">
        <f t="shared" si="74"/>
        <v>H016Installation of Barrier PostsCW 3650-R6each</v>
      </c>
      <c r="L641" s="16">
        <f>MATCH(K641,'Pay Items'!$K$1:$K$649,0)</f>
        <v>641</v>
      </c>
      <c r="M641" s="17" t="str">
        <f t="shared" ca="1" si="70"/>
        <v>F0</v>
      </c>
      <c r="N641" s="17" t="str">
        <f t="shared" ca="1" si="71"/>
        <v>C2</v>
      </c>
      <c r="O641" s="17" t="str">
        <f t="shared" ca="1" si="72"/>
        <v>C2</v>
      </c>
    </row>
    <row r="642" spans="1:15" s="25" customFormat="1" ht="30" customHeight="1" x14ac:dyDescent="0.2">
      <c r="A642" s="111" t="s">
        <v>551</v>
      </c>
      <c r="B642" s="38" t="s">
        <v>561</v>
      </c>
      <c r="C642" s="37" t="s">
        <v>584</v>
      </c>
      <c r="D642" s="43" t="s">
        <v>917</v>
      </c>
      <c r="E642" s="28" t="s">
        <v>182</v>
      </c>
      <c r="F642" s="57"/>
      <c r="G642" s="102"/>
      <c r="H642" s="35">
        <f t="shared" si="77"/>
        <v>0</v>
      </c>
      <c r="I642" s="53"/>
      <c r="J642" s="24" t="str">
        <f t="shared" ca="1" si="69"/>
        <v/>
      </c>
      <c r="K642" s="15" t="str">
        <f t="shared" si="74"/>
        <v>H017Supply of Barrier RailsCW 3650-R6m</v>
      </c>
      <c r="L642" s="16">
        <f>MATCH(K642,'Pay Items'!$K$1:$K$649,0)</f>
        <v>642</v>
      </c>
      <c r="M642" s="17" t="str">
        <f t="shared" ca="1" si="70"/>
        <v>F0</v>
      </c>
      <c r="N642" s="17" t="str">
        <f t="shared" ca="1" si="71"/>
        <v>C2</v>
      </c>
      <c r="O642" s="17" t="str">
        <f t="shared" ca="1" si="72"/>
        <v>C2</v>
      </c>
    </row>
    <row r="643" spans="1:15" s="25" customFormat="1" ht="30" customHeight="1" x14ac:dyDescent="0.2">
      <c r="A643" s="111" t="s">
        <v>552</v>
      </c>
      <c r="B643" s="73" t="s">
        <v>562</v>
      </c>
      <c r="C643" s="37" t="s">
        <v>535</v>
      </c>
      <c r="D643" s="43" t="s">
        <v>917</v>
      </c>
      <c r="E643" s="28" t="s">
        <v>182</v>
      </c>
      <c r="F643" s="57"/>
      <c r="G643" s="102"/>
      <c r="H643" s="35">
        <f t="shared" si="77"/>
        <v>0</v>
      </c>
      <c r="I643" s="53"/>
      <c r="J643" s="24" t="str">
        <f t="shared" ref="J643:J649" ca="1" si="78">IF(CELL("protect",$G643)=1, "LOCKED", "")</f>
        <v/>
      </c>
      <c r="K643" s="15" t="str">
        <f t="shared" si="74"/>
        <v>H018Installation of Barrier RailsCW 3650-R6m</v>
      </c>
      <c r="L643" s="16">
        <f>MATCH(K643,'Pay Items'!$K$1:$K$649,0)</f>
        <v>643</v>
      </c>
      <c r="M643" s="17" t="str">
        <f t="shared" ref="M643:M649" ca="1" si="79">CELL("format",$F643)</f>
        <v>F0</v>
      </c>
      <c r="N643" s="17" t="str">
        <f t="shared" ref="N643:N649" ca="1" si="80">CELL("format",$G643)</f>
        <v>C2</v>
      </c>
      <c r="O643" s="17" t="str">
        <f t="shared" ref="O643:O649" ca="1" si="81">CELL("format",$H643)</f>
        <v>C2</v>
      </c>
    </row>
    <row r="644" spans="1:15" s="25" customFormat="1" ht="30" customHeight="1" x14ac:dyDescent="0.2">
      <c r="A644" s="111" t="s">
        <v>553</v>
      </c>
      <c r="B644" s="73" t="s">
        <v>563</v>
      </c>
      <c r="C644" s="37" t="s">
        <v>536</v>
      </c>
      <c r="D644" s="43" t="s">
        <v>917</v>
      </c>
      <c r="E644" s="28" t="s">
        <v>178</v>
      </c>
      <c r="F644" s="57"/>
      <c r="G644" s="102"/>
      <c r="H644" s="35">
        <f t="shared" si="77"/>
        <v>0</v>
      </c>
      <c r="I644" s="53"/>
      <c r="J644" s="24" t="str">
        <f t="shared" ca="1" si="78"/>
        <v/>
      </c>
      <c r="K644" s="15" t="str">
        <f t="shared" ref="K644:K649" si="82">CLEAN(CONCATENATE(TRIM($A644),TRIM($C644),IF(LEFT($D644)&lt;&gt;"E",TRIM($D644),),TRIM($E644)))</f>
        <v>H019Removal of ConcreteCW 3650-R6m²</v>
      </c>
      <c r="L644" s="16">
        <f>MATCH(K644,'Pay Items'!$K$1:$K$649,0)</f>
        <v>644</v>
      </c>
      <c r="M644" s="17" t="str">
        <f t="shared" ca="1" si="79"/>
        <v>F0</v>
      </c>
      <c r="N644" s="17" t="str">
        <f t="shared" ca="1" si="80"/>
        <v>C2</v>
      </c>
      <c r="O644" s="17" t="str">
        <f t="shared" ca="1" si="81"/>
        <v>C2</v>
      </c>
    </row>
    <row r="645" spans="1:15" s="25" customFormat="1" ht="30" customHeight="1" x14ac:dyDescent="0.2">
      <c r="A645" s="111" t="s">
        <v>554</v>
      </c>
      <c r="B645" s="38" t="s">
        <v>564</v>
      </c>
      <c r="C645" s="37" t="s">
        <v>537</v>
      </c>
      <c r="D645" s="43" t="s">
        <v>917</v>
      </c>
      <c r="E645" s="28" t="s">
        <v>182</v>
      </c>
      <c r="F645" s="57"/>
      <c r="G645" s="102"/>
      <c r="H645" s="35">
        <f t="shared" si="77"/>
        <v>0</v>
      </c>
      <c r="I645" s="53"/>
      <c r="J645" s="24" t="str">
        <f t="shared" ca="1" si="78"/>
        <v/>
      </c>
      <c r="K645" s="15" t="str">
        <f t="shared" si="82"/>
        <v>H020Salvaging Existing Barrier RailCW 3650-R6m</v>
      </c>
      <c r="L645" s="16">
        <f>MATCH(K645,'Pay Items'!$K$1:$K$649,0)</f>
        <v>645</v>
      </c>
      <c r="M645" s="17" t="str">
        <f t="shared" ca="1" si="79"/>
        <v>F0</v>
      </c>
      <c r="N645" s="17" t="str">
        <f t="shared" ca="1" si="80"/>
        <v>C2</v>
      </c>
      <c r="O645" s="17" t="str">
        <f t="shared" ca="1" si="81"/>
        <v>C2</v>
      </c>
    </row>
    <row r="646" spans="1:15" s="25" customFormat="1" ht="30" customHeight="1" x14ac:dyDescent="0.2">
      <c r="A646" s="111" t="s">
        <v>583</v>
      </c>
      <c r="B646" s="73" t="s">
        <v>585</v>
      </c>
      <c r="C646" s="37" t="s">
        <v>538</v>
      </c>
      <c r="D646" s="43" t="s">
        <v>917</v>
      </c>
      <c r="E646" s="28" t="s">
        <v>181</v>
      </c>
      <c r="F646" s="57"/>
      <c r="G646" s="102"/>
      <c r="H646" s="35">
        <f t="shared" si="77"/>
        <v>0</v>
      </c>
      <c r="I646" s="53"/>
      <c r="J646" s="24" t="str">
        <f t="shared" ca="1" si="78"/>
        <v/>
      </c>
      <c r="K646" s="15" t="str">
        <f t="shared" si="82"/>
        <v>H021Salvaging Existing Barrier PostsCW 3650-R6each</v>
      </c>
      <c r="L646" s="16">
        <f>MATCH(K646,'Pay Items'!$K$1:$K$649,0)</f>
        <v>646</v>
      </c>
      <c r="M646" s="17" t="str">
        <f t="shared" ca="1" si="79"/>
        <v>F0</v>
      </c>
      <c r="N646" s="17" t="str">
        <f t="shared" ca="1" si="80"/>
        <v>C2</v>
      </c>
      <c r="O646" s="17" t="str">
        <f t="shared" ca="1" si="81"/>
        <v>C2</v>
      </c>
    </row>
    <row r="647" spans="1:15" s="25" customFormat="1" ht="30" customHeight="1" thickBot="1" x14ac:dyDescent="0.25">
      <c r="A647" s="110" t="s">
        <v>583</v>
      </c>
      <c r="B647" s="96" t="s">
        <v>204</v>
      </c>
      <c r="C647" s="61" t="s">
        <v>205</v>
      </c>
      <c r="D647" s="62"/>
      <c r="E647" s="63"/>
      <c r="F647" s="97"/>
      <c r="G647" s="119"/>
      <c r="H647" s="98">
        <f>SUM(H625:H646)</f>
        <v>0</v>
      </c>
      <c r="I647" s="99"/>
      <c r="J647" s="24" t="str">
        <f t="shared" ca="1" si="78"/>
        <v>LOCKED</v>
      </c>
      <c r="K647" s="15" t="str">
        <f t="shared" si="82"/>
        <v>H021LAST USED CODE FOR SECTION</v>
      </c>
      <c r="L647" s="16">
        <f>MATCH(K647,'Pay Items'!$K$1:$K$649,0)</f>
        <v>647</v>
      </c>
      <c r="M647" s="17" t="str">
        <f t="shared" ca="1" si="79"/>
        <v>F0</v>
      </c>
      <c r="N647" s="17" t="str">
        <f t="shared" ca="1" si="80"/>
        <v>G</v>
      </c>
      <c r="O647" s="17" t="str">
        <f t="shared" ca="1" si="81"/>
        <v>C2</v>
      </c>
    </row>
    <row r="648" spans="1:15" s="25" customFormat="1" ht="36" customHeight="1" thickTop="1" x14ac:dyDescent="0.25">
      <c r="A648" s="105"/>
      <c r="B648" s="49" t="s">
        <v>1234</v>
      </c>
      <c r="C648" s="50" t="s">
        <v>1235</v>
      </c>
      <c r="D648" s="29"/>
      <c r="E648" s="29"/>
      <c r="F648" s="29"/>
      <c r="G648" s="106"/>
      <c r="H648" s="52"/>
      <c r="I648" s="53"/>
      <c r="J648" s="24" t="str">
        <f t="shared" ca="1" si="78"/>
        <v>LOCKED</v>
      </c>
      <c r="K648" s="15" t="str">
        <f t="shared" si="82"/>
        <v>MOBILIZATION/DEMOBILIZATION</v>
      </c>
      <c r="L648" s="16">
        <f>MATCH(K648,'Pay Items'!$K$1:$K$649,0)</f>
        <v>648</v>
      </c>
      <c r="M648" s="17" t="str">
        <f t="shared" ca="1" si="79"/>
        <v>F0</v>
      </c>
      <c r="N648" s="17" t="str">
        <f t="shared" ca="1" si="80"/>
        <v>G</v>
      </c>
      <c r="O648" s="17" t="str">
        <f t="shared" ca="1" si="81"/>
        <v>F2</v>
      </c>
    </row>
    <row r="649" spans="1:15" s="25" customFormat="1" ht="42.75" customHeight="1" x14ac:dyDescent="0.2">
      <c r="A649" s="111" t="s">
        <v>1236</v>
      </c>
      <c r="B649" s="38"/>
      <c r="C649" s="37" t="s">
        <v>1237</v>
      </c>
      <c r="D649" s="43"/>
      <c r="E649" s="28" t="s">
        <v>1590</v>
      </c>
      <c r="F649" s="57"/>
      <c r="G649" s="120"/>
      <c r="H649" s="35">
        <f>ROUND(G649*F649,2)</f>
        <v>0</v>
      </c>
      <c r="I649" s="53" t="s">
        <v>1244</v>
      </c>
      <c r="J649" s="24" t="str">
        <f t="shared" ca="1" si="78"/>
        <v/>
      </c>
      <c r="K649" s="15" t="str">
        <f t="shared" si="82"/>
        <v>I001(See Blank Form B for Pay Item and formatting)l. sum</v>
      </c>
      <c r="L649" s="16">
        <f>MATCH(K649,'Pay Items'!$K$1:$K$649,0)</f>
        <v>649</v>
      </c>
      <c r="M649" s="17" t="str">
        <f t="shared" ca="1" si="79"/>
        <v>F0</v>
      </c>
      <c r="N649" s="17" t="str">
        <f t="shared" ca="1" si="80"/>
        <v>C2</v>
      </c>
      <c r="O649" s="17" t="str">
        <f t="shared" ca="1" si="81"/>
        <v>C2</v>
      </c>
    </row>
    <row r="650" spans="1:15" s="25" customFormat="1" ht="24" customHeight="1" x14ac:dyDescent="0.2">
      <c r="A650" s="77"/>
      <c r="B650" s="77"/>
      <c r="C650" s="100"/>
      <c r="D650" s="77"/>
      <c r="E650" s="77"/>
      <c r="F650" s="77"/>
      <c r="G650" s="77"/>
      <c r="H650" s="35"/>
      <c r="I650" s="46"/>
    </row>
  </sheetData>
  <sheetProtection selectLockedCells="1"/>
  <conditionalFormatting sqref="D1:D405">
    <cfRule type="cellIs" dxfId="543" priority="3" stopIfTrue="1" operator="equal">
      <formula>"CW 3120-R2"</formula>
    </cfRule>
    <cfRule type="cellIs" dxfId="542" priority="4" stopIfTrue="1" operator="equal">
      <formula>"CW 3240-R7"</formula>
    </cfRule>
  </conditionalFormatting>
  <conditionalFormatting sqref="D1:D444">
    <cfRule type="cellIs" dxfId="541" priority="2" stopIfTrue="1" operator="equal">
      <formula>"CW 2130-R11"</formula>
    </cfRule>
  </conditionalFormatting>
  <conditionalFormatting sqref="D406:D458">
    <cfRule type="cellIs" dxfId="540" priority="312" stopIfTrue="1" operator="equal">
      <formula>"CW 3120-R2"</formula>
    </cfRule>
    <cfRule type="cellIs" dxfId="539" priority="313" stopIfTrue="1" operator="equal">
      <formula>"CW 3240-R7"</formula>
    </cfRule>
  </conditionalFormatting>
  <conditionalFormatting sqref="D446:D449">
    <cfRule type="cellIs" dxfId="538" priority="311" stopIfTrue="1" operator="equal">
      <formula>"CW 2130-R11"</formula>
    </cfRule>
  </conditionalFormatting>
  <conditionalFormatting sqref="D459:D501">
    <cfRule type="cellIs" dxfId="537" priority="196" stopIfTrue="1" operator="equal">
      <formula>"CW 3120-R2"</formula>
    </cfRule>
    <cfRule type="cellIs" dxfId="536" priority="197" stopIfTrue="1" operator="equal">
      <formula>"CW 3240-R7"</formula>
    </cfRule>
  </conditionalFormatting>
  <conditionalFormatting sqref="D503:D539">
    <cfRule type="cellIs" dxfId="535" priority="167" stopIfTrue="1" operator="equal">
      <formula>"CW 3120-R2"</formula>
    </cfRule>
    <cfRule type="cellIs" dxfId="534" priority="168" stopIfTrue="1" operator="equal">
      <formula>"CW 3240-R7"</formula>
    </cfRule>
  </conditionalFormatting>
  <conditionalFormatting sqref="D512:D523">
    <cfRule type="cellIs" dxfId="533" priority="166" stopIfTrue="1" operator="equal">
      <formula>"CW 2130-R11"</formula>
    </cfRule>
  </conditionalFormatting>
  <conditionalFormatting sqref="D540">
    <cfRule type="cellIs" dxfId="532" priority="20" stopIfTrue="1" operator="equal">
      <formula>"CW 3120-R2"</formula>
    </cfRule>
    <cfRule type="cellIs" dxfId="531" priority="21" stopIfTrue="1" operator="equal">
      <formula>"CW 3240-R7"</formula>
    </cfRule>
  </conditionalFormatting>
  <conditionalFormatting sqref="D541:D547">
    <cfRule type="cellIs" dxfId="530" priority="186" stopIfTrue="1" operator="equal">
      <formula>"CW 2130-R11"</formula>
    </cfRule>
  </conditionalFormatting>
  <conditionalFormatting sqref="D541:D556">
    <cfRule type="cellIs" dxfId="529" priority="187" stopIfTrue="1" operator="equal">
      <formula>"CW 3120-R2"</formula>
    </cfRule>
  </conditionalFormatting>
  <conditionalFormatting sqref="D541:D558">
    <cfRule type="cellIs" dxfId="528" priority="188" stopIfTrue="1" operator="equal">
      <formula>"CW 3240-R7"</formula>
    </cfRule>
  </conditionalFormatting>
  <conditionalFormatting sqref="D557:D590">
    <cfRule type="cellIs" dxfId="527" priority="11" stopIfTrue="1" operator="equal">
      <formula>"CW 2130-R11"</formula>
    </cfRule>
  </conditionalFormatting>
  <conditionalFormatting sqref="D559:D584">
    <cfRule type="cellIs" dxfId="526" priority="12" stopIfTrue="1" operator="equal">
      <formula>"CW 3120-R2"</formula>
    </cfRule>
    <cfRule type="cellIs" dxfId="525" priority="13" stopIfTrue="1" operator="equal">
      <formula>"CW 3240-R7"</formula>
    </cfRule>
  </conditionalFormatting>
  <conditionalFormatting sqref="D585:D65541">
    <cfRule type="cellIs" dxfId="524" priority="32" stopIfTrue="1" operator="equal">
      <formula>"CW 3120-R2"</formula>
    </cfRule>
    <cfRule type="cellIs" dxfId="523" priority="33" stopIfTrue="1" operator="equal">
      <formula>"CW 3240-R7"</formula>
    </cfRule>
  </conditionalFormatting>
  <conditionalFormatting sqref="D592:D65541">
    <cfRule type="cellIs" dxfId="522" priority="31" stopIfTrue="1" operator="equal">
      <formula>"CW 2130-R11"</formula>
    </cfRule>
  </conditionalFormatting>
  <conditionalFormatting sqref="G649">
    <cfRule type="expression" dxfId="521" priority="1">
      <formula>G649&gt;G657*0.05</formula>
    </cfRule>
  </conditionalFormatting>
  <dataValidations count="6">
    <dataValidation type="decimal" operator="greaterThan" allowBlank="1" showErrorMessage="1" errorTitle="Illegal Entry " error="Unit Prices must be greater than 0. " prompt="Enter your Unit Bid Price._x000a_You do not need to type in the &quot;$&quot;" sqref="G536 G532" xr:uid="{0B2668E9-6B4B-4662-8346-36F3FCBB1C47}">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60AEA5C7-96DF-4A79-97CD-052325DB835F}">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51:G55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86:G101 G266:G268 G28:G40 G180:G191 G201:G208 G11:G26 G42:G45 G47:G49 G385:G424 G81:G82 G345:G358" xr:uid="{403B9868-5D9C-4E93-BCE2-5BCE150867F5}">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50 G27 G647:G648" xr:uid="{C291102D-A36D-4D27-9264-2FFF743EFE38}">
      <formula1>"isblank(G3)"</formula1>
    </dataValidation>
    <dataValidation type="decimal" operator="equal" allowBlank="1" showInputMessage="1" showErrorMessage="1" errorTitle="ENTRY ERROR!" error="Approx. Quantity  for this Item _x000a_must be a whole number. " prompt="Enter the Approx. Quantity_x000a_" sqref="F503:F510" xr:uid="{D15EA8BF-EFA6-435E-8F43-C941A2FF5954}">
      <formula1>IF(F503&gt;=0,ROUND(F503,0),0)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49" xr:uid="{1DAB1219-69AD-4DB8-AF70-5B5E885BEC30}">
      <formula1>IF(AND(G649&gt;=0.01,G649&lt;=G657*0.05),ROUND(G649,2),0.01)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1" max="8" man="1"/>
    <brk id="435" max="8" man="1"/>
    <brk id="617"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622</v>
      </c>
      <c r="B1" s="7" t="s">
        <v>629</v>
      </c>
    </row>
    <row r="2" spans="1:2" x14ac:dyDescent="0.2">
      <c r="A2" s="7">
        <v>0</v>
      </c>
      <c r="B2" s="7" t="s">
        <v>630</v>
      </c>
    </row>
    <row r="3" spans="1:2" x14ac:dyDescent="0.2">
      <c r="A3" s="7" t="s">
        <v>631</v>
      </c>
      <c r="B3" s="7" t="s">
        <v>632</v>
      </c>
    </row>
    <row r="4" spans="1:2" x14ac:dyDescent="0.2">
      <c r="A4" s="8" t="s">
        <v>633</v>
      </c>
      <c r="B4" s="7" t="s">
        <v>634</v>
      </c>
    </row>
    <row r="5" spans="1:2" x14ac:dyDescent="0.2">
      <c r="A5" s="7" t="s">
        <v>635</v>
      </c>
      <c r="B5" s="7" t="s">
        <v>636</v>
      </c>
    </row>
    <row r="6" spans="1:2" x14ac:dyDescent="0.2">
      <c r="A6" s="7" t="s">
        <v>637</v>
      </c>
      <c r="B6" s="7" t="s">
        <v>638</v>
      </c>
    </row>
    <row r="7" spans="1:2" x14ac:dyDescent="0.2">
      <c r="A7" s="7" t="s">
        <v>639</v>
      </c>
      <c r="B7" s="7" t="s">
        <v>640</v>
      </c>
    </row>
    <row r="8" spans="1:2" x14ac:dyDescent="0.2">
      <c r="A8" s="7" t="s">
        <v>641</v>
      </c>
      <c r="B8" s="7" t="s">
        <v>642</v>
      </c>
    </row>
    <row r="9" spans="1:2" x14ac:dyDescent="0.2">
      <c r="A9" s="7" t="s">
        <v>643</v>
      </c>
      <c r="B9" s="7" t="s">
        <v>644</v>
      </c>
    </row>
    <row r="10" spans="1:2" x14ac:dyDescent="0.2">
      <c r="A10" s="9">
        <v>0</v>
      </c>
      <c r="B10" s="7" t="s">
        <v>645</v>
      </c>
    </row>
    <row r="11" spans="1:2" x14ac:dyDescent="0.2">
      <c r="A11" s="10">
        <v>0</v>
      </c>
      <c r="B11" s="7" t="s">
        <v>646</v>
      </c>
    </row>
    <row r="12" spans="1:2" x14ac:dyDescent="0.2">
      <c r="A12" s="11">
        <v>0</v>
      </c>
      <c r="B12" s="7" t="s">
        <v>647</v>
      </c>
    </row>
    <row r="13" spans="1:2" x14ac:dyDescent="0.2">
      <c r="A13" s="7" t="s">
        <v>648</v>
      </c>
      <c r="B13" s="7" t="s">
        <v>629</v>
      </c>
    </row>
    <row r="14" spans="1:2" ht="30" x14ac:dyDescent="0.2">
      <c r="A14" s="7" t="s">
        <v>649</v>
      </c>
      <c r="B14" s="7" t="s">
        <v>650</v>
      </c>
    </row>
    <row r="15" spans="1:2" x14ac:dyDescent="0.2">
      <c r="A15" s="7" t="s">
        <v>651</v>
      </c>
      <c r="B15" s="7" t="s">
        <v>652</v>
      </c>
    </row>
    <row r="16" spans="1:2" x14ac:dyDescent="0.2">
      <c r="A16" s="7" t="s">
        <v>653</v>
      </c>
      <c r="B16" s="7" t="s">
        <v>654</v>
      </c>
    </row>
    <row r="17" spans="1:2" x14ac:dyDescent="0.2">
      <c r="A17" s="7" t="s">
        <v>655</v>
      </c>
      <c r="B17" s="7" t="s">
        <v>656</v>
      </c>
    </row>
    <row r="18" spans="1:2" x14ac:dyDescent="0.2">
      <c r="A18" s="7" t="s">
        <v>657</v>
      </c>
      <c r="B18" s="7" t="s">
        <v>658</v>
      </c>
    </row>
    <row r="19" spans="1:2" x14ac:dyDescent="0.2">
      <c r="A19" s="7" t="s">
        <v>659</v>
      </c>
      <c r="B19" s="7" t="s">
        <v>660</v>
      </c>
    </row>
    <row r="20" spans="1:2" x14ac:dyDescent="0.2">
      <c r="A20" s="7" t="s">
        <v>661</v>
      </c>
      <c r="B20" s="7" t="s">
        <v>662</v>
      </c>
    </row>
    <row r="21" spans="1:2" x14ac:dyDescent="0.2">
      <c r="A21" s="7" t="s">
        <v>663</v>
      </c>
      <c r="B21" s="7" t="s">
        <v>664</v>
      </c>
    </row>
    <row r="22" spans="1:2" x14ac:dyDescent="0.2">
      <c r="A22" s="7" t="s">
        <v>665</v>
      </c>
      <c r="B22" s="7" t="s">
        <v>666</v>
      </c>
    </row>
    <row r="34" spans="4:4" x14ac:dyDescent="0.2">
      <c r="D34" s="2" t="s">
        <v>874</v>
      </c>
    </row>
  </sheetData>
  <phoneticPr fontId="18"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24746-DD60-443A-B8C2-2D7391914365}">
  <sheetPr>
    <tabColor theme="0"/>
    <pageSetUpPr autoPageBreaks="0"/>
  </sheetPr>
  <dimension ref="A1:N986"/>
  <sheetViews>
    <sheetView showZeros="0" tabSelected="1" showOutlineSymbols="0" view="pageBreakPreview" topLeftCell="B1" zoomScale="75" zoomScaleNormal="87" zoomScaleSheetLayoutView="75" workbookViewId="0">
      <selection activeCell="G10" sqref="G10"/>
    </sheetView>
  </sheetViews>
  <sheetFormatPr defaultColWidth="13.5703125" defaultRowHeight="15" x14ac:dyDescent="0.2"/>
  <cols>
    <col min="1" max="1" width="10.140625" style="268" hidden="1" customWidth="1"/>
    <col min="2" max="2" width="11.28515625" style="129" customWidth="1"/>
    <col min="3" max="3" width="47.28515625" style="124" customWidth="1"/>
    <col min="4" max="4" width="16.42578125" style="147" customWidth="1"/>
    <col min="5" max="5" width="8.7109375" style="124" customWidth="1"/>
    <col min="6" max="6" width="15.140625" style="289" customWidth="1"/>
    <col min="7" max="7" width="15.140625" style="268" customWidth="1"/>
    <col min="8" max="8" width="21.5703125" style="268" customWidth="1"/>
    <col min="9" max="9" width="15.5703125" style="124" hidden="1" customWidth="1"/>
    <col min="10" max="10" width="33.85546875" style="124" hidden="1" customWidth="1"/>
    <col min="11" max="14" width="0" style="124" hidden="1" customWidth="1"/>
    <col min="15" max="16384" width="13.5703125" style="124"/>
  </cols>
  <sheetData>
    <row r="1" spans="1:14" ht="18" customHeight="1" x14ac:dyDescent="0.2">
      <c r="A1" s="121"/>
      <c r="B1" s="122" t="s">
        <v>1591</v>
      </c>
      <c r="C1" s="123"/>
      <c r="D1" s="123"/>
      <c r="E1" s="123"/>
      <c r="F1" s="287"/>
      <c r="G1" s="121"/>
      <c r="H1" s="123"/>
    </row>
    <row r="2" spans="1:14" x14ac:dyDescent="0.2">
      <c r="A2" s="125"/>
      <c r="B2" s="126" t="s">
        <v>1592</v>
      </c>
      <c r="C2" s="127"/>
      <c r="D2" s="127"/>
      <c r="E2" s="127"/>
      <c r="F2" s="288"/>
      <c r="G2" s="125"/>
      <c r="H2" s="127"/>
    </row>
    <row r="3" spans="1:14" x14ac:dyDescent="0.2">
      <c r="A3" s="128"/>
      <c r="B3" s="129" t="s">
        <v>1593</v>
      </c>
      <c r="D3" s="124"/>
      <c r="G3" s="130"/>
      <c r="H3" s="131"/>
    </row>
    <row r="4" spans="1:14" ht="15.75" customHeight="1" x14ac:dyDescent="0.25">
      <c r="A4" s="132" t="s">
        <v>203</v>
      </c>
      <c r="B4" s="133" t="s">
        <v>174</v>
      </c>
      <c r="C4" s="134" t="s">
        <v>175</v>
      </c>
      <c r="D4" s="135" t="s">
        <v>1594</v>
      </c>
      <c r="E4" s="136" t="s">
        <v>176</v>
      </c>
      <c r="F4" s="290" t="s">
        <v>1595</v>
      </c>
      <c r="G4" s="137" t="s">
        <v>172</v>
      </c>
      <c r="H4" s="135" t="s">
        <v>177</v>
      </c>
      <c r="I4" s="39" t="s">
        <v>1263</v>
      </c>
      <c r="J4" s="23" t="s">
        <v>1264</v>
      </c>
      <c r="K4" s="40" t="s">
        <v>1265</v>
      </c>
      <c r="L4" s="41" t="s">
        <v>1266</v>
      </c>
      <c r="M4" s="40" t="s">
        <v>1267</v>
      </c>
      <c r="N4" s="41" t="s">
        <v>1268</v>
      </c>
    </row>
    <row r="5" spans="1:14" ht="15.75" thickBot="1" x14ac:dyDescent="0.25">
      <c r="A5" s="138"/>
      <c r="B5" s="139"/>
      <c r="C5" s="140"/>
      <c r="D5" s="141" t="s">
        <v>1596</v>
      </c>
      <c r="E5" s="142"/>
      <c r="F5" s="291" t="s">
        <v>1597</v>
      </c>
      <c r="G5" s="143"/>
      <c r="H5" s="144"/>
      <c r="I5" s="24" t="str">
        <f t="shared" ref="I5:I68" ca="1" si="0">IF(CELL("protect",$G5)=1, "LOCKED", "")</f>
        <v>LOCKED</v>
      </c>
      <c r="J5" s="15" t="str">
        <f>CLEAN(CONCATENATE(TRIM($A5),TRIM($C5),IF(LEFT($D5)&lt;&gt;"E",TRIM($D5),),TRIM($E5)))</f>
        <v>REF.</v>
      </c>
      <c r="K5" s="16" t="e">
        <f>MATCH(J5,'Pay Items'!$K$1:$K$649,0)</f>
        <v>#N/A</v>
      </c>
      <c r="L5" s="17" t="str">
        <f t="shared" ref="L5:L68" ca="1" si="1">CELL("format",$F5)</f>
        <v>,0</v>
      </c>
      <c r="M5" s="17" t="str">
        <f t="shared" ref="M5:M68" ca="1" si="2">CELL("format",$G5)</f>
        <v>C2</v>
      </c>
      <c r="N5" s="17" t="str">
        <f t="shared" ref="N5:N68" ca="1" si="3">CELL("format",$H5)</f>
        <v>G</v>
      </c>
    </row>
    <row r="6" spans="1:14" ht="6.75" customHeight="1" thickTop="1" thickBot="1" x14ac:dyDescent="0.25">
      <c r="A6" s="145"/>
      <c r="B6" s="146"/>
      <c r="F6" s="292"/>
      <c r="G6" s="148"/>
      <c r="H6" s="149"/>
      <c r="I6" s="24" t="str">
        <f t="shared" ca="1" si="0"/>
        <v>LOCKED</v>
      </c>
      <c r="J6" s="15" t="str">
        <f t="shared" ref="J6:J69" si="4">CLEAN(CONCATENATE(TRIM($A6),TRIM($C6),IF(LEFT($D6)&lt;&gt;"E",TRIM($D6),),TRIM($E6)))</f>
        <v/>
      </c>
      <c r="K6" s="16" t="e">
        <f>MATCH(J6,'Pay Items'!$K$1:$K$649,0)</f>
        <v>#N/A</v>
      </c>
      <c r="L6" s="17" t="str">
        <f t="shared" ca="1" si="1"/>
        <v>,0</v>
      </c>
      <c r="M6" s="17" t="str">
        <f t="shared" ca="1" si="2"/>
        <v>C2</v>
      </c>
      <c r="N6" s="17" t="str">
        <f t="shared" ca="1" si="3"/>
        <v>G</v>
      </c>
    </row>
    <row r="7" spans="1:14" ht="30" customHeight="1" thickTop="1" x14ac:dyDescent="0.2">
      <c r="A7" s="145"/>
      <c r="B7" s="335" t="s">
        <v>1598</v>
      </c>
      <c r="C7" s="336"/>
      <c r="D7" s="336"/>
      <c r="E7" s="336"/>
      <c r="F7" s="337"/>
      <c r="G7" s="150"/>
      <c r="H7" s="151"/>
      <c r="I7" s="24" t="str">
        <f t="shared" ca="1" si="0"/>
        <v>LOCKED</v>
      </c>
      <c r="J7" s="15" t="str">
        <f t="shared" si="4"/>
        <v/>
      </c>
      <c r="K7" s="16" t="e">
        <f>MATCH(J7,'Pay Items'!$K$1:$K$649,0)</f>
        <v>#N/A</v>
      </c>
      <c r="L7" s="17" t="str">
        <f t="shared" ca="1" si="1"/>
        <v>G</v>
      </c>
      <c r="M7" s="17" t="str">
        <f t="shared" ca="1" si="2"/>
        <v>C2</v>
      </c>
      <c r="N7" s="17" t="str">
        <f t="shared" ca="1" si="3"/>
        <v>G</v>
      </c>
    </row>
    <row r="8" spans="1:14" s="155" customFormat="1" ht="30" customHeight="1" x14ac:dyDescent="0.2">
      <c r="A8" s="152"/>
      <c r="B8" s="153" t="s">
        <v>608</v>
      </c>
      <c r="C8" s="338" t="s">
        <v>1599</v>
      </c>
      <c r="D8" s="315"/>
      <c r="E8" s="315"/>
      <c r="F8" s="316"/>
      <c r="G8" s="154"/>
      <c r="H8" s="154" t="s">
        <v>173</v>
      </c>
      <c r="I8" s="24" t="str">
        <f t="shared" ca="1" si="0"/>
        <v>LOCKED</v>
      </c>
      <c r="J8" s="15" t="str">
        <f t="shared" si="4"/>
        <v>ASPHALT RECONSTRUCTION: LIPTON STREET FROM PALMERSTON AVENUE TO PORTAGE AVENUE</v>
      </c>
      <c r="K8" s="16" t="e">
        <f>MATCH(J8,'Pay Items'!$K$1:$K$649,0)</f>
        <v>#N/A</v>
      </c>
      <c r="L8" s="17" t="str">
        <f t="shared" ca="1" si="1"/>
        <v>G</v>
      </c>
      <c r="M8" s="17" t="str">
        <f t="shared" ca="1" si="2"/>
        <v>C2</v>
      </c>
      <c r="N8" s="17" t="str">
        <f t="shared" ca="1" si="3"/>
        <v>C2</v>
      </c>
    </row>
    <row r="9" spans="1:14" ht="30" customHeight="1" x14ac:dyDescent="0.2">
      <c r="A9" s="145"/>
      <c r="B9" s="156"/>
      <c r="C9" s="157" t="s">
        <v>196</v>
      </c>
      <c r="D9" s="158"/>
      <c r="E9" s="159" t="s">
        <v>173</v>
      </c>
      <c r="F9" s="293" t="s">
        <v>173</v>
      </c>
      <c r="G9" s="160" t="s">
        <v>173</v>
      </c>
      <c r="H9" s="160"/>
      <c r="I9" s="24" t="str">
        <f t="shared" ca="1" si="0"/>
        <v>LOCKED</v>
      </c>
      <c r="J9" s="15" t="str">
        <f t="shared" si="4"/>
        <v>EARTH AND BASE WORKS</v>
      </c>
      <c r="K9" s="16">
        <f>MATCH(J9,'Pay Items'!$K$1:$K$649,0)</f>
        <v>3</v>
      </c>
      <c r="L9" s="17" t="str">
        <f t="shared" ca="1" si="1"/>
        <v>,0</v>
      </c>
      <c r="M9" s="17" t="str">
        <f t="shared" ca="1" si="2"/>
        <v>C2</v>
      </c>
      <c r="N9" s="17" t="str">
        <f t="shared" ca="1" si="3"/>
        <v>C2</v>
      </c>
    </row>
    <row r="10" spans="1:14" ht="30" customHeight="1" x14ac:dyDescent="0.2">
      <c r="A10" s="161" t="s">
        <v>439</v>
      </c>
      <c r="B10" s="162" t="s">
        <v>197</v>
      </c>
      <c r="C10" s="163" t="s">
        <v>104</v>
      </c>
      <c r="D10" s="164" t="s">
        <v>1296</v>
      </c>
      <c r="E10" s="165" t="s">
        <v>179</v>
      </c>
      <c r="F10" s="294">
        <v>4000</v>
      </c>
      <c r="G10" s="120"/>
      <c r="H10" s="166">
        <f>ROUND(G10*F10,2)</f>
        <v>0</v>
      </c>
      <c r="I10" s="24" t="str">
        <f t="shared" ca="1" si="0"/>
        <v/>
      </c>
      <c r="J10" s="15" t="str">
        <f t="shared" si="4"/>
        <v>A003ExcavationCW 3110-R22m³</v>
      </c>
      <c r="K10" s="16">
        <f>MATCH(J10,'Pay Items'!$K$1:$K$649,0)</f>
        <v>6</v>
      </c>
      <c r="L10" s="17" t="str">
        <f t="shared" ca="1" si="1"/>
        <v>,0</v>
      </c>
      <c r="M10" s="17" t="str">
        <f t="shared" ca="1" si="2"/>
        <v>C2</v>
      </c>
      <c r="N10" s="17" t="str">
        <f t="shared" ca="1" si="3"/>
        <v>C2</v>
      </c>
    </row>
    <row r="11" spans="1:14" ht="30" customHeight="1" x14ac:dyDescent="0.2">
      <c r="A11" s="167" t="s">
        <v>247</v>
      </c>
      <c r="B11" s="162" t="s">
        <v>184</v>
      </c>
      <c r="C11" s="163" t="s">
        <v>93</v>
      </c>
      <c r="D11" s="164" t="s">
        <v>1297</v>
      </c>
      <c r="E11" s="165" t="s">
        <v>178</v>
      </c>
      <c r="F11" s="294">
        <v>7150</v>
      </c>
      <c r="G11" s="120"/>
      <c r="H11" s="166">
        <f>ROUND(G11*F11,2)</f>
        <v>0</v>
      </c>
      <c r="I11" s="24" t="str">
        <f t="shared" ca="1" si="0"/>
        <v/>
      </c>
      <c r="J11" s="15" t="str">
        <f t="shared" si="4"/>
        <v>A004Sub-Grade CompactionCW 3110-R22m²</v>
      </c>
      <c r="K11" s="16">
        <f>MATCH(J11,'Pay Items'!$K$1:$K$649,0)</f>
        <v>7</v>
      </c>
      <c r="L11" s="17" t="str">
        <f t="shared" ca="1" si="1"/>
        <v>,0</v>
      </c>
      <c r="M11" s="17" t="str">
        <f t="shared" ca="1" si="2"/>
        <v>C2</v>
      </c>
      <c r="N11" s="17" t="str">
        <f t="shared" ca="1" si="3"/>
        <v>C2</v>
      </c>
    </row>
    <row r="12" spans="1:14" ht="30" customHeight="1" x14ac:dyDescent="0.2">
      <c r="A12" s="167" t="s">
        <v>249</v>
      </c>
      <c r="B12" s="162" t="s">
        <v>101</v>
      </c>
      <c r="C12" s="163" t="s">
        <v>1079</v>
      </c>
      <c r="D12" s="164" t="s">
        <v>1297</v>
      </c>
      <c r="E12" s="165"/>
      <c r="F12" s="293" t="s">
        <v>173</v>
      </c>
      <c r="G12" s="160"/>
      <c r="H12" s="160"/>
      <c r="I12" s="24" t="str">
        <f t="shared" ca="1" si="0"/>
        <v>LOCKED</v>
      </c>
      <c r="J12" s="15" t="str">
        <f t="shared" si="4"/>
        <v>A007Supplying and Placing Sub-base MaterialCW 3110-R22</v>
      </c>
      <c r="K12" s="16">
        <f>MATCH(J12,'Pay Items'!$K$1:$K$649,0)</f>
        <v>10</v>
      </c>
      <c r="L12" s="17" t="str">
        <f t="shared" ca="1" si="1"/>
        <v>,0</v>
      </c>
      <c r="M12" s="17" t="str">
        <f t="shared" ca="1" si="2"/>
        <v>C2</v>
      </c>
      <c r="N12" s="17" t="str">
        <f t="shared" ca="1" si="3"/>
        <v>C2</v>
      </c>
    </row>
    <row r="13" spans="1:14" ht="30" customHeight="1" x14ac:dyDescent="0.2">
      <c r="A13" s="168" t="s">
        <v>1090</v>
      </c>
      <c r="B13" s="169" t="s">
        <v>350</v>
      </c>
      <c r="C13" s="170" t="s">
        <v>1600</v>
      </c>
      <c r="D13" s="171" t="s">
        <v>173</v>
      </c>
      <c r="E13" s="165" t="s">
        <v>180</v>
      </c>
      <c r="F13" s="294">
        <v>6300</v>
      </c>
      <c r="G13" s="120"/>
      <c r="H13" s="166">
        <f>ROUND(G13*F13,2)</f>
        <v>0</v>
      </c>
      <c r="I13" s="24" t="str">
        <f t="shared" ca="1" si="0"/>
        <v/>
      </c>
      <c r="J13" s="15" t="str">
        <f t="shared" si="4"/>
        <v>A007B350 mm Granular Btonne</v>
      </c>
      <c r="K13" s="16" t="e">
        <f>MATCH(J13,'Pay Items'!$K$1:$K$649,0)</f>
        <v>#N/A</v>
      </c>
      <c r="L13" s="17" t="str">
        <f t="shared" ca="1" si="1"/>
        <v>,0</v>
      </c>
      <c r="M13" s="17" t="str">
        <f t="shared" ca="1" si="2"/>
        <v>C2</v>
      </c>
      <c r="N13" s="17" t="str">
        <f t="shared" ca="1" si="3"/>
        <v>C2</v>
      </c>
    </row>
    <row r="14" spans="1:14" ht="30" customHeight="1" x14ac:dyDescent="0.2">
      <c r="A14" s="167" t="s">
        <v>250</v>
      </c>
      <c r="B14" s="162" t="s">
        <v>102</v>
      </c>
      <c r="C14" s="163" t="s">
        <v>319</v>
      </c>
      <c r="D14" s="164" t="s">
        <v>1296</v>
      </c>
      <c r="E14" s="165"/>
      <c r="F14" s="293" t="s">
        <v>173</v>
      </c>
      <c r="G14" s="160"/>
      <c r="H14" s="160"/>
      <c r="I14" s="24" t="str">
        <f t="shared" ca="1" si="0"/>
        <v>LOCKED</v>
      </c>
      <c r="J14" s="15" t="str">
        <f t="shared" si="4"/>
        <v>A010Supplying and Placing Base Course MaterialCW 3110-R22</v>
      </c>
      <c r="K14" s="16">
        <f>MATCH(J14,'Pay Items'!$K$1:$K$649,0)</f>
        <v>27</v>
      </c>
      <c r="L14" s="17" t="str">
        <f t="shared" ca="1" si="1"/>
        <v>,0</v>
      </c>
      <c r="M14" s="17" t="str">
        <f t="shared" ca="1" si="2"/>
        <v>C2</v>
      </c>
      <c r="N14" s="17" t="str">
        <f t="shared" ca="1" si="3"/>
        <v>C2</v>
      </c>
    </row>
    <row r="15" spans="1:14" ht="30" customHeight="1" x14ac:dyDescent="0.2">
      <c r="A15" s="167" t="s">
        <v>1119</v>
      </c>
      <c r="B15" s="172" t="s">
        <v>350</v>
      </c>
      <c r="C15" s="163" t="s">
        <v>1601</v>
      </c>
      <c r="D15" s="164" t="s">
        <v>173</v>
      </c>
      <c r="E15" s="165" t="s">
        <v>179</v>
      </c>
      <c r="F15" s="294">
        <v>850</v>
      </c>
      <c r="G15" s="120"/>
      <c r="H15" s="166">
        <f>ROUND(G15*F15,2)</f>
        <v>0</v>
      </c>
      <c r="I15" s="24" t="str">
        <f t="shared" ca="1" si="0"/>
        <v/>
      </c>
      <c r="J15" s="15" t="str">
        <f t="shared" si="4"/>
        <v>A010B3Base Course Material - Granular Bm³</v>
      </c>
      <c r="K15" s="16" t="e">
        <f>MATCH(J15,'Pay Items'!$K$1:$K$649,0)</f>
        <v>#N/A</v>
      </c>
      <c r="L15" s="17" t="str">
        <f t="shared" ca="1" si="1"/>
        <v>,0</v>
      </c>
      <c r="M15" s="17" t="str">
        <f t="shared" ca="1" si="2"/>
        <v>C2</v>
      </c>
      <c r="N15" s="17" t="str">
        <f t="shared" ca="1" si="3"/>
        <v>C2</v>
      </c>
    </row>
    <row r="16" spans="1:14" ht="30" customHeight="1" x14ac:dyDescent="0.2">
      <c r="A16" s="161" t="s">
        <v>252</v>
      </c>
      <c r="B16" s="162" t="s">
        <v>117</v>
      </c>
      <c r="C16" s="163" t="s">
        <v>108</v>
      </c>
      <c r="D16" s="164" t="s">
        <v>1296</v>
      </c>
      <c r="E16" s="165" t="s">
        <v>178</v>
      </c>
      <c r="F16" s="294">
        <v>5500</v>
      </c>
      <c r="G16" s="120"/>
      <c r="H16" s="166">
        <f>ROUND(G16*F16,2)</f>
        <v>0</v>
      </c>
      <c r="I16" s="24" t="str">
        <f t="shared" ca="1" si="0"/>
        <v/>
      </c>
      <c r="J16" s="15" t="str">
        <f t="shared" si="4"/>
        <v>A012Grading of BoulevardsCW 3110-R22m²</v>
      </c>
      <c r="K16" s="16">
        <f>MATCH(J16,'Pay Items'!$K$1:$K$649,0)</f>
        <v>37</v>
      </c>
      <c r="L16" s="17" t="str">
        <f t="shared" ca="1" si="1"/>
        <v>,0</v>
      </c>
      <c r="M16" s="17" t="str">
        <f t="shared" ca="1" si="2"/>
        <v>C2</v>
      </c>
      <c r="N16" s="17" t="str">
        <f t="shared" ca="1" si="3"/>
        <v>C2</v>
      </c>
    </row>
    <row r="17" spans="1:14" ht="30" customHeight="1" x14ac:dyDescent="0.2">
      <c r="A17" s="167" t="s">
        <v>259</v>
      </c>
      <c r="B17" s="162" t="s">
        <v>1602</v>
      </c>
      <c r="C17" s="163" t="s">
        <v>1125</v>
      </c>
      <c r="D17" s="164" t="s">
        <v>1126</v>
      </c>
      <c r="E17" s="165"/>
      <c r="F17" s="293" t="s">
        <v>173</v>
      </c>
      <c r="G17" s="160"/>
      <c r="H17" s="160"/>
      <c r="I17" s="24" t="str">
        <f t="shared" ca="1" si="0"/>
        <v>LOCKED</v>
      </c>
      <c r="J17" s="15" t="str">
        <f t="shared" si="4"/>
        <v>A022Geotextile FabricCW 3130-R5</v>
      </c>
      <c r="K17" s="16">
        <f>MATCH(J17,'Pay Items'!$K$1:$K$649,0)</f>
        <v>46</v>
      </c>
      <c r="L17" s="17" t="str">
        <f t="shared" ca="1" si="1"/>
        <v>,0</v>
      </c>
      <c r="M17" s="17" t="str">
        <f t="shared" ca="1" si="2"/>
        <v>C2</v>
      </c>
      <c r="N17" s="17" t="str">
        <f t="shared" ca="1" si="3"/>
        <v>C2</v>
      </c>
    </row>
    <row r="18" spans="1:14" ht="30" customHeight="1" x14ac:dyDescent="0.2">
      <c r="A18" s="167" t="s">
        <v>1129</v>
      </c>
      <c r="B18" s="172" t="s">
        <v>350</v>
      </c>
      <c r="C18" s="163" t="s">
        <v>1130</v>
      </c>
      <c r="D18" s="164" t="s">
        <v>173</v>
      </c>
      <c r="E18" s="165" t="s">
        <v>178</v>
      </c>
      <c r="F18" s="294">
        <v>7150</v>
      </c>
      <c r="G18" s="120"/>
      <c r="H18" s="166">
        <f>ROUND(G18*F18,2)</f>
        <v>0</v>
      </c>
      <c r="I18" s="24" t="str">
        <f t="shared" ca="1" si="0"/>
        <v/>
      </c>
      <c r="J18" s="15" t="str">
        <f t="shared" si="4"/>
        <v>A022A2Separation/Filtration Fabricm²</v>
      </c>
      <c r="K18" s="16">
        <f>MATCH(J18,'Pay Items'!$K$1:$K$649,0)</f>
        <v>48</v>
      </c>
      <c r="L18" s="17" t="str">
        <f t="shared" ca="1" si="1"/>
        <v>,0</v>
      </c>
      <c r="M18" s="17" t="str">
        <f t="shared" ca="1" si="2"/>
        <v>C2</v>
      </c>
      <c r="N18" s="17" t="str">
        <f t="shared" ca="1" si="3"/>
        <v>C2</v>
      </c>
    </row>
    <row r="19" spans="1:14" ht="30" customHeight="1" x14ac:dyDescent="0.2">
      <c r="A19" s="167" t="s">
        <v>1133</v>
      </c>
      <c r="B19" s="162" t="s">
        <v>103</v>
      </c>
      <c r="C19" s="163" t="s">
        <v>729</v>
      </c>
      <c r="D19" s="164" t="s">
        <v>1134</v>
      </c>
      <c r="E19" s="165"/>
      <c r="F19" s="293" t="s">
        <v>173</v>
      </c>
      <c r="G19" s="160"/>
      <c r="H19" s="160"/>
      <c r="I19" s="24" t="str">
        <f t="shared" ca="1" si="0"/>
        <v>LOCKED</v>
      </c>
      <c r="J19" s="15" t="str">
        <f t="shared" si="4"/>
        <v>A022A4Supply and Install GeogridCW 3135-R2</v>
      </c>
      <c r="K19" s="16">
        <f>MATCH(J19,'Pay Items'!$K$1:$K$649,0)</f>
        <v>50</v>
      </c>
      <c r="L19" s="17" t="str">
        <f t="shared" ca="1" si="1"/>
        <v>,0</v>
      </c>
      <c r="M19" s="17" t="str">
        <f t="shared" ca="1" si="2"/>
        <v>C2</v>
      </c>
      <c r="N19" s="17" t="str">
        <f t="shared" ca="1" si="3"/>
        <v>C2</v>
      </c>
    </row>
    <row r="20" spans="1:14" ht="30" customHeight="1" x14ac:dyDescent="0.2">
      <c r="A20" s="167" t="s">
        <v>1135</v>
      </c>
      <c r="B20" s="172" t="s">
        <v>350</v>
      </c>
      <c r="C20" s="163" t="s">
        <v>1136</v>
      </c>
      <c r="D20" s="164" t="s">
        <v>173</v>
      </c>
      <c r="E20" s="165" t="s">
        <v>178</v>
      </c>
      <c r="F20" s="294">
        <v>7150</v>
      </c>
      <c r="G20" s="120"/>
      <c r="H20" s="166">
        <f>ROUND(G20*F20,2)</f>
        <v>0</v>
      </c>
      <c r="I20" s="24" t="str">
        <f t="shared" ca="1" si="0"/>
        <v/>
      </c>
      <c r="J20" s="15" t="str">
        <f t="shared" si="4"/>
        <v>A022A5Class A Geogridm²</v>
      </c>
      <c r="K20" s="16">
        <f>MATCH(J20,'Pay Items'!$K$1:$K$649,0)</f>
        <v>51</v>
      </c>
      <c r="L20" s="17" t="str">
        <f t="shared" ca="1" si="1"/>
        <v>,0</v>
      </c>
      <c r="M20" s="17" t="str">
        <f t="shared" ca="1" si="2"/>
        <v>C2</v>
      </c>
      <c r="N20" s="17" t="str">
        <f t="shared" ca="1" si="3"/>
        <v>C2</v>
      </c>
    </row>
    <row r="21" spans="1:14" ht="30" customHeight="1" x14ac:dyDescent="0.2">
      <c r="A21" s="145"/>
      <c r="B21" s="173"/>
      <c r="C21" s="174" t="s">
        <v>1603</v>
      </c>
      <c r="D21" s="175"/>
      <c r="E21" s="176"/>
      <c r="F21" s="293" t="s">
        <v>173</v>
      </c>
      <c r="G21" s="160"/>
      <c r="H21" s="160"/>
      <c r="I21" s="24" t="str">
        <f t="shared" ca="1" si="0"/>
        <v>LOCKED</v>
      </c>
      <c r="J21" s="15" t="str">
        <f t="shared" si="4"/>
        <v>ROADWORKS - REMOVALS/RENEWALS</v>
      </c>
      <c r="K21" s="16" t="e">
        <f>MATCH(J21,'Pay Items'!$K$1:$K$649,0)</f>
        <v>#N/A</v>
      </c>
      <c r="L21" s="17" t="str">
        <f t="shared" ca="1" si="1"/>
        <v>,0</v>
      </c>
      <c r="M21" s="17" t="str">
        <f t="shared" ca="1" si="2"/>
        <v>C2</v>
      </c>
      <c r="N21" s="17" t="str">
        <f t="shared" ca="1" si="3"/>
        <v>C2</v>
      </c>
    </row>
    <row r="22" spans="1:14" ht="30" customHeight="1" x14ac:dyDescent="0.2">
      <c r="A22" s="177" t="s">
        <v>371</v>
      </c>
      <c r="B22" s="162" t="s">
        <v>1604</v>
      </c>
      <c r="C22" s="163" t="s">
        <v>316</v>
      </c>
      <c r="D22" s="164" t="s">
        <v>1296</v>
      </c>
      <c r="E22" s="165"/>
      <c r="F22" s="293" t="s">
        <v>173</v>
      </c>
      <c r="G22" s="160"/>
      <c r="H22" s="160"/>
      <c r="I22" s="24" t="str">
        <f t="shared" ca="1" si="0"/>
        <v>LOCKED</v>
      </c>
      <c r="J22" s="15" t="str">
        <f t="shared" si="4"/>
        <v>B001Pavement RemovalCW 3110-R22</v>
      </c>
      <c r="K22" s="16">
        <f>MATCH(J22,'Pay Items'!$K$1:$K$649,0)</f>
        <v>69</v>
      </c>
      <c r="L22" s="17" t="str">
        <f t="shared" ca="1" si="1"/>
        <v>,0</v>
      </c>
      <c r="M22" s="17" t="str">
        <f t="shared" ca="1" si="2"/>
        <v>C2</v>
      </c>
      <c r="N22" s="17" t="str">
        <f t="shared" ca="1" si="3"/>
        <v>C2</v>
      </c>
    </row>
    <row r="23" spans="1:14" ht="30" customHeight="1" x14ac:dyDescent="0.2">
      <c r="A23" s="177" t="s">
        <v>442</v>
      </c>
      <c r="B23" s="172" t="s">
        <v>350</v>
      </c>
      <c r="C23" s="163" t="s">
        <v>317</v>
      </c>
      <c r="D23" s="164" t="s">
        <v>173</v>
      </c>
      <c r="E23" s="165" t="s">
        <v>178</v>
      </c>
      <c r="F23" s="294">
        <v>6350</v>
      </c>
      <c r="G23" s="120"/>
      <c r="H23" s="166">
        <f>ROUND(G23*F23,2)</f>
        <v>0</v>
      </c>
      <c r="I23" s="24" t="str">
        <f t="shared" ca="1" si="0"/>
        <v/>
      </c>
      <c r="J23" s="15" t="str">
        <f t="shared" si="4"/>
        <v>B002Concrete Pavementm²</v>
      </c>
      <c r="K23" s="16">
        <f>MATCH(J23,'Pay Items'!$K$1:$K$649,0)</f>
        <v>70</v>
      </c>
      <c r="L23" s="17" t="str">
        <f t="shared" ca="1" si="1"/>
        <v>,0</v>
      </c>
      <c r="M23" s="17" t="str">
        <f t="shared" ca="1" si="2"/>
        <v>C2</v>
      </c>
      <c r="N23" s="17" t="str">
        <f t="shared" ca="1" si="3"/>
        <v>C2</v>
      </c>
    </row>
    <row r="24" spans="1:14" ht="30" customHeight="1" x14ac:dyDescent="0.2">
      <c r="A24" s="177" t="s">
        <v>262</v>
      </c>
      <c r="B24" s="172" t="s">
        <v>351</v>
      </c>
      <c r="C24" s="163" t="s">
        <v>318</v>
      </c>
      <c r="D24" s="164" t="s">
        <v>173</v>
      </c>
      <c r="E24" s="165" t="s">
        <v>178</v>
      </c>
      <c r="F24" s="294">
        <v>200</v>
      </c>
      <c r="G24" s="120"/>
      <c r="H24" s="166">
        <f>ROUND(G24*F24,2)</f>
        <v>0</v>
      </c>
      <c r="I24" s="24" t="str">
        <f t="shared" ca="1" si="0"/>
        <v/>
      </c>
      <c r="J24" s="15" t="str">
        <f t="shared" si="4"/>
        <v>B003Asphalt Pavementm²</v>
      </c>
      <c r="K24" s="16">
        <f>MATCH(J24,'Pay Items'!$K$1:$K$649,0)</f>
        <v>71</v>
      </c>
      <c r="L24" s="17" t="str">
        <f t="shared" ca="1" si="1"/>
        <v>,0</v>
      </c>
      <c r="M24" s="17" t="str">
        <f t="shared" ca="1" si="2"/>
        <v>C2</v>
      </c>
      <c r="N24" s="17" t="str">
        <f t="shared" ca="1" si="3"/>
        <v>C2</v>
      </c>
    </row>
    <row r="25" spans="1:14" ht="30" customHeight="1" x14ac:dyDescent="0.2">
      <c r="A25" s="177" t="s">
        <v>301</v>
      </c>
      <c r="B25" s="162" t="s">
        <v>105</v>
      </c>
      <c r="C25" s="163" t="s">
        <v>161</v>
      </c>
      <c r="D25" s="164" t="s">
        <v>921</v>
      </c>
      <c r="E25" s="165"/>
      <c r="F25" s="293" t="s">
        <v>173</v>
      </c>
      <c r="G25" s="160"/>
      <c r="H25" s="160"/>
      <c r="I25" s="24" t="str">
        <f t="shared" ca="1" si="0"/>
        <v>LOCKED</v>
      </c>
      <c r="J25" s="15" t="str">
        <f t="shared" si="4"/>
        <v>B094Drilled DowelsCW 3230-R8</v>
      </c>
      <c r="K25" s="16">
        <f>MATCH(J25,'Pay Items'!$K$1:$K$649,0)</f>
        <v>164</v>
      </c>
      <c r="L25" s="17" t="str">
        <f t="shared" ca="1" si="1"/>
        <v>,0</v>
      </c>
      <c r="M25" s="17" t="str">
        <f t="shared" ca="1" si="2"/>
        <v>C2</v>
      </c>
      <c r="N25" s="17" t="str">
        <f t="shared" ca="1" si="3"/>
        <v>C2</v>
      </c>
    </row>
    <row r="26" spans="1:14" ht="30" customHeight="1" x14ac:dyDescent="0.2">
      <c r="A26" s="177" t="s">
        <v>302</v>
      </c>
      <c r="B26" s="172" t="s">
        <v>350</v>
      </c>
      <c r="C26" s="163" t="s">
        <v>189</v>
      </c>
      <c r="D26" s="164" t="s">
        <v>173</v>
      </c>
      <c r="E26" s="165" t="s">
        <v>181</v>
      </c>
      <c r="F26" s="294">
        <v>30</v>
      </c>
      <c r="G26" s="120"/>
      <c r="H26" s="166">
        <f>ROUND(G26*F26,2)</f>
        <v>0</v>
      </c>
      <c r="I26" s="24" t="str">
        <f t="shared" ca="1" si="0"/>
        <v/>
      </c>
      <c r="J26" s="15" t="str">
        <f t="shared" si="4"/>
        <v>B09519.1 mm Diametereach</v>
      </c>
      <c r="K26" s="16">
        <f>MATCH(J26,'Pay Items'!$K$1:$K$649,0)</f>
        <v>165</v>
      </c>
      <c r="L26" s="17" t="str">
        <f t="shared" ca="1" si="1"/>
        <v>,0</v>
      </c>
      <c r="M26" s="17" t="str">
        <f t="shared" ca="1" si="2"/>
        <v>C2</v>
      </c>
      <c r="N26" s="17" t="str">
        <f t="shared" ca="1" si="3"/>
        <v>C2</v>
      </c>
    </row>
    <row r="27" spans="1:14" ht="30" customHeight="1" x14ac:dyDescent="0.2">
      <c r="A27" s="177" t="s">
        <v>304</v>
      </c>
      <c r="B27" s="162" t="s">
        <v>1605</v>
      </c>
      <c r="C27" s="163" t="s">
        <v>162</v>
      </c>
      <c r="D27" s="164" t="s">
        <v>921</v>
      </c>
      <c r="E27" s="165"/>
      <c r="F27" s="293" t="s">
        <v>173</v>
      </c>
      <c r="G27" s="160"/>
      <c r="H27" s="160"/>
      <c r="I27" s="24" t="str">
        <f t="shared" ca="1" si="0"/>
        <v>LOCKED</v>
      </c>
      <c r="J27" s="15" t="str">
        <f t="shared" si="4"/>
        <v>B097Drilled Tie BarsCW 3230-R8</v>
      </c>
      <c r="K27" s="16">
        <f>MATCH(J27,'Pay Items'!$K$1:$K$649,0)</f>
        <v>167</v>
      </c>
      <c r="L27" s="17" t="str">
        <f t="shared" ca="1" si="1"/>
        <v>,0</v>
      </c>
      <c r="M27" s="17" t="str">
        <f t="shared" ca="1" si="2"/>
        <v>C2</v>
      </c>
      <c r="N27" s="17" t="str">
        <f t="shared" ca="1" si="3"/>
        <v>C2</v>
      </c>
    </row>
    <row r="28" spans="1:14" ht="30" customHeight="1" x14ac:dyDescent="0.2">
      <c r="A28" s="177" t="s">
        <v>305</v>
      </c>
      <c r="B28" s="172" t="s">
        <v>350</v>
      </c>
      <c r="C28" s="163" t="s">
        <v>187</v>
      </c>
      <c r="D28" s="164" t="s">
        <v>173</v>
      </c>
      <c r="E28" s="165" t="s">
        <v>181</v>
      </c>
      <c r="F28" s="294">
        <v>190</v>
      </c>
      <c r="G28" s="120"/>
      <c r="H28" s="166">
        <f>ROUND(G28*F28,2)</f>
        <v>0</v>
      </c>
      <c r="I28" s="24" t="str">
        <f t="shared" ca="1" si="0"/>
        <v/>
      </c>
      <c r="J28" s="15" t="str">
        <f t="shared" si="4"/>
        <v>B09820 M Deformed Tie Bareach</v>
      </c>
      <c r="K28" s="16">
        <f>MATCH(J28,'Pay Items'!$K$1:$K$649,0)</f>
        <v>169</v>
      </c>
      <c r="L28" s="17" t="str">
        <f t="shared" ca="1" si="1"/>
        <v>,0</v>
      </c>
      <c r="M28" s="17" t="str">
        <f t="shared" ca="1" si="2"/>
        <v>C2</v>
      </c>
      <c r="N28" s="17" t="str">
        <f t="shared" ca="1" si="3"/>
        <v>C2</v>
      </c>
    </row>
    <row r="29" spans="1:14" ht="30" customHeight="1" x14ac:dyDescent="0.2">
      <c r="A29" s="178" t="s">
        <v>792</v>
      </c>
      <c r="B29" s="179" t="s">
        <v>106</v>
      </c>
      <c r="C29" s="170" t="s">
        <v>329</v>
      </c>
      <c r="D29" s="171" t="s">
        <v>6</v>
      </c>
      <c r="E29" s="180"/>
      <c r="F29" s="293" t="s">
        <v>173</v>
      </c>
      <c r="G29" s="160"/>
      <c r="H29" s="160"/>
      <c r="I29" s="24" t="str">
        <f t="shared" ca="1" si="0"/>
        <v>LOCKED</v>
      </c>
      <c r="J29" s="15" t="str">
        <f t="shared" si="4"/>
        <v>B100rMiscellaneous Concrete Slab RemovalCW 3235-R9</v>
      </c>
      <c r="K29" s="16">
        <f>MATCH(J29,'Pay Items'!$K$1:$K$649,0)</f>
        <v>171</v>
      </c>
      <c r="L29" s="17" t="str">
        <f t="shared" ca="1" si="1"/>
        <v>,0</v>
      </c>
      <c r="M29" s="17" t="str">
        <f t="shared" ca="1" si="2"/>
        <v>C2</v>
      </c>
      <c r="N29" s="17" t="str">
        <f t="shared" ca="1" si="3"/>
        <v>C2</v>
      </c>
    </row>
    <row r="30" spans="1:14" ht="30" customHeight="1" x14ac:dyDescent="0.2">
      <c r="A30" s="178" t="s">
        <v>796</v>
      </c>
      <c r="B30" s="169" t="s">
        <v>350</v>
      </c>
      <c r="C30" s="170" t="s">
        <v>10</v>
      </c>
      <c r="D30" s="171" t="s">
        <v>173</v>
      </c>
      <c r="E30" s="180" t="s">
        <v>178</v>
      </c>
      <c r="F30" s="294">
        <v>30</v>
      </c>
      <c r="G30" s="181"/>
      <c r="H30" s="166">
        <f>ROUND(G30*F30,2)</f>
        <v>0</v>
      </c>
      <c r="I30" s="24" t="str">
        <f t="shared" ca="1" si="0"/>
        <v/>
      </c>
      <c r="J30" s="15" t="str">
        <f t="shared" si="4"/>
        <v>B104r100 mm Sidewalkm²</v>
      </c>
      <c r="K30" s="16">
        <f>MATCH(J30,'Pay Items'!$K$1:$K$649,0)</f>
        <v>175</v>
      </c>
      <c r="L30" s="17" t="str">
        <f t="shared" ca="1" si="1"/>
        <v>,0</v>
      </c>
      <c r="M30" s="17" t="str">
        <f t="shared" ca="1" si="2"/>
        <v>C2</v>
      </c>
      <c r="N30" s="17" t="str">
        <f t="shared" ca="1" si="3"/>
        <v>C2</v>
      </c>
    </row>
    <row r="31" spans="1:14" ht="39.950000000000003" customHeight="1" x14ac:dyDescent="0.2">
      <c r="A31" s="177" t="s">
        <v>1226</v>
      </c>
      <c r="B31" s="162" t="s">
        <v>107</v>
      </c>
      <c r="C31" s="163" t="s">
        <v>1606</v>
      </c>
      <c r="D31" s="164" t="s">
        <v>1607</v>
      </c>
      <c r="E31" s="165" t="s">
        <v>178</v>
      </c>
      <c r="F31" s="294">
        <v>30</v>
      </c>
      <c r="G31" s="120"/>
      <c r="H31" s="182">
        <f>ROUND(G31*F31,2)</f>
        <v>0</v>
      </c>
      <c r="I31" s="24" t="str">
        <f t="shared" ca="1" si="0"/>
        <v/>
      </c>
      <c r="J31" s="15" t="str">
        <f t="shared" si="4"/>
        <v>B114AType 5 Concrete 100 mm Sidewalk with Block Outsm²</v>
      </c>
      <c r="K31" s="16" t="e">
        <f>MATCH(J31,'Pay Items'!$K$1:$K$649,0)</f>
        <v>#N/A</v>
      </c>
      <c r="L31" s="17" t="str">
        <f t="shared" ca="1" si="1"/>
        <v>,0</v>
      </c>
      <c r="M31" s="17" t="str">
        <f t="shared" ca="1" si="2"/>
        <v>C2</v>
      </c>
      <c r="N31" s="17" t="str">
        <f t="shared" ca="1" si="3"/>
        <v>C2</v>
      </c>
    </row>
    <row r="32" spans="1:14" ht="30" customHeight="1" x14ac:dyDescent="0.2">
      <c r="A32" s="178" t="s">
        <v>1232</v>
      </c>
      <c r="B32" s="179" t="s">
        <v>109</v>
      </c>
      <c r="C32" s="170" t="s">
        <v>1233</v>
      </c>
      <c r="D32" s="171" t="s">
        <v>1608</v>
      </c>
      <c r="E32" s="180" t="s">
        <v>178</v>
      </c>
      <c r="F32" s="295">
        <v>5</v>
      </c>
      <c r="G32" s="181"/>
      <c r="H32" s="166">
        <f>ROUND(G32*F32,2)</f>
        <v>0</v>
      </c>
      <c r="I32" s="24" t="str">
        <f t="shared" ca="1" si="0"/>
        <v/>
      </c>
      <c r="J32" s="15" t="str">
        <f t="shared" si="4"/>
        <v>B114EPaving Stone Indicator Surfacesm²</v>
      </c>
      <c r="K32" s="16">
        <f>MATCH(J32,'Pay Items'!$K$1:$K$649,0)</f>
        <v>191</v>
      </c>
      <c r="L32" s="17" t="str">
        <f t="shared" ca="1" si="1"/>
        <v>,0</v>
      </c>
      <c r="M32" s="17" t="str">
        <f t="shared" ca="1" si="2"/>
        <v>C2</v>
      </c>
      <c r="N32" s="17" t="str">
        <f t="shared" ca="1" si="3"/>
        <v>C2</v>
      </c>
    </row>
    <row r="33" spans="1:14" ht="30" customHeight="1" x14ac:dyDescent="0.2">
      <c r="A33" s="177" t="s">
        <v>805</v>
      </c>
      <c r="B33" s="162" t="s">
        <v>111</v>
      </c>
      <c r="C33" s="163" t="s">
        <v>335</v>
      </c>
      <c r="D33" s="164" t="s">
        <v>1609</v>
      </c>
      <c r="E33" s="165"/>
      <c r="F33" s="293" t="s">
        <v>173</v>
      </c>
      <c r="G33" s="160"/>
      <c r="H33" s="160"/>
      <c r="I33" s="24" t="str">
        <f t="shared" ca="1" si="0"/>
        <v>LOCKED</v>
      </c>
      <c r="J33" s="15" t="str">
        <f t="shared" si="4"/>
        <v>B114rlMiscellaneous Concrete Slab RenewalCW 3235-R9, E14</v>
      </c>
      <c r="K33" s="16" t="e">
        <f>MATCH(J33,'Pay Items'!$K$1:$K$649,0)</f>
        <v>#N/A</v>
      </c>
      <c r="L33" s="17" t="str">
        <f t="shared" ca="1" si="1"/>
        <v>,0</v>
      </c>
      <c r="M33" s="17" t="str">
        <f t="shared" ca="1" si="2"/>
        <v>C2</v>
      </c>
      <c r="N33" s="17" t="str">
        <f t="shared" ca="1" si="3"/>
        <v>C2</v>
      </c>
    </row>
    <row r="34" spans="1:14" ht="30" customHeight="1" x14ac:dyDescent="0.2">
      <c r="A34" s="177" t="s">
        <v>809</v>
      </c>
      <c r="B34" s="172" t="s">
        <v>350</v>
      </c>
      <c r="C34" s="163" t="s">
        <v>1610</v>
      </c>
      <c r="D34" s="164" t="s">
        <v>397</v>
      </c>
      <c r="E34" s="165"/>
      <c r="F34" s="293" t="s">
        <v>173</v>
      </c>
      <c r="G34" s="160"/>
      <c r="H34" s="160"/>
      <c r="I34" s="24" t="str">
        <f t="shared" ca="1" si="0"/>
        <v>LOCKED</v>
      </c>
      <c r="J34" s="15" t="str">
        <f t="shared" si="4"/>
        <v>B118rl100 mm Type 5 Concrete SidewalkSD-228A</v>
      </c>
      <c r="K34" s="16" t="e">
        <f>MATCH(J34,'Pay Items'!$K$1:$K$649,0)</f>
        <v>#N/A</v>
      </c>
      <c r="L34" s="17" t="str">
        <f t="shared" ca="1" si="1"/>
        <v>,0</v>
      </c>
      <c r="M34" s="17" t="str">
        <f t="shared" ca="1" si="2"/>
        <v>C2</v>
      </c>
      <c r="N34" s="17" t="str">
        <f t="shared" ca="1" si="3"/>
        <v>C2</v>
      </c>
    </row>
    <row r="35" spans="1:14" ht="30" customHeight="1" x14ac:dyDescent="0.2">
      <c r="A35" s="177" t="s">
        <v>810</v>
      </c>
      <c r="B35" s="183" t="s">
        <v>700</v>
      </c>
      <c r="C35" s="163" t="s">
        <v>701</v>
      </c>
      <c r="D35" s="164"/>
      <c r="E35" s="165" t="s">
        <v>178</v>
      </c>
      <c r="F35" s="294">
        <v>40</v>
      </c>
      <c r="G35" s="120"/>
      <c r="H35" s="166">
        <f>ROUND(G35*F35,2)</f>
        <v>0</v>
      </c>
      <c r="I35" s="24" t="str">
        <f t="shared" ca="1" si="0"/>
        <v/>
      </c>
      <c r="J35" s="15" t="str">
        <f t="shared" si="4"/>
        <v>B119rlLess than 5 sq.m.m²</v>
      </c>
      <c r="K35" s="16">
        <f>MATCH(J35,'Pay Items'!$K$1:$K$649,0)</f>
        <v>197</v>
      </c>
      <c r="L35" s="17" t="str">
        <f t="shared" ca="1" si="1"/>
        <v>,0</v>
      </c>
      <c r="M35" s="17" t="str">
        <f t="shared" ca="1" si="2"/>
        <v>C2</v>
      </c>
      <c r="N35" s="17" t="str">
        <f t="shared" ca="1" si="3"/>
        <v>C2</v>
      </c>
    </row>
    <row r="36" spans="1:14" ht="30" customHeight="1" x14ac:dyDescent="0.2">
      <c r="A36" s="177" t="s">
        <v>811</v>
      </c>
      <c r="B36" s="183" t="s">
        <v>702</v>
      </c>
      <c r="C36" s="163" t="s">
        <v>703</v>
      </c>
      <c r="D36" s="164"/>
      <c r="E36" s="165" t="s">
        <v>178</v>
      </c>
      <c r="F36" s="294">
        <v>375</v>
      </c>
      <c r="G36" s="120"/>
      <c r="H36" s="166">
        <f>ROUND(G36*F36,2)</f>
        <v>0</v>
      </c>
      <c r="I36" s="24" t="str">
        <f t="shared" ca="1" si="0"/>
        <v/>
      </c>
      <c r="J36" s="15" t="str">
        <f t="shared" si="4"/>
        <v>B120rl5 sq.m. to 20 sq.m.m²</v>
      </c>
      <c r="K36" s="16">
        <f>MATCH(J36,'Pay Items'!$K$1:$K$649,0)</f>
        <v>198</v>
      </c>
      <c r="L36" s="17" t="str">
        <f t="shared" ca="1" si="1"/>
        <v>,0</v>
      </c>
      <c r="M36" s="17" t="str">
        <f t="shared" ca="1" si="2"/>
        <v>C2</v>
      </c>
      <c r="N36" s="17" t="str">
        <f t="shared" ca="1" si="3"/>
        <v>C2</v>
      </c>
    </row>
    <row r="37" spans="1:14" ht="30" customHeight="1" x14ac:dyDescent="0.2">
      <c r="A37" s="177" t="s">
        <v>812</v>
      </c>
      <c r="B37" s="183" t="s">
        <v>704</v>
      </c>
      <c r="C37" s="163" t="s">
        <v>705</v>
      </c>
      <c r="D37" s="164" t="s">
        <v>173</v>
      </c>
      <c r="E37" s="165" t="s">
        <v>178</v>
      </c>
      <c r="F37" s="294">
        <v>480</v>
      </c>
      <c r="G37" s="120"/>
      <c r="H37" s="166">
        <f>ROUND(G37*F37,2)</f>
        <v>0</v>
      </c>
      <c r="I37" s="24" t="str">
        <f t="shared" ca="1" si="0"/>
        <v/>
      </c>
      <c r="J37" s="15" t="str">
        <f t="shared" si="4"/>
        <v>B121rlGreater than 20 sq.m.m²</v>
      </c>
      <c r="K37" s="16">
        <f>MATCH(J37,'Pay Items'!$K$1:$K$649,0)</f>
        <v>199</v>
      </c>
      <c r="L37" s="17" t="str">
        <f t="shared" ca="1" si="1"/>
        <v>,0</v>
      </c>
      <c r="M37" s="17" t="str">
        <f t="shared" ca="1" si="2"/>
        <v>C2</v>
      </c>
      <c r="N37" s="17" t="str">
        <f t="shared" ca="1" si="3"/>
        <v>C2</v>
      </c>
    </row>
    <row r="38" spans="1:14" ht="30" customHeight="1" x14ac:dyDescent="0.2">
      <c r="A38" s="177" t="s">
        <v>472</v>
      </c>
      <c r="B38" s="162" t="s">
        <v>112</v>
      </c>
      <c r="C38" s="163" t="s">
        <v>1611</v>
      </c>
      <c r="D38" s="164" t="s">
        <v>6</v>
      </c>
      <c r="E38" s="165" t="s">
        <v>178</v>
      </c>
      <c r="F38" s="295">
        <v>10</v>
      </c>
      <c r="G38" s="120"/>
      <c r="H38" s="166">
        <f t="shared" ref="H38:H45" si="5">ROUND(G38*F38,2)</f>
        <v>0</v>
      </c>
      <c r="I38" s="24" t="str">
        <f t="shared" ca="1" si="0"/>
        <v/>
      </c>
      <c r="J38" s="15" t="str">
        <f t="shared" si="4"/>
        <v>B124Adjustment of Precast Sidewalk BlocksCW 3235-R9m²</v>
      </c>
      <c r="K38" s="16">
        <f>MATCH(J38,'Pay Items'!$K$1:$K$649,0)</f>
        <v>206</v>
      </c>
      <c r="L38" s="17" t="str">
        <f t="shared" ca="1" si="1"/>
        <v>,0</v>
      </c>
      <c r="M38" s="17" t="str">
        <f t="shared" ca="1" si="2"/>
        <v>C2</v>
      </c>
      <c r="N38" s="17" t="str">
        <f t="shared" ca="1" si="3"/>
        <v>C2</v>
      </c>
    </row>
    <row r="39" spans="1:14" ht="30" customHeight="1" x14ac:dyDescent="0.2">
      <c r="A39" s="177" t="s">
        <v>473</v>
      </c>
      <c r="B39" s="162" t="s">
        <v>113</v>
      </c>
      <c r="C39" s="163" t="s">
        <v>1612</v>
      </c>
      <c r="D39" s="164" t="s">
        <v>6</v>
      </c>
      <c r="E39" s="165" t="s">
        <v>178</v>
      </c>
      <c r="F39" s="294">
        <v>10</v>
      </c>
      <c r="G39" s="120"/>
      <c r="H39" s="166">
        <f t="shared" si="5"/>
        <v>0</v>
      </c>
      <c r="I39" s="24" t="str">
        <f t="shared" ca="1" si="0"/>
        <v/>
      </c>
      <c r="J39" s="15" t="str">
        <f t="shared" si="4"/>
        <v>B125Supply of Precast Sidewalk BlocksCW 3235-R9m²</v>
      </c>
      <c r="K39" s="16">
        <f>MATCH(J39,'Pay Items'!$K$1:$K$649,0)</f>
        <v>207</v>
      </c>
      <c r="L39" s="17" t="str">
        <f t="shared" ca="1" si="1"/>
        <v>,0</v>
      </c>
      <c r="M39" s="17" t="str">
        <f t="shared" ca="1" si="2"/>
        <v>C2</v>
      </c>
      <c r="N39" s="17" t="str">
        <f t="shared" ca="1" si="3"/>
        <v>C2</v>
      </c>
    </row>
    <row r="40" spans="1:14" ht="30" customHeight="1" x14ac:dyDescent="0.2">
      <c r="A40" s="177" t="s">
        <v>614</v>
      </c>
      <c r="B40" s="162" t="s">
        <v>114</v>
      </c>
      <c r="C40" s="163" t="s">
        <v>603</v>
      </c>
      <c r="D40" s="164" t="s">
        <v>6</v>
      </c>
      <c r="E40" s="165" t="s">
        <v>178</v>
      </c>
      <c r="F40" s="294">
        <v>10</v>
      </c>
      <c r="G40" s="120"/>
      <c r="H40" s="166">
        <f t="shared" si="5"/>
        <v>0</v>
      </c>
      <c r="I40" s="24" t="str">
        <f t="shared" ca="1" si="0"/>
        <v/>
      </c>
      <c r="J40" s="15" t="str">
        <f t="shared" si="4"/>
        <v>B125ARemoval of Precast Sidewalk BlocksCW 3235-R9m²</v>
      </c>
      <c r="K40" s="16">
        <f>MATCH(J40,'Pay Items'!$K$1:$K$649,0)</f>
        <v>208</v>
      </c>
      <c r="L40" s="17" t="str">
        <f t="shared" ca="1" si="1"/>
        <v>,0</v>
      </c>
      <c r="M40" s="17" t="str">
        <f t="shared" ca="1" si="2"/>
        <v>C2</v>
      </c>
      <c r="N40" s="17" t="str">
        <f t="shared" ca="1" si="3"/>
        <v>C2</v>
      </c>
    </row>
    <row r="41" spans="1:14" ht="30" customHeight="1" x14ac:dyDescent="0.2">
      <c r="A41" s="177" t="s">
        <v>844</v>
      </c>
      <c r="B41" s="162" t="s">
        <v>308</v>
      </c>
      <c r="C41" s="163" t="s">
        <v>157</v>
      </c>
      <c r="D41" s="164" t="s">
        <v>1613</v>
      </c>
      <c r="E41" s="165"/>
      <c r="F41" s="293" t="s">
        <v>173</v>
      </c>
      <c r="G41" s="160"/>
      <c r="H41" s="160"/>
      <c r="I41" s="24" t="str">
        <f t="shared" ca="1" si="0"/>
        <v>LOCKED</v>
      </c>
      <c r="J41" s="15" t="str">
        <f t="shared" si="4"/>
        <v>B154rlConcrete Curb RenewalCW 3240-R10,E14</v>
      </c>
      <c r="K41" s="16" t="e">
        <f>MATCH(J41,'Pay Items'!$K$1:$K$649,0)</f>
        <v>#N/A</v>
      </c>
      <c r="L41" s="17" t="str">
        <f t="shared" ca="1" si="1"/>
        <v>,0</v>
      </c>
      <c r="M41" s="17" t="str">
        <f t="shared" ca="1" si="2"/>
        <v>C2</v>
      </c>
      <c r="N41" s="17" t="str">
        <f t="shared" ca="1" si="3"/>
        <v>C2</v>
      </c>
    </row>
    <row r="42" spans="1:14" ht="39.950000000000003" customHeight="1" x14ac:dyDescent="0.2">
      <c r="A42" s="177" t="s">
        <v>1164</v>
      </c>
      <c r="B42" s="172" t="s">
        <v>350</v>
      </c>
      <c r="C42" s="163" t="s">
        <v>1614</v>
      </c>
      <c r="D42" s="164" t="s">
        <v>711</v>
      </c>
      <c r="E42" s="165"/>
      <c r="F42" s="293" t="s">
        <v>173</v>
      </c>
      <c r="G42" s="160"/>
      <c r="H42" s="160"/>
      <c r="I42" s="24" t="str">
        <f t="shared" ca="1" si="0"/>
        <v>LOCKED</v>
      </c>
      <c r="J42" s="15" t="str">
        <f t="shared" si="4"/>
        <v>B155rlAType 2 Concrete Barrier (150 mm reveal ht, Dowelled)SD-205,SD-206A</v>
      </c>
      <c r="K42" s="16" t="e">
        <f>MATCH(J42,'Pay Items'!$K$1:$K$649,0)</f>
        <v>#N/A</v>
      </c>
      <c r="L42" s="17" t="str">
        <f t="shared" ca="1" si="1"/>
        <v>,0</v>
      </c>
      <c r="M42" s="17" t="str">
        <f t="shared" ca="1" si="2"/>
        <v>C2</v>
      </c>
      <c r="N42" s="17" t="str">
        <f t="shared" ca="1" si="3"/>
        <v>C2</v>
      </c>
    </row>
    <row r="43" spans="1:14" ht="30" customHeight="1" x14ac:dyDescent="0.2">
      <c r="A43" s="177" t="s">
        <v>2019</v>
      </c>
      <c r="B43" s="183" t="s">
        <v>700</v>
      </c>
      <c r="C43" s="163" t="s">
        <v>713</v>
      </c>
      <c r="D43" s="164"/>
      <c r="E43" s="165" t="s">
        <v>182</v>
      </c>
      <c r="F43" s="294">
        <v>20</v>
      </c>
      <c r="G43" s="120"/>
      <c r="H43" s="166">
        <f t="shared" si="5"/>
        <v>0</v>
      </c>
      <c r="I43" s="24" t="str">
        <f t="shared" ca="1" si="0"/>
        <v/>
      </c>
      <c r="J43" s="15" t="str">
        <f t="shared" si="4"/>
        <v>B155rlA23 m to 30 mm</v>
      </c>
      <c r="K43" s="16" t="e">
        <f>MATCH(J43,'Pay Items'!$K$1:$K$649,0)</f>
        <v>#N/A</v>
      </c>
      <c r="L43" s="17" t="str">
        <f t="shared" ca="1" si="1"/>
        <v>,0</v>
      </c>
      <c r="M43" s="17" t="str">
        <f t="shared" ca="1" si="2"/>
        <v>C2</v>
      </c>
      <c r="N43" s="17" t="str">
        <f t="shared" ca="1" si="3"/>
        <v>C2</v>
      </c>
    </row>
    <row r="44" spans="1:14" ht="39.950000000000003" customHeight="1" x14ac:dyDescent="0.2">
      <c r="A44" s="177" t="s">
        <v>475</v>
      </c>
      <c r="B44" s="162" t="s">
        <v>309</v>
      </c>
      <c r="C44" s="163" t="s">
        <v>165</v>
      </c>
      <c r="D44" s="164" t="s">
        <v>732</v>
      </c>
      <c r="E44" s="165" t="s">
        <v>178</v>
      </c>
      <c r="F44" s="294">
        <v>75</v>
      </c>
      <c r="G44" s="120"/>
      <c r="H44" s="166">
        <f t="shared" si="5"/>
        <v>0</v>
      </c>
      <c r="I44" s="24" t="str">
        <f t="shared" ca="1" si="0"/>
        <v/>
      </c>
      <c r="J44" s="15" t="str">
        <f t="shared" si="4"/>
        <v>B189Regrading Existing Interlocking Paving StonesCW 3330-R5m²</v>
      </c>
      <c r="K44" s="16">
        <f>MATCH(J44,'Pay Items'!$K$1:$K$649,0)</f>
        <v>318</v>
      </c>
      <c r="L44" s="17" t="str">
        <f t="shared" ca="1" si="1"/>
        <v>,0</v>
      </c>
      <c r="M44" s="17" t="str">
        <f t="shared" ca="1" si="2"/>
        <v>C2</v>
      </c>
      <c r="N44" s="17" t="str">
        <f t="shared" ca="1" si="3"/>
        <v>C2</v>
      </c>
    </row>
    <row r="45" spans="1:14" ht="30" customHeight="1" x14ac:dyDescent="0.2">
      <c r="A45" s="177" t="s">
        <v>875</v>
      </c>
      <c r="B45" s="162" t="s">
        <v>739</v>
      </c>
      <c r="C45" s="163" t="s">
        <v>909</v>
      </c>
      <c r="D45" s="164" t="s">
        <v>960</v>
      </c>
      <c r="E45" s="165" t="s">
        <v>181</v>
      </c>
      <c r="F45" s="295">
        <v>20</v>
      </c>
      <c r="G45" s="120"/>
      <c r="H45" s="166">
        <f t="shared" si="5"/>
        <v>0</v>
      </c>
      <c r="I45" s="24" t="str">
        <f t="shared" ca="1" si="0"/>
        <v/>
      </c>
      <c r="J45" s="15" t="str">
        <f t="shared" si="4"/>
        <v>B219Detectable Warning Surface TilesCW 3326-R3each</v>
      </c>
      <c r="K45" s="16">
        <f>MATCH(J45,'Pay Items'!$K$1:$K$649,0)</f>
        <v>341</v>
      </c>
      <c r="L45" s="17" t="str">
        <f t="shared" ca="1" si="1"/>
        <v>,0</v>
      </c>
      <c r="M45" s="17" t="str">
        <f t="shared" ca="1" si="2"/>
        <v>C2</v>
      </c>
      <c r="N45" s="17" t="str">
        <f t="shared" ca="1" si="3"/>
        <v>C2</v>
      </c>
    </row>
    <row r="46" spans="1:14" ht="30" customHeight="1" x14ac:dyDescent="0.2">
      <c r="A46" s="145"/>
      <c r="B46" s="173"/>
      <c r="C46" s="174" t="s">
        <v>1615</v>
      </c>
      <c r="D46" s="175"/>
      <c r="E46" s="176"/>
      <c r="F46" s="293" t="s">
        <v>173</v>
      </c>
      <c r="G46" s="160"/>
      <c r="H46" s="160"/>
      <c r="I46" s="24" t="str">
        <f t="shared" ca="1" si="0"/>
        <v>LOCKED</v>
      </c>
      <c r="J46" s="15" t="str">
        <f t="shared" si="4"/>
        <v>ROADWORKS - NEW CONSTRUCTION</v>
      </c>
      <c r="K46" s="16" t="e">
        <f>MATCH(J46,'Pay Items'!$K$1:$K$649,0)</f>
        <v>#N/A</v>
      </c>
      <c r="L46" s="17" t="str">
        <f t="shared" ca="1" si="1"/>
        <v>,0</v>
      </c>
      <c r="M46" s="17" t="str">
        <f t="shared" ca="1" si="2"/>
        <v>C2</v>
      </c>
      <c r="N46" s="17" t="str">
        <f t="shared" ca="1" si="3"/>
        <v>C2</v>
      </c>
    </row>
    <row r="47" spans="1:14" ht="39.950000000000003" customHeight="1" x14ac:dyDescent="0.2">
      <c r="A47" s="161" t="s">
        <v>209</v>
      </c>
      <c r="B47" s="162" t="s">
        <v>1616</v>
      </c>
      <c r="C47" s="163" t="s">
        <v>468</v>
      </c>
      <c r="D47" s="164" t="s">
        <v>1617</v>
      </c>
      <c r="E47" s="165"/>
      <c r="F47" s="293" t="s">
        <v>173</v>
      </c>
      <c r="G47" s="160"/>
      <c r="H47" s="160"/>
      <c r="I47" s="24" t="str">
        <f t="shared" ca="1" si="0"/>
        <v>LOCKED</v>
      </c>
      <c r="J47" s="15" t="str">
        <f t="shared" si="4"/>
        <v>C001Concrete Pavements, Median Slabs, Bull-noses, and Safety MediansCW 3310-R18, E14</v>
      </c>
      <c r="K47" s="16" t="e">
        <f>MATCH(J47,'Pay Items'!$K$1:$K$649,0)</f>
        <v>#N/A</v>
      </c>
      <c r="L47" s="17" t="str">
        <f t="shared" ca="1" si="1"/>
        <v>,0</v>
      </c>
      <c r="M47" s="17" t="str">
        <f t="shared" ca="1" si="2"/>
        <v>C2</v>
      </c>
      <c r="N47" s="17" t="str">
        <f t="shared" ca="1" si="3"/>
        <v>C2</v>
      </c>
    </row>
    <row r="48" spans="1:14" ht="39.950000000000003" customHeight="1" x14ac:dyDescent="0.2">
      <c r="A48" s="184" t="s">
        <v>457</v>
      </c>
      <c r="B48" s="169" t="s">
        <v>350</v>
      </c>
      <c r="C48" s="170" t="s">
        <v>1618</v>
      </c>
      <c r="D48" s="164" t="s">
        <v>173</v>
      </c>
      <c r="E48" s="180" t="s">
        <v>178</v>
      </c>
      <c r="F48" s="295">
        <v>40</v>
      </c>
      <c r="G48" s="181"/>
      <c r="H48" s="166">
        <f>ROUND(G48*F48,2)</f>
        <v>0</v>
      </c>
      <c r="I48" s="24" t="str">
        <f t="shared" ca="1" si="0"/>
        <v/>
      </c>
      <c r="J48" s="15" t="str">
        <f t="shared" si="4"/>
        <v>C008Construction of 200 mm Type 2 Concrete Pavement - (Reinforced)m²</v>
      </c>
      <c r="K48" s="16" t="e">
        <f>MATCH(J48,'Pay Items'!$K$1:$K$649,0)</f>
        <v>#N/A</v>
      </c>
      <c r="L48" s="17" t="str">
        <f t="shared" ca="1" si="1"/>
        <v>,0</v>
      </c>
      <c r="M48" s="17" t="str">
        <f t="shared" ca="1" si="2"/>
        <v>C2</v>
      </c>
      <c r="N48" s="17" t="str">
        <f t="shared" ca="1" si="3"/>
        <v>C2</v>
      </c>
    </row>
    <row r="49" spans="1:14" ht="39.950000000000003" customHeight="1" x14ac:dyDescent="0.2">
      <c r="A49" s="161" t="s">
        <v>214</v>
      </c>
      <c r="B49" s="172" t="s">
        <v>351</v>
      </c>
      <c r="C49" s="163" t="s">
        <v>1619</v>
      </c>
      <c r="D49" s="164" t="s">
        <v>173</v>
      </c>
      <c r="E49" s="165" t="s">
        <v>178</v>
      </c>
      <c r="F49" s="295">
        <v>60</v>
      </c>
      <c r="G49" s="120"/>
      <c r="H49" s="166">
        <f>ROUND(G49*F49,2)</f>
        <v>0</v>
      </c>
      <c r="I49" s="24" t="str">
        <f t="shared" ca="1" si="0"/>
        <v/>
      </c>
      <c r="J49" s="15" t="str">
        <f t="shared" si="4"/>
        <v>C011Construction of 150 mm Type 2 Concrete Pavement (Reinforced)m²</v>
      </c>
      <c r="K49" s="16" t="e">
        <f>MATCH(J49,'Pay Items'!$K$1:$K$649,0)</f>
        <v>#N/A</v>
      </c>
      <c r="L49" s="17" t="str">
        <f t="shared" ca="1" si="1"/>
        <v>,0</v>
      </c>
      <c r="M49" s="17" t="str">
        <f t="shared" ca="1" si="2"/>
        <v>C2</v>
      </c>
      <c r="N49" s="17" t="str">
        <f t="shared" ca="1" si="3"/>
        <v>C2</v>
      </c>
    </row>
    <row r="50" spans="1:14" ht="30" customHeight="1" x14ac:dyDescent="0.2">
      <c r="A50" s="161" t="s">
        <v>380</v>
      </c>
      <c r="B50" s="162" t="s">
        <v>502</v>
      </c>
      <c r="C50" s="163" t="s">
        <v>123</v>
      </c>
      <c r="D50" s="164" t="s">
        <v>1617</v>
      </c>
      <c r="E50" s="165"/>
      <c r="F50" s="293" t="s">
        <v>173</v>
      </c>
      <c r="G50" s="160"/>
      <c r="H50" s="160"/>
      <c r="I50" s="24" t="str">
        <f t="shared" ca="1" si="0"/>
        <v>LOCKED</v>
      </c>
      <c r="J50" s="15" t="str">
        <f t="shared" si="4"/>
        <v>C019Concrete Pavements for Early OpeningCW 3310-R18, E14</v>
      </c>
      <c r="K50" s="16" t="e">
        <f>MATCH(J50,'Pay Items'!$K$1:$K$649,0)</f>
        <v>#N/A</v>
      </c>
      <c r="L50" s="17" t="str">
        <f t="shared" ca="1" si="1"/>
        <v>,0</v>
      </c>
      <c r="M50" s="17" t="str">
        <f t="shared" ca="1" si="2"/>
        <v>C2</v>
      </c>
      <c r="N50" s="17" t="str">
        <f t="shared" ca="1" si="3"/>
        <v>C2</v>
      </c>
    </row>
    <row r="51" spans="1:14" ht="60" customHeight="1" x14ac:dyDescent="0.2">
      <c r="A51" s="184" t="s">
        <v>1191</v>
      </c>
      <c r="B51" s="169" t="s">
        <v>350</v>
      </c>
      <c r="C51" s="170" t="s">
        <v>1278</v>
      </c>
      <c r="D51" s="164"/>
      <c r="E51" s="180" t="s">
        <v>178</v>
      </c>
      <c r="F51" s="295">
        <v>40</v>
      </c>
      <c r="G51" s="181"/>
      <c r="H51" s="166">
        <f>ROUND(G51*F51,2)</f>
        <v>0</v>
      </c>
      <c r="I51" s="24" t="str">
        <f t="shared" ca="1" si="0"/>
        <v/>
      </c>
      <c r="J51" s="15" t="str">
        <f t="shared" si="4"/>
        <v>C026-72Construction of 200 mm Type 4 Concrete Pavement for Early Opening 72 Hour (Reinforced)m²</v>
      </c>
      <c r="K51" s="16">
        <f>MATCH(J51,'Pay Items'!$K$1:$K$649,0)</f>
        <v>374</v>
      </c>
      <c r="L51" s="17" t="str">
        <f t="shared" ca="1" si="1"/>
        <v>,0</v>
      </c>
      <c r="M51" s="17" t="str">
        <f t="shared" ca="1" si="2"/>
        <v>C2</v>
      </c>
      <c r="N51" s="17" t="str">
        <f t="shared" ca="1" si="3"/>
        <v>C2</v>
      </c>
    </row>
    <row r="52" spans="1:14" ht="60" customHeight="1" x14ac:dyDescent="0.2">
      <c r="A52" s="161" t="s">
        <v>387</v>
      </c>
      <c r="B52" s="172" t="s">
        <v>351</v>
      </c>
      <c r="C52" s="163" t="s">
        <v>1282</v>
      </c>
      <c r="D52" s="164"/>
      <c r="E52" s="165" t="s">
        <v>178</v>
      </c>
      <c r="F52" s="295">
        <v>60</v>
      </c>
      <c r="G52" s="120"/>
      <c r="H52" s="166">
        <f>ROUND(G52*F52,2)</f>
        <v>0</v>
      </c>
      <c r="I52" s="24" t="str">
        <f t="shared" ca="1" si="0"/>
        <v/>
      </c>
      <c r="J52" s="15" t="str">
        <f t="shared" si="4"/>
        <v>C029Construction of 150 mm Type 4 Concrete Pavement for Early Opening 72 Hour (Reinforced)m²</v>
      </c>
      <c r="K52" s="16" t="e">
        <f>MATCH(J52,'Pay Items'!$K$1:$K$649,0)</f>
        <v>#N/A</v>
      </c>
      <c r="L52" s="17" t="str">
        <f t="shared" ca="1" si="1"/>
        <v>,0</v>
      </c>
      <c r="M52" s="17" t="str">
        <f t="shared" ca="1" si="2"/>
        <v>C2</v>
      </c>
      <c r="N52" s="17" t="str">
        <f t="shared" ca="1" si="3"/>
        <v>C2</v>
      </c>
    </row>
    <row r="53" spans="1:14" ht="39.950000000000003" customHeight="1" x14ac:dyDescent="0.2">
      <c r="A53" s="161" t="s">
        <v>389</v>
      </c>
      <c r="B53" s="162" t="s">
        <v>503</v>
      </c>
      <c r="C53" s="163" t="s">
        <v>366</v>
      </c>
      <c r="D53" s="164" t="s">
        <v>1617</v>
      </c>
      <c r="E53" s="165"/>
      <c r="F53" s="293" t="s">
        <v>173</v>
      </c>
      <c r="G53" s="160"/>
      <c r="H53" s="160"/>
      <c r="I53" s="24" t="str">
        <f t="shared" ca="1" si="0"/>
        <v>LOCKED</v>
      </c>
      <c r="J53" s="15" t="str">
        <f t="shared" si="4"/>
        <v>C032Concrete Curbs, Curb and Gutter, and Splash StripsCW 3310-R18, E14</v>
      </c>
      <c r="K53" s="16" t="e">
        <f>MATCH(J53,'Pay Items'!$K$1:$K$649,0)</f>
        <v>#N/A</v>
      </c>
      <c r="L53" s="17" t="str">
        <f t="shared" ca="1" si="1"/>
        <v>,0</v>
      </c>
      <c r="M53" s="17" t="str">
        <f t="shared" ca="1" si="2"/>
        <v>C2</v>
      </c>
      <c r="N53" s="17" t="str">
        <f t="shared" ca="1" si="3"/>
        <v>C2</v>
      </c>
    </row>
    <row r="54" spans="1:14" ht="39.950000000000003" customHeight="1" x14ac:dyDescent="0.2">
      <c r="A54" s="161" t="s">
        <v>1207</v>
      </c>
      <c r="B54" s="172" t="s">
        <v>350</v>
      </c>
      <c r="C54" s="163" t="s">
        <v>1620</v>
      </c>
      <c r="D54" s="164" t="s">
        <v>399</v>
      </c>
      <c r="E54" s="165" t="s">
        <v>182</v>
      </c>
      <c r="F54" s="295">
        <v>10</v>
      </c>
      <c r="G54" s="120"/>
      <c r="H54" s="166">
        <f t="shared" ref="H54:H60" si="6">ROUND(G54*F54,2)</f>
        <v>0</v>
      </c>
      <c r="I54" s="24" t="str">
        <f t="shared" ca="1" si="0"/>
        <v/>
      </c>
      <c r="J54" s="15" t="str">
        <f t="shared" si="4"/>
        <v>C037BConstruction of Modified Barrier (180 mm ht, Type 2, Integral)SD-203Bm</v>
      </c>
      <c r="K54" s="16" t="e">
        <f>MATCH(J54,'Pay Items'!$K$1:$K$649,0)</f>
        <v>#N/A</v>
      </c>
      <c r="L54" s="17" t="str">
        <f t="shared" ca="1" si="1"/>
        <v>,0</v>
      </c>
      <c r="M54" s="17" t="str">
        <f t="shared" ca="1" si="2"/>
        <v>C2</v>
      </c>
      <c r="N54" s="17" t="str">
        <f t="shared" ca="1" si="3"/>
        <v>C2</v>
      </c>
    </row>
    <row r="55" spans="1:14" ht="60" customHeight="1" x14ac:dyDescent="0.2">
      <c r="A55" s="161" t="s">
        <v>543</v>
      </c>
      <c r="B55" s="172" t="s">
        <v>351</v>
      </c>
      <c r="C55" s="163" t="s">
        <v>1621</v>
      </c>
      <c r="D55" s="164" t="s">
        <v>343</v>
      </c>
      <c r="E55" s="165" t="s">
        <v>182</v>
      </c>
      <c r="F55" s="295">
        <v>1450</v>
      </c>
      <c r="G55" s="120"/>
      <c r="H55" s="166">
        <f t="shared" si="6"/>
        <v>0</v>
      </c>
      <c r="I55" s="24" t="str">
        <f t="shared" ca="1" si="0"/>
        <v/>
      </c>
      <c r="J55" s="15" t="str">
        <f t="shared" si="4"/>
        <v>C038Construction of Curb and Gutter (180 mm ht, Barrier, Integral, 600 mm width, 150 mm Plain Type 2 Concrete Pavement)SD-200m</v>
      </c>
      <c r="K55" s="16" t="e">
        <f>MATCH(J55,'Pay Items'!$K$1:$K$649,0)</f>
        <v>#N/A</v>
      </c>
      <c r="L55" s="17" t="str">
        <f t="shared" ca="1" si="1"/>
        <v>,0</v>
      </c>
      <c r="M55" s="17" t="str">
        <f t="shared" ca="1" si="2"/>
        <v>C2</v>
      </c>
      <c r="N55" s="17" t="str">
        <f t="shared" ca="1" si="3"/>
        <v>C2</v>
      </c>
    </row>
    <row r="56" spans="1:14" ht="60" customHeight="1" x14ac:dyDescent="0.2">
      <c r="A56" s="161" t="s">
        <v>544</v>
      </c>
      <c r="B56" s="172" t="s">
        <v>352</v>
      </c>
      <c r="C56" s="163" t="s">
        <v>1622</v>
      </c>
      <c r="D56" s="164" t="s">
        <v>448</v>
      </c>
      <c r="E56" s="165" t="s">
        <v>182</v>
      </c>
      <c r="F56" s="295">
        <v>90</v>
      </c>
      <c r="G56" s="120"/>
      <c r="H56" s="166">
        <f t="shared" si="6"/>
        <v>0</v>
      </c>
      <c r="I56" s="24" t="str">
        <f t="shared" ca="1" si="0"/>
        <v/>
      </c>
      <c r="J56" s="15" t="str">
        <f t="shared" si="4"/>
        <v>C039Construction of Curb and Gutter (180 mm ht, Modified Barrier, Integral, 600 mm width, 150 mm Plain Type 2 Concrete Pavement)SD-200 SD-203Bm</v>
      </c>
      <c r="K56" s="16" t="e">
        <f>MATCH(J56,'Pay Items'!$K$1:$K$649,0)</f>
        <v>#N/A</v>
      </c>
      <c r="L56" s="17" t="str">
        <f t="shared" ca="1" si="1"/>
        <v>,0</v>
      </c>
      <c r="M56" s="17" t="str">
        <f t="shared" ca="1" si="2"/>
        <v>C2</v>
      </c>
      <c r="N56" s="17" t="str">
        <f t="shared" ca="1" si="3"/>
        <v>C2</v>
      </c>
    </row>
    <row r="57" spans="1:14" ht="60" customHeight="1" x14ac:dyDescent="0.2">
      <c r="A57" s="161" t="s">
        <v>391</v>
      </c>
      <c r="B57" s="172" t="s">
        <v>353</v>
      </c>
      <c r="C57" s="163" t="s">
        <v>1623</v>
      </c>
      <c r="D57" s="164" t="s">
        <v>449</v>
      </c>
      <c r="E57" s="165" t="s">
        <v>182</v>
      </c>
      <c r="F57" s="295">
        <v>40</v>
      </c>
      <c r="G57" s="120"/>
      <c r="H57" s="166">
        <f t="shared" si="6"/>
        <v>0</v>
      </c>
      <c r="I57" s="24" t="str">
        <f t="shared" ca="1" si="0"/>
        <v/>
      </c>
      <c r="J57" s="15" t="str">
        <f t="shared" si="4"/>
        <v>C040Construction of Curb and Gutter (40 mm ht, Lip Curb, Integral, 600 mm width, 150 mm Plain Type 2 Concrete Pavement)SD-200 SD-202Bm</v>
      </c>
      <c r="K57" s="16" t="e">
        <f>MATCH(J57,'Pay Items'!$K$1:$K$649,0)</f>
        <v>#N/A</v>
      </c>
      <c r="L57" s="17" t="str">
        <f t="shared" ca="1" si="1"/>
        <v>,0</v>
      </c>
      <c r="M57" s="17" t="str">
        <f t="shared" ca="1" si="2"/>
        <v>C2</v>
      </c>
      <c r="N57" s="17" t="str">
        <f t="shared" ca="1" si="3"/>
        <v>C2</v>
      </c>
    </row>
    <row r="58" spans="1:14" ht="60" customHeight="1" x14ac:dyDescent="0.2">
      <c r="A58" s="161" t="s">
        <v>392</v>
      </c>
      <c r="B58" s="172" t="s">
        <v>354</v>
      </c>
      <c r="C58" s="163" t="s">
        <v>1624</v>
      </c>
      <c r="D58" s="164" t="s">
        <v>1211</v>
      </c>
      <c r="E58" s="165" t="s">
        <v>182</v>
      </c>
      <c r="F58" s="295">
        <v>70</v>
      </c>
      <c r="G58" s="120"/>
      <c r="H58" s="166">
        <f t="shared" si="6"/>
        <v>0</v>
      </c>
      <c r="I58" s="24" t="str">
        <f t="shared" ca="1" si="0"/>
        <v/>
      </c>
      <c r="J58" s="15" t="str">
        <f t="shared" si="4"/>
        <v>C041Construction of Curb and Gutter (8-12 mm ht, Curb Ramp, Integral, 600 mm width, 150 mm Plain Type 2 Concrete Pavement)SD-200 SD-229Em</v>
      </c>
      <c r="K58" s="16" t="e">
        <f>MATCH(J58,'Pay Items'!$K$1:$K$649,0)</f>
        <v>#N/A</v>
      </c>
      <c r="L58" s="17" t="str">
        <f t="shared" ca="1" si="1"/>
        <v>,0</v>
      </c>
      <c r="M58" s="17" t="str">
        <f t="shared" ca="1" si="2"/>
        <v>C2</v>
      </c>
      <c r="N58" s="17" t="str">
        <f t="shared" ca="1" si="3"/>
        <v>C2</v>
      </c>
    </row>
    <row r="59" spans="1:14" ht="39.950000000000003" customHeight="1" x14ac:dyDescent="0.2">
      <c r="A59" s="161" t="s">
        <v>395</v>
      </c>
      <c r="B59" s="172" t="s">
        <v>355</v>
      </c>
      <c r="C59" s="163" t="s">
        <v>1625</v>
      </c>
      <c r="D59" s="164" t="s">
        <v>399</v>
      </c>
      <c r="E59" s="165" t="s">
        <v>182</v>
      </c>
      <c r="F59" s="295">
        <v>15</v>
      </c>
      <c r="G59" s="120"/>
      <c r="H59" s="166">
        <f t="shared" si="6"/>
        <v>0</v>
      </c>
      <c r="I59" s="24" t="str">
        <f t="shared" ca="1" si="0"/>
        <v/>
      </c>
      <c r="J59" s="15" t="str">
        <f t="shared" si="4"/>
        <v>C046Construction of Curb Ramp (8-12 mm ht, Type 2, Integral)SD-203Bm</v>
      </c>
      <c r="K59" s="16" t="e">
        <f>MATCH(J59,'Pay Items'!$K$1:$K$649,0)</f>
        <v>#N/A</v>
      </c>
      <c r="L59" s="17" t="str">
        <f t="shared" ca="1" si="1"/>
        <v>,0</v>
      </c>
      <c r="M59" s="17" t="str">
        <f t="shared" ca="1" si="2"/>
        <v>C2</v>
      </c>
      <c r="N59" s="17" t="str">
        <f t="shared" ca="1" si="3"/>
        <v>C2</v>
      </c>
    </row>
    <row r="60" spans="1:14" ht="30" customHeight="1" x14ac:dyDescent="0.2">
      <c r="A60" s="161" t="s">
        <v>32</v>
      </c>
      <c r="B60" s="162" t="s">
        <v>504</v>
      </c>
      <c r="C60" s="163" t="s">
        <v>1610</v>
      </c>
      <c r="D60" s="164" t="s">
        <v>1626</v>
      </c>
      <c r="E60" s="165" t="s">
        <v>178</v>
      </c>
      <c r="F60" s="295">
        <v>50</v>
      </c>
      <c r="G60" s="120"/>
      <c r="H60" s="166">
        <f t="shared" si="6"/>
        <v>0</v>
      </c>
      <c r="I60" s="24" t="str">
        <f t="shared" ca="1" si="0"/>
        <v/>
      </c>
      <c r="J60" s="15" t="str">
        <f t="shared" si="4"/>
        <v>C051100 mm Type 5 Concrete SidewalkCW 3325-R5, E14m²</v>
      </c>
      <c r="K60" s="16" t="e">
        <f>MATCH(J60,'Pay Items'!$K$1:$K$649,0)</f>
        <v>#N/A</v>
      </c>
      <c r="L60" s="17" t="str">
        <f t="shared" ca="1" si="1"/>
        <v>,0</v>
      </c>
      <c r="M60" s="17" t="str">
        <f t="shared" ca="1" si="2"/>
        <v>C2</v>
      </c>
      <c r="N60" s="17" t="str">
        <f t="shared" ca="1" si="3"/>
        <v>C2</v>
      </c>
    </row>
    <row r="61" spans="1:14" ht="39.950000000000003" customHeight="1" x14ac:dyDescent="0.2">
      <c r="A61" s="161" t="s">
        <v>36</v>
      </c>
      <c r="B61" s="162" t="s">
        <v>505</v>
      </c>
      <c r="C61" s="163" t="s">
        <v>404</v>
      </c>
      <c r="D61" s="164" t="s">
        <v>1181</v>
      </c>
      <c r="E61" s="185"/>
      <c r="F61" s="293" t="s">
        <v>173</v>
      </c>
      <c r="G61" s="160"/>
      <c r="H61" s="160"/>
      <c r="I61" s="24" t="str">
        <f t="shared" ca="1" si="0"/>
        <v>LOCKED</v>
      </c>
      <c r="J61" s="15" t="str">
        <f t="shared" si="4"/>
        <v>C055Construction of Asphaltic Concrete PavementsCW 3410-R12</v>
      </c>
      <c r="K61" s="16">
        <f>MATCH(J61,'Pay Items'!$K$1:$K$649,0)</f>
        <v>425</v>
      </c>
      <c r="L61" s="17" t="str">
        <f t="shared" ca="1" si="1"/>
        <v>,0</v>
      </c>
      <c r="M61" s="17" t="str">
        <f t="shared" ca="1" si="2"/>
        <v>C2</v>
      </c>
      <c r="N61" s="17" t="str">
        <f t="shared" ca="1" si="3"/>
        <v>C2</v>
      </c>
    </row>
    <row r="62" spans="1:14" ht="30" customHeight="1" x14ac:dyDescent="0.2">
      <c r="A62" s="161" t="s">
        <v>405</v>
      </c>
      <c r="B62" s="172" t="s">
        <v>350</v>
      </c>
      <c r="C62" s="163" t="s">
        <v>363</v>
      </c>
      <c r="D62" s="164"/>
      <c r="E62" s="165"/>
      <c r="F62" s="293" t="s">
        <v>173</v>
      </c>
      <c r="G62" s="160"/>
      <c r="H62" s="160"/>
      <c r="I62" s="24" t="str">
        <f t="shared" ca="1" si="0"/>
        <v>LOCKED</v>
      </c>
      <c r="J62" s="15" t="str">
        <f t="shared" si="4"/>
        <v>C056Main Line Paving</v>
      </c>
      <c r="K62" s="16">
        <f>MATCH(J62,'Pay Items'!$K$1:$K$649,0)</f>
        <v>426</v>
      </c>
      <c r="L62" s="17" t="str">
        <f t="shared" ca="1" si="1"/>
        <v>,0</v>
      </c>
      <c r="M62" s="17" t="str">
        <f t="shared" ca="1" si="2"/>
        <v>C2</v>
      </c>
      <c r="N62" s="17" t="str">
        <f t="shared" ca="1" si="3"/>
        <v>C2</v>
      </c>
    </row>
    <row r="63" spans="1:14" ht="30" customHeight="1" x14ac:dyDescent="0.2">
      <c r="A63" s="161" t="s">
        <v>407</v>
      </c>
      <c r="B63" s="183" t="s">
        <v>700</v>
      </c>
      <c r="C63" s="163" t="s">
        <v>718</v>
      </c>
      <c r="D63" s="164"/>
      <c r="E63" s="165" t="s">
        <v>180</v>
      </c>
      <c r="F63" s="294">
        <v>1350</v>
      </c>
      <c r="G63" s="120"/>
      <c r="H63" s="166">
        <f>ROUND(G63*F63,2)</f>
        <v>0</v>
      </c>
      <c r="I63" s="24" t="str">
        <f t="shared" ca="1" si="0"/>
        <v/>
      </c>
      <c r="J63" s="15" t="str">
        <f t="shared" si="4"/>
        <v>C058Type IAtonne</v>
      </c>
      <c r="K63" s="16">
        <f>MATCH(J63,'Pay Items'!$K$1:$K$649,0)</f>
        <v>427</v>
      </c>
      <c r="L63" s="17" t="str">
        <f t="shared" ca="1" si="1"/>
        <v>,0</v>
      </c>
      <c r="M63" s="17" t="str">
        <f t="shared" ca="1" si="2"/>
        <v>C2</v>
      </c>
      <c r="N63" s="17" t="str">
        <f t="shared" ca="1" si="3"/>
        <v>C2</v>
      </c>
    </row>
    <row r="64" spans="1:14" ht="30" customHeight="1" x14ac:dyDescent="0.2">
      <c r="A64" s="161" t="s">
        <v>408</v>
      </c>
      <c r="B64" s="172" t="s">
        <v>351</v>
      </c>
      <c r="C64" s="163" t="s">
        <v>364</v>
      </c>
      <c r="D64" s="164"/>
      <c r="E64" s="165"/>
      <c r="F64" s="293" t="s">
        <v>173</v>
      </c>
      <c r="G64" s="160"/>
      <c r="H64" s="160"/>
      <c r="I64" s="24" t="str">
        <f t="shared" ca="1" si="0"/>
        <v>LOCKED</v>
      </c>
      <c r="J64" s="15" t="str">
        <f t="shared" si="4"/>
        <v>C059Tie-ins and Approaches</v>
      </c>
      <c r="K64" s="16">
        <f>MATCH(J64,'Pay Items'!$K$1:$K$649,0)</f>
        <v>429</v>
      </c>
      <c r="L64" s="17" t="str">
        <f t="shared" ca="1" si="1"/>
        <v>,0</v>
      </c>
      <c r="M64" s="17" t="str">
        <f t="shared" ca="1" si="2"/>
        <v>C2</v>
      </c>
      <c r="N64" s="17" t="str">
        <f t="shared" ca="1" si="3"/>
        <v>C2</v>
      </c>
    </row>
    <row r="65" spans="1:14" ht="30" customHeight="1" x14ac:dyDescent="0.2">
      <c r="A65" s="161" t="s">
        <v>409</v>
      </c>
      <c r="B65" s="183" t="s">
        <v>700</v>
      </c>
      <c r="C65" s="163" t="s">
        <v>718</v>
      </c>
      <c r="D65" s="164"/>
      <c r="E65" s="165" t="s">
        <v>180</v>
      </c>
      <c r="F65" s="294">
        <v>100</v>
      </c>
      <c r="G65" s="120"/>
      <c r="H65" s="166">
        <f>ROUND(G65*F65,2)</f>
        <v>0</v>
      </c>
      <c r="I65" s="24" t="str">
        <f t="shared" ca="1" si="0"/>
        <v/>
      </c>
      <c r="J65" s="15" t="str">
        <f t="shared" si="4"/>
        <v>C060Type IAtonne</v>
      </c>
      <c r="K65" s="16">
        <f>MATCH(J65,'Pay Items'!$K$1:$K$649,0)</f>
        <v>430</v>
      </c>
      <c r="L65" s="17" t="str">
        <f t="shared" ca="1" si="1"/>
        <v>,0</v>
      </c>
      <c r="M65" s="17" t="str">
        <f t="shared" ca="1" si="2"/>
        <v>C2</v>
      </c>
      <c r="N65" s="17" t="str">
        <f t="shared" ca="1" si="3"/>
        <v>C2</v>
      </c>
    </row>
    <row r="66" spans="1:14" ht="30" customHeight="1" x14ac:dyDescent="0.2">
      <c r="A66" s="145"/>
      <c r="B66" s="173"/>
      <c r="C66" s="174" t="s">
        <v>199</v>
      </c>
      <c r="D66" s="175"/>
      <c r="E66" s="176"/>
      <c r="F66" s="293" t="s">
        <v>173</v>
      </c>
      <c r="G66" s="160"/>
      <c r="H66" s="160"/>
      <c r="I66" s="24" t="str">
        <f t="shared" ca="1" si="0"/>
        <v>LOCKED</v>
      </c>
      <c r="J66" s="15" t="str">
        <f t="shared" si="4"/>
        <v>JOINT AND CRACK SEALING</v>
      </c>
      <c r="K66" s="16">
        <f>MATCH(J66,'Pay Items'!$K$1:$K$649,0)</f>
        <v>436</v>
      </c>
      <c r="L66" s="17" t="str">
        <f t="shared" ca="1" si="1"/>
        <v>,0</v>
      </c>
      <c r="M66" s="17" t="str">
        <f t="shared" ca="1" si="2"/>
        <v>C2</v>
      </c>
      <c r="N66" s="17" t="str">
        <f t="shared" ca="1" si="3"/>
        <v>C2</v>
      </c>
    </row>
    <row r="67" spans="1:14" ht="30" customHeight="1" x14ac:dyDescent="0.2">
      <c r="A67" s="161" t="s">
        <v>547</v>
      </c>
      <c r="B67" s="162" t="s">
        <v>730</v>
      </c>
      <c r="C67" s="163" t="s">
        <v>98</v>
      </c>
      <c r="D67" s="164" t="s">
        <v>736</v>
      </c>
      <c r="E67" s="165" t="s">
        <v>182</v>
      </c>
      <c r="F67" s="295">
        <v>3000</v>
      </c>
      <c r="G67" s="120"/>
      <c r="H67" s="166">
        <f>ROUND(G67*F67,2)</f>
        <v>0</v>
      </c>
      <c r="I67" s="24" t="str">
        <f t="shared" ca="1" si="0"/>
        <v/>
      </c>
      <c r="J67" s="15" t="str">
        <f t="shared" si="4"/>
        <v>D006Reflective Crack MaintenanceCW 3250-R7m</v>
      </c>
      <c r="K67" s="16">
        <f>MATCH(J67,'Pay Items'!$K$1:$K$649,0)</f>
        <v>442</v>
      </c>
      <c r="L67" s="17" t="str">
        <f t="shared" ca="1" si="1"/>
        <v>,0</v>
      </c>
      <c r="M67" s="17" t="str">
        <f t="shared" ca="1" si="2"/>
        <v>C2</v>
      </c>
      <c r="N67" s="17" t="str">
        <f t="shared" ca="1" si="3"/>
        <v>C2</v>
      </c>
    </row>
    <row r="68" spans="1:14" ht="39.950000000000003" customHeight="1" x14ac:dyDescent="0.2">
      <c r="A68" s="145"/>
      <c r="B68" s="173"/>
      <c r="C68" s="174" t="s">
        <v>200</v>
      </c>
      <c r="D68" s="175"/>
      <c r="E68" s="176"/>
      <c r="F68" s="293" t="s">
        <v>173</v>
      </c>
      <c r="G68" s="160"/>
      <c r="H68" s="160"/>
      <c r="I68" s="24" t="str">
        <f t="shared" ca="1" si="0"/>
        <v>LOCKED</v>
      </c>
      <c r="J68" s="15" t="str">
        <f t="shared" si="4"/>
        <v>ASSOCIATED DRAINAGE AND UNDERGROUND WORKS</v>
      </c>
      <c r="K68" s="16">
        <f>MATCH(J68,'Pay Items'!$K$1:$K$649,0)</f>
        <v>444</v>
      </c>
      <c r="L68" s="17" t="str">
        <f t="shared" ca="1" si="1"/>
        <v>,0</v>
      </c>
      <c r="M68" s="17" t="str">
        <f t="shared" ca="1" si="2"/>
        <v>C2</v>
      </c>
      <c r="N68" s="17" t="str">
        <f t="shared" ca="1" si="3"/>
        <v>C2</v>
      </c>
    </row>
    <row r="69" spans="1:14" ht="30" customHeight="1" x14ac:dyDescent="0.2">
      <c r="A69" s="161" t="s">
        <v>224</v>
      </c>
      <c r="B69" s="162" t="s">
        <v>731</v>
      </c>
      <c r="C69" s="163" t="s">
        <v>415</v>
      </c>
      <c r="D69" s="164" t="s">
        <v>11</v>
      </c>
      <c r="E69" s="165"/>
      <c r="F69" s="293" t="s">
        <v>173</v>
      </c>
      <c r="G69" s="160"/>
      <c r="H69" s="160"/>
      <c r="I69" s="24" t="str">
        <f t="shared" ref="I69:I132" ca="1" si="7">IF(CELL("protect",$G69)=1, "LOCKED", "")</f>
        <v>LOCKED</v>
      </c>
      <c r="J69" s="15" t="str">
        <f t="shared" si="4"/>
        <v>E003Catch BasinCW 2130-R12</v>
      </c>
      <c r="K69" s="16">
        <f>MATCH(J69,'Pay Items'!$K$1:$K$649,0)</f>
        <v>445</v>
      </c>
      <c r="L69" s="17" t="str">
        <f t="shared" ref="L69:L132" ca="1" si="8">CELL("format",$F69)</f>
        <v>,0</v>
      </c>
      <c r="M69" s="17" t="str">
        <f t="shared" ref="M69:M132" ca="1" si="9">CELL("format",$G69)</f>
        <v>C2</v>
      </c>
      <c r="N69" s="17" t="str">
        <f t="shared" ref="N69:N132" ca="1" si="10">CELL("format",$H69)</f>
        <v>C2</v>
      </c>
    </row>
    <row r="70" spans="1:14" ht="30" customHeight="1" x14ac:dyDescent="0.2">
      <c r="A70" s="161" t="s">
        <v>1010</v>
      </c>
      <c r="B70" s="172" t="s">
        <v>350</v>
      </c>
      <c r="C70" s="163" t="s">
        <v>985</v>
      </c>
      <c r="D70" s="164"/>
      <c r="E70" s="165" t="s">
        <v>181</v>
      </c>
      <c r="F70" s="295">
        <v>18</v>
      </c>
      <c r="G70" s="120"/>
      <c r="H70" s="166">
        <f>ROUND(G70*F70,2)</f>
        <v>0</v>
      </c>
      <c r="I70" s="24" t="str">
        <f t="shared" ca="1" si="7"/>
        <v/>
      </c>
      <c r="J70" s="15" t="str">
        <f t="shared" ref="J70:J133" si="11">CLEAN(CONCATENATE(TRIM($A70),TRIM($C70),IF(LEFT($D70)&lt;&gt;"E",TRIM($D70),),TRIM($E70)))</f>
        <v>E004ASD-024, 1800 mm deepeach</v>
      </c>
      <c r="K70" s="16">
        <f>MATCH(J70,'Pay Items'!$K$1:$K$649,0)</f>
        <v>447</v>
      </c>
      <c r="L70" s="17" t="str">
        <f t="shared" ca="1" si="8"/>
        <v>,0</v>
      </c>
      <c r="M70" s="17" t="str">
        <f t="shared" ca="1" si="9"/>
        <v>C2</v>
      </c>
      <c r="N70" s="17" t="str">
        <f t="shared" ca="1" si="10"/>
        <v>C2</v>
      </c>
    </row>
    <row r="71" spans="1:14" ht="30" customHeight="1" x14ac:dyDescent="0.2">
      <c r="A71" s="161" t="s">
        <v>229</v>
      </c>
      <c r="B71" s="162" t="s">
        <v>1627</v>
      </c>
      <c r="C71" s="163" t="s">
        <v>420</v>
      </c>
      <c r="D71" s="164" t="s">
        <v>11</v>
      </c>
      <c r="E71" s="165"/>
      <c r="F71" s="293" t="s">
        <v>173</v>
      </c>
      <c r="G71" s="160"/>
      <c r="H71" s="160"/>
      <c r="I71" s="24" t="str">
        <f t="shared" ca="1" si="7"/>
        <v>LOCKED</v>
      </c>
      <c r="J71" s="15" t="str">
        <f t="shared" si="11"/>
        <v>E008Sewer ServiceCW 2130-R12</v>
      </c>
      <c r="K71" s="16">
        <f>MATCH(J71,'Pay Items'!$K$1:$K$649,0)</f>
        <v>457</v>
      </c>
      <c r="L71" s="17" t="str">
        <f t="shared" ca="1" si="8"/>
        <v>,0</v>
      </c>
      <c r="M71" s="17" t="str">
        <f t="shared" ca="1" si="9"/>
        <v>C2</v>
      </c>
      <c r="N71" s="17" t="str">
        <f t="shared" ca="1" si="10"/>
        <v>C2</v>
      </c>
    </row>
    <row r="72" spans="1:14" ht="30" customHeight="1" x14ac:dyDescent="0.2">
      <c r="A72" s="161" t="s">
        <v>53</v>
      </c>
      <c r="B72" s="172" t="s">
        <v>350</v>
      </c>
      <c r="C72" s="163" t="s">
        <v>1628</v>
      </c>
      <c r="D72" s="164"/>
      <c r="E72" s="165"/>
      <c r="F72" s="293" t="s">
        <v>173</v>
      </c>
      <c r="G72" s="160"/>
      <c r="H72" s="160"/>
      <c r="I72" s="24" t="str">
        <f t="shared" ca="1" si="7"/>
        <v>LOCKED</v>
      </c>
      <c r="J72" s="15" t="str">
        <f t="shared" si="11"/>
        <v>E009250 mm, PVC</v>
      </c>
      <c r="K72" s="16" t="e">
        <f>MATCH(J72,'Pay Items'!$K$1:$K$649,0)</f>
        <v>#N/A</v>
      </c>
      <c r="L72" s="17" t="str">
        <f t="shared" ca="1" si="8"/>
        <v>,0</v>
      </c>
      <c r="M72" s="17" t="str">
        <f t="shared" ca="1" si="9"/>
        <v>C2</v>
      </c>
      <c r="N72" s="17" t="str">
        <f t="shared" ca="1" si="10"/>
        <v>C2</v>
      </c>
    </row>
    <row r="73" spans="1:14" ht="39.950000000000003" customHeight="1" x14ac:dyDescent="0.2">
      <c r="A73" s="161" t="s">
        <v>54</v>
      </c>
      <c r="B73" s="183" t="s">
        <v>700</v>
      </c>
      <c r="C73" s="163" t="s">
        <v>1629</v>
      </c>
      <c r="D73" s="164"/>
      <c r="E73" s="165" t="s">
        <v>182</v>
      </c>
      <c r="F73" s="295">
        <v>150</v>
      </c>
      <c r="G73" s="120"/>
      <c r="H73" s="166">
        <f>ROUND(G73*F73,2)</f>
        <v>0</v>
      </c>
      <c r="I73" s="24" t="str">
        <f t="shared" ca="1" si="7"/>
        <v/>
      </c>
      <c r="J73" s="15" t="str">
        <f t="shared" si="11"/>
        <v>E010In a Trench, Class B Sand Bedding, Class 3 Backfillm</v>
      </c>
      <c r="K73" s="16" t="e">
        <f>MATCH(J73,'Pay Items'!$K$1:$K$649,0)</f>
        <v>#N/A</v>
      </c>
      <c r="L73" s="17" t="str">
        <f t="shared" ca="1" si="8"/>
        <v>,0</v>
      </c>
      <c r="M73" s="17" t="str">
        <f t="shared" ca="1" si="9"/>
        <v>C2</v>
      </c>
      <c r="N73" s="17" t="str">
        <f t="shared" ca="1" si="10"/>
        <v>C2</v>
      </c>
    </row>
    <row r="74" spans="1:14" ht="30" customHeight="1" x14ac:dyDescent="0.2">
      <c r="A74" s="161" t="s">
        <v>67</v>
      </c>
      <c r="B74" s="162" t="s">
        <v>966</v>
      </c>
      <c r="C74" s="82" t="s">
        <v>1060</v>
      </c>
      <c r="D74" s="83" t="s">
        <v>1061</v>
      </c>
      <c r="E74" s="165"/>
      <c r="F74" s="293" t="s">
        <v>173</v>
      </c>
      <c r="G74" s="160"/>
      <c r="H74" s="160"/>
      <c r="I74" s="24" t="str">
        <f t="shared" ca="1" si="7"/>
        <v>LOCKED</v>
      </c>
      <c r="J74" s="15" t="str">
        <f t="shared" si="11"/>
        <v>E023Frames &amp; CoversCW 3210-R8</v>
      </c>
      <c r="K74" s="16">
        <f>MATCH(J74,'Pay Items'!$K$1:$K$649,0)</f>
        <v>511</v>
      </c>
      <c r="L74" s="17" t="str">
        <f t="shared" ca="1" si="8"/>
        <v>,0</v>
      </c>
      <c r="M74" s="17" t="str">
        <f t="shared" ca="1" si="9"/>
        <v>C2</v>
      </c>
      <c r="N74" s="17" t="str">
        <f t="shared" ca="1" si="10"/>
        <v>C2</v>
      </c>
    </row>
    <row r="75" spans="1:14" ht="39.950000000000003" customHeight="1" x14ac:dyDescent="0.2">
      <c r="A75" s="161" t="s">
        <v>68</v>
      </c>
      <c r="B75" s="172" t="s">
        <v>350</v>
      </c>
      <c r="C75" s="81" t="s">
        <v>1213</v>
      </c>
      <c r="D75" s="164"/>
      <c r="E75" s="165" t="s">
        <v>181</v>
      </c>
      <c r="F75" s="295">
        <v>12</v>
      </c>
      <c r="G75" s="120"/>
      <c r="H75" s="166">
        <f>ROUND(G75*F75,2)</f>
        <v>0</v>
      </c>
      <c r="I75" s="24" t="str">
        <f t="shared" ca="1" si="7"/>
        <v/>
      </c>
      <c r="J75" s="15" t="str">
        <f t="shared" si="11"/>
        <v>E024AP-006 - Standard Frame for Manhole and Catch Basineach</v>
      </c>
      <c r="K75" s="16">
        <f>MATCH(J75,'Pay Items'!$K$1:$K$649,0)</f>
        <v>512</v>
      </c>
      <c r="L75" s="17" t="str">
        <f t="shared" ca="1" si="8"/>
        <v>,0</v>
      </c>
      <c r="M75" s="17" t="str">
        <f t="shared" ca="1" si="9"/>
        <v>C2</v>
      </c>
      <c r="N75" s="17" t="str">
        <f t="shared" ca="1" si="10"/>
        <v>C2</v>
      </c>
    </row>
    <row r="76" spans="1:14" ht="39.950000000000003" customHeight="1" x14ac:dyDescent="0.2">
      <c r="A76" s="161" t="s">
        <v>69</v>
      </c>
      <c r="B76" s="172" t="s">
        <v>351</v>
      </c>
      <c r="C76" s="81" t="s">
        <v>1214</v>
      </c>
      <c r="D76" s="164"/>
      <c r="E76" s="165" t="s">
        <v>181</v>
      </c>
      <c r="F76" s="295">
        <v>12</v>
      </c>
      <c r="G76" s="120"/>
      <c r="H76" s="166">
        <f>ROUND(G76*F76,2)</f>
        <v>0</v>
      </c>
      <c r="I76" s="24" t="str">
        <f t="shared" ca="1" si="7"/>
        <v/>
      </c>
      <c r="J76" s="15" t="str">
        <f t="shared" si="11"/>
        <v>E025AP-007 - Standard Solid Cover for Standard Frameeach</v>
      </c>
      <c r="K76" s="16">
        <f>MATCH(J76,'Pay Items'!$K$1:$K$649,0)</f>
        <v>513</v>
      </c>
      <c r="L76" s="17" t="str">
        <f t="shared" ca="1" si="8"/>
        <v>,0</v>
      </c>
      <c r="M76" s="17" t="str">
        <f t="shared" ca="1" si="9"/>
        <v>C2</v>
      </c>
      <c r="N76" s="17" t="str">
        <f t="shared" ca="1" si="10"/>
        <v>C2</v>
      </c>
    </row>
    <row r="77" spans="1:14" ht="30" customHeight="1" x14ac:dyDescent="0.2">
      <c r="A77" s="161" t="s">
        <v>78</v>
      </c>
      <c r="B77" s="162" t="s">
        <v>1630</v>
      </c>
      <c r="C77" s="186" t="s">
        <v>424</v>
      </c>
      <c r="D77" s="164" t="s">
        <v>11</v>
      </c>
      <c r="E77" s="165"/>
      <c r="F77" s="293" t="s">
        <v>173</v>
      </c>
      <c r="G77" s="160"/>
      <c r="H77" s="160"/>
      <c r="I77" s="24" t="str">
        <f t="shared" ca="1" si="7"/>
        <v>LOCKED</v>
      </c>
      <c r="J77" s="15" t="str">
        <f t="shared" si="11"/>
        <v>E036Connecting to Existing SewerCW 2130-R12</v>
      </c>
      <c r="K77" s="16">
        <f>MATCH(J77,'Pay Items'!$K$1:$K$649,0)</f>
        <v>540</v>
      </c>
      <c r="L77" s="17" t="str">
        <f t="shared" ca="1" si="8"/>
        <v>,0</v>
      </c>
      <c r="M77" s="17" t="str">
        <f t="shared" ca="1" si="9"/>
        <v>C2</v>
      </c>
      <c r="N77" s="17" t="str">
        <f t="shared" ca="1" si="10"/>
        <v>C2</v>
      </c>
    </row>
    <row r="78" spans="1:14" ht="30" customHeight="1" x14ac:dyDescent="0.2">
      <c r="A78" s="161" t="s">
        <v>79</v>
      </c>
      <c r="B78" s="172" t="s">
        <v>350</v>
      </c>
      <c r="C78" s="186" t="s">
        <v>1631</v>
      </c>
      <c r="D78" s="164"/>
      <c r="E78" s="165"/>
      <c r="F78" s="293" t="s">
        <v>173</v>
      </c>
      <c r="G78" s="160"/>
      <c r="H78" s="160"/>
      <c r="I78" s="24" t="str">
        <f t="shared" ca="1" si="7"/>
        <v>LOCKED</v>
      </c>
      <c r="J78" s="15" t="str">
        <f t="shared" si="11"/>
        <v>E037250 mm PVC Connecting Pipe</v>
      </c>
      <c r="K78" s="16" t="e">
        <f>MATCH(J78,'Pay Items'!$K$1:$K$649,0)</f>
        <v>#N/A</v>
      </c>
      <c r="L78" s="17" t="str">
        <f t="shared" ca="1" si="8"/>
        <v>,0</v>
      </c>
      <c r="M78" s="17" t="str">
        <f t="shared" ca="1" si="9"/>
        <v>C2</v>
      </c>
      <c r="N78" s="17" t="str">
        <f t="shared" ca="1" si="10"/>
        <v>C2</v>
      </c>
    </row>
    <row r="79" spans="1:14" ht="30" customHeight="1" x14ac:dyDescent="0.2">
      <c r="A79" s="161" t="s">
        <v>80</v>
      </c>
      <c r="B79" s="183" t="s">
        <v>700</v>
      </c>
      <c r="C79" s="163" t="s">
        <v>1632</v>
      </c>
      <c r="D79" s="164"/>
      <c r="E79" s="165" t="s">
        <v>181</v>
      </c>
      <c r="F79" s="295">
        <v>17</v>
      </c>
      <c r="G79" s="120"/>
      <c r="H79" s="166">
        <f t="shared" ref="H79:H84" si="12">ROUND(G79*F79,2)</f>
        <v>0</v>
      </c>
      <c r="I79" s="24" t="str">
        <f t="shared" ca="1" si="7"/>
        <v/>
      </c>
      <c r="J79" s="15" t="str">
        <f t="shared" si="11"/>
        <v>E038Connecting to 300 mm Combined Sewereach</v>
      </c>
      <c r="K79" s="16" t="e">
        <f>MATCH(J79,'Pay Items'!$K$1:$K$649,0)</f>
        <v>#N/A</v>
      </c>
      <c r="L79" s="17" t="str">
        <f t="shared" ca="1" si="8"/>
        <v>,0</v>
      </c>
      <c r="M79" s="17" t="str">
        <f t="shared" ca="1" si="9"/>
        <v>C2</v>
      </c>
      <c r="N79" s="17" t="str">
        <f t="shared" ca="1" si="10"/>
        <v>C2</v>
      </c>
    </row>
    <row r="80" spans="1:14" ht="39.950000000000003" customHeight="1" x14ac:dyDescent="0.2">
      <c r="A80" s="187" t="s">
        <v>84</v>
      </c>
      <c r="B80" s="162" t="s">
        <v>1633</v>
      </c>
      <c r="C80" s="186" t="s">
        <v>727</v>
      </c>
      <c r="D80" s="164" t="s">
        <v>11</v>
      </c>
      <c r="E80" s="165"/>
      <c r="F80" s="293" t="s">
        <v>173</v>
      </c>
      <c r="G80" s="160"/>
      <c r="H80" s="160"/>
      <c r="I80" s="24" t="str">
        <f t="shared" ca="1" si="7"/>
        <v>LOCKED</v>
      </c>
      <c r="J80" s="15" t="str">
        <f t="shared" si="11"/>
        <v>E042Connecting New Sewer Service to Existing Sewer ServiceCW 2130-R12</v>
      </c>
      <c r="K80" s="16">
        <f>MATCH(J80,'Pay Items'!$K$1:$K$649,0)</f>
        <v>548</v>
      </c>
      <c r="L80" s="17" t="str">
        <f t="shared" ca="1" si="8"/>
        <v>,0</v>
      </c>
      <c r="M80" s="17" t="str">
        <f t="shared" ca="1" si="9"/>
        <v>C2</v>
      </c>
      <c r="N80" s="17" t="str">
        <f t="shared" ca="1" si="10"/>
        <v>C2</v>
      </c>
    </row>
    <row r="81" spans="1:14" ht="30" customHeight="1" x14ac:dyDescent="0.2">
      <c r="A81" s="187" t="s">
        <v>85</v>
      </c>
      <c r="B81" s="172" t="s">
        <v>350</v>
      </c>
      <c r="C81" s="186" t="s">
        <v>1631</v>
      </c>
      <c r="D81" s="164"/>
      <c r="E81" s="165" t="s">
        <v>181</v>
      </c>
      <c r="F81" s="295">
        <v>1</v>
      </c>
      <c r="G81" s="120"/>
      <c r="H81" s="182">
        <f>ROUND(G81*F81,2)</f>
        <v>0</v>
      </c>
      <c r="I81" s="24" t="str">
        <f t="shared" ca="1" si="7"/>
        <v/>
      </c>
      <c r="J81" s="15" t="str">
        <f t="shared" si="11"/>
        <v>E043250 mm PVC Connecting Pipeeach</v>
      </c>
      <c r="K81" s="16" t="e">
        <f>MATCH(J81,'Pay Items'!$K$1:$K$649,0)</f>
        <v>#N/A</v>
      </c>
      <c r="L81" s="17" t="str">
        <f t="shared" ca="1" si="8"/>
        <v>,0</v>
      </c>
      <c r="M81" s="17" t="str">
        <f t="shared" ca="1" si="9"/>
        <v>C2</v>
      </c>
      <c r="N81" s="17" t="str">
        <f t="shared" ca="1" si="10"/>
        <v>C2</v>
      </c>
    </row>
    <row r="82" spans="1:14" ht="30" customHeight="1" x14ac:dyDescent="0.2">
      <c r="A82" s="161" t="s">
        <v>430</v>
      </c>
      <c r="B82" s="162" t="s">
        <v>1634</v>
      </c>
      <c r="C82" s="163" t="s">
        <v>693</v>
      </c>
      <c r="D82" s="164" t="s">
        <v>11</v>
      </c>
      <c r="E82" s="165" t="s">
        <v>181</v>
      </c>
      <c r="F82" s="295">
        <v>20</v>
      </c>
      <c r="G82" s="120"/>
      <c r="H82" s="166">
        <f t="shared" si="12"/>
        <v>0</v>
      </c>
      <c r="I82" s="24" t="str">
        <f t="shared" ca="1" si="7"/>
        <v/>
      </c>
      <c r="J82" s="15" t="str">
        <f t="shared" si="11"/>
        <v>E046Removal of Existing Catch BasinsCW 2130-R12each</v>
      </c>
      <c r="K82" s="16">
        <f>MATCH(J82,'Pay Items'!$K$1:$K$649,0)</f>
        <v>552</v>
      </c>
      <c r="L82" s="17" t="str">
        <f t="shared" ca="1" si="8"/>
        <v>,0</v>
      </c>
      <c r="M82" s="17" t="str">
        <f t="shared" ca="1" si="9"/>
        <v>C2</v>
      </c>
      <c r="N82" s="17" t="str">
        <f t="shared" ca="1" si="10"/>
        <v>C2</v>
      </c>
    </row>
    <row r="83" spans="1:14" ht="30" customHeight="1" x14ac:dyDescent="0.2">
      <c r="A83" s="161" t="s">
        <v>432</v>
      </c>
      <c r="B83" s="162" t="s">
        <v>1635</v>
      </c>
      <c r="C83" s="163" t="s">
        <v>426</v>
      </c>
      <c r="D83" s="164" t="s">
        <v>11</v>
      </c>
      <c r="E83" s="165" t="s">
        <v>181</v>
      </c>
      <c r="F83" s="295">
        <v>16</v>
      </c>
      <c r="G83" s="120"/>
      <c r="H83" s="166">
        <f t="shared" si="12"/>
        <v>0</v>
      </c>
      <c r="I83" s="24" t="str">
        <f t="shared" ca="1" si="7"/>
        <v/>
      </c>
      <c r="J83" s="15" t="str">
        <f t="shared" si="11"/>
        <v>E047Removal of Existing Catch PitCW 2130-R12each</v>
      </c>
      <c r="K83" s="16">
        <f>MATCH(J83,'Pay Items'!$K$1:$K$649,0)</f>
        <v>553</v>
      </c>
      <c r="L83" s="17" t="str">
        <f t="shared" ca="1" si="8"/>
        <v>,0</v>
      </c>
      <c r="M83" s="17" t="str">
        <f t="shared" ca="1" si="9"/>
        <v>C2</v>
      </c>
      <c r="N83" s="17" t="str">
        <f t="shared" ca="1" si="10"/>
        <v>C2</v>
      </c>
    </row>
    <row r="84" spans="1:14" ht="30" customHeight="1" x14ac:dyDescent="0.2">
      <c r="A84" s="161" t="s">
        <v>437</v>
      </c>
      <c r="B84" s="162" t="s">
        <v>1636</v>
      </c>
      <c r="C84" s="163" t="s">
        <v>314</v>
      </c>
      <c r="D84" s="164" t="s">
        <v>12</v>
      </c>
      <c r="E84" s="165" t="s">
        <v>182</v>
      </c>
      <c r="F84" s="295">
        <v>220</v>
      </c>
      <c r="G84" s="120"/>
      <c r="H84" s="166">
        <f t="shared" si="12"/>
        <v>0</v>
      </c>
      <c r="I84" s="24" t="str">
        <f t="shared" ca="1" si="7"/>
        <v/>
      </c>
      <c r="J84" s="15" t="str">
        <f t="shared" si="11"/>
        <v>E051Installation of SubdrainsCW 3120-R4m</v>
      </c>
      <c r="K84" s="16">
        <f>MATCH(J84,'Pay Items'!$K$1:$K$649,0)</f>
        <v>558</v>
      </c>
      <c r="L84" s="17" t="str">
        <f t="shared" ca="1" si="8"/>
        <v>,0</v>
      </c>
      <c r="M84" s="17" t="str">
        <f t="shared" ca="1" si="9"/>
        <v>C2</v>
      </c>
      <c r="N84" s="17" t="str">
        <f t="shared" ca="1" si="10"/>
        <v>C2</v>
      </c>
    </row>
    <row r="85" spans="1:14" ht="39.950000000000003" customHeight="1" x14ac:dyDescent="0.2">
      <c r="A85" s="161"/>
      <c r="B85" s="162" t="s">
        <v>1637</v>
      </c>
      <c r="C85" s="163" t="s">
        <v>1638</v>
      </c>
      <c r="D85" s="188" t="s">
        <v>11</v>
      </c>
      <c r="E85" s="165"/>
      <c r="F85" s="293" t="s">
        <v>173</v>
      </c>
      <c r="G85" s="160"/>
      <c r="H85" s="160"/>
      <c r="I85" s="24" t="str">
        <f t="shared" ca="1" si="7"/>
        <v>LOCKED</v>
      </c>
      <c r="J85" s="15" t="str">
        <f t="shared" si="11"/>
        <v>Abandoning Existing Sewer Services Under PavementCW 2130-R12</v>
      </c>
      <c r="K85" s="16" t="e">
        <f>MATCH(J85,'Pay Items'!$K$1:$K$649,0)</f>
        <v>#N/A</v>
      </c>
      <c r="L85" s="17" t="str">
        <f t="shared" ca="1" si="8"/>
        <v>,0</v>
      </c>
      <c r="M85" s="17" t="str">
        <f t="shared" ca="1" si="9"/>
        <v>C2</v>
      </c>
      <c r="N85" s="17" t="str">
        <f t="shared" ca="1" si="10"/>
        <v>C2</v>
      </c>
    </row>
    <row r="86" spans="1:14" ht="30" customHeight="1" x14ac:dyDescent="0.2">
      <c r="A86" s="161"/>
      <c r="B86" s="172" t="s">
        <v>350</v>
      </c>
      <c r="C86" s="163" t="s">
        <v>1012</v>
      </c>
      <c r="D86" s="188"/>
      <c r="E86" s="165" t="s">
        <v>181</v>
      </c>
      <c r="F86" s="296">
        <v>20</v>
      </c>
      <c r="G86" s="120"/>
      <c r="H86" s="182">
        <f>ROUND(G86*F86,2)</f>
        <v>0</v>
      </c>
      <c r="I86" s="24" t="str">
        <f t="shared" ca="1" si="7"/>
        <v/>
      </c>
      <c r="J86" s="15" t="str">
        <f t="shared" si="11"/>
        <v>250 mmeach</v>
      </c>
      <c r="K86" s="16" t="e">
        <f>MATCH(J86,'Pay Items'!$K$1:$K$649,0)</f>
        <v>#N/A</v>
      </c>
      <c r="L86" s="17" t="str">
        <f t="shared" ca="1" si="8"/>
        <v>,0</v>
      </c>
      <c r="M86" s="17" t="str">
        <f t="shared" ca="1" si="9"/>
        <v>C2</v>
      </c>
      <c r="N86" s="17" t="str">
        <f t="shared" ca="1" si="10"/>
        <v>C2</v>
      </c>
    </row>
    <row r="87" spans="1:14" ht="30" customHeight="1" x14ac:dyDescent="0.2">
      <c r="A87" s="161" t="s">
        <v>997</v>
      </c>
      <c r="B87" s="162" t="s">
        <v>1639</v>
      </c>
      <c r="C87" s="186" t="s">
        <v>999</v>
      </c>
      <c r="D87" s="188" t="s">
        <v>1640</v>
      </c>
      <c r="E87" s="165"/>
      <c r="F87" s="293" t="s">
        <v>173</v>
      </c>
      <c r="G87" s="160"/>
      <c r="H87" s="160"/>
      <c r="I87" s="24" t="str">
        <f t="shared" ca="1" si="7"/>
        <v>LOCKED</v>
      </c>
      <c r="J87" s="15" t="str">
        <f t="shared" si="11"/>
        <v>E072Watermain and Water Service Insulation</v>
      </c>
      <c r="K87" s="16">
        <f>MATCH(J87,'Pay Items'!$K$1:$K$649,0)</f>
        <v>586</v>
      </c>
      <c r="L87" s="17" t="str">
        <f t="shared" ca="1" si="8"/>
        <v>,0</v>
      </c>
      <c r="M87" s="17" t="str">
        <f t="shared" ca="1" si="9"/>
        <v>C2</v>
      </c>
      <c r="N87" s="17" t="str">
        <f t="shared" ca="1" si="10"/>
        <v>C2</v>
      </c>
    </row>
    <row r="88" spans="1:14" ht="30" customHeight="1" x14ac:dyDescent="0.2">
      <c r="A88" s="161" t="s">
        <v>1000</v>
      </c>
      <c r="B88" s="172" t="s">
        <v>350</v>
      </c>
      <c r="C88" s="189" t="s">
        <v>1533</v>
      </c>
      <c r="D88" s="188" t="s">
        <v>1534</v>
      </c>
      <c r="E88" s="165" t="s">
        <v>178</v>
      </c>
      <c r="F88" s="295">
        <v>1500</v>
      </c>
      <c r="G88" s="120"/>
      <c r="H88" s="182">
        <f>ROUND(G88*F88,2)</f>
        <v>0</v>
      </c>
      <c r="I88" s="24" t="str">
        <f t="shared" ca="1" si="7"/>
        <v/>
      </c>
      <c r="J88" s="15" t="str">
        <f t="shared" si="11"/>
        <v>E073Pipe Under Roadway ExcavationSD-018m²</v>
      </c>
      <c r="K88" s="16">
        <f>MATCH(J88,'Pay Items'!$K$1:$K$649,0)</f>
        <v>587</v>
      </c>
      <c r="L88" s="17" t="str">
        <f t="shared" ca="1" si="8"/>
        <v>,0</v>
      </c>
      <c r="M88" s="17" t="str">
        <f t="shared" ca="1" si="9"/>
        <v>C2</v>
      </c>
      <c r="N88" s="17" t="str">
        <f t="shared" ca="1" si="10"/>
        <v>C2</v>
      </c>
    </row>
    <row r="89" spans="1:14" ht="30" customHeight="1" x14ac:dyDescent="0.2">
      <c r="A89" s="145"/>
      <c r="B89" s="173"/>
      <c r="C89" s="174" t="s">
        <v>201</v>
      </c>
      <c r="D89" s="175"/>
      <c r="E89" s="176"/>
      <c r="F89" s="293" t="s">
        <v>173</v>
      </c>
      <c r="G89" s="160"/>
      <c r="H89" s="160"/>
      <c r="I89" s="24" t="str">
        <f t="shared" ca="1" si="7"/>
        <v>LOCKED</v>
      </c>
      <c r="J89" s="15" t="str">
        <f t="shared" si="11"/>
        <v>ADJUSTMENTS</v>
      </c>
      <c r="K89" s="16">
        <f>MATCH(J89,'Pay Items'!$K$1:$K$649,0)</f>
        <v>589</v>
      </c>
      <c r="L89" s="17" t="str">
        <f t="shared" ca="1" si="8"/>
        <v>,0</v>
      </c>
      <c r="M89" s="17" t="str">
        <f t="shared" ca="1" si="9"/>
        <v>C2</v>
      </c>
      <c r="N89" s="17" t="str">
        <f t="shared" ca="1" si="10"/>
        <v>C2</v>
      </c>
    </row>
    <row r="90" spans="1:14" ht="39.950000000000003" customHeight="1" x14ac:dyDescent="0.2">
      <c r="A90" s="161" t="s">
        <v>230</v>
      </c>
      <c r="B90" s="162" t="s">
        <v>1641</v>
      </c>
      <c r="C90" s="81" t="s">
        <v>1062</v>
      </c>
      <c r="D90" s="83" t="s">
        <v>1061</v>
      </c>
      <c r="E90" s="165" t="s">
        <v>181</v>
      </c>
      <c r="F90" s="295">
        <v>12</v>
      </c>
      <c r="G90" s="120"/>
      <c r="H90" s="166">
        <f>ROUND(G90*F90,2)</f>
        <v>0</v>
      </c>
      <c r="I90" s="24" t="str">
        <f t="shared" ca="1" si="7"/>
        <v/>
      </c>
      <c r="J90" s="15" t="str">
        <f t="shared" si="11"/>
        <v>F001Adjustment of Manholes/Catch Basins FramesCW 3210-R8each</v>
      </c>
      <c r="K90" s="16">
        <f>MATCH(J90,'Pay Items'!$K$1:$K$649,0)</f>
        <v>590</v>
      </c>
      <c r="L90" s="17" t="str">
        <f t="shared" ca="1" si="8"/>
        <v>,0</v>
      </c>
      <c r="M90" s="17" t="str">
        <f t="shared" ca="1" si="9"/>
        <v>C2</v>
      </c>
      <c r="N90" s="17" t="str">
        <f t="shared" ca="1" si="10"/>
        <v>C2</v>
      </c>
    </row>
    <row r="91" spans="1:14" ht="30" customHeight="1" x14ac:dyDescent="0.2">
      <c r="A91" s="161" t="s">
        <v>231</v>
      </c>
      <c r="B91" s="162" t="s">
        <v>1642</v>
      </c>
      <c r="C91" s="163" t="s">
        <v>684</v>
      </c>
      <c r="D91" s="164" t="s">
        <v>11</v>
      </c>
      <c r="E91" s="165"/>
      <c r="F91" s="293" t="s">
        <v>173</v>
      </c>
      <c r="G91" s="160"/>
      <c r="H91" s="160"/>
      <c r="I91" s="24" t="str">
        <f t="shared" ca="1" si="7"/>
        <v>LOCKED</v>
      </c>
      <c r="J91" s="15" t="str">
        <f t="shared" si="11"/>
        <v>F002Replacing Existing RisersCW 2130-R12</v>
      </c>
      <c r="K91" s="16">
        <f>MATCH(J91,'Pay Items'!$K$1:$K$649,0)</f>
        <v>591</v>
      </c>
      <c r="L91" s="17" t="str">
        <f t="shared" ca="1" si="8"/>
        <v>,0</v>
      </c>
      <c r="M91" s="17" t="str">
        <f t="shared" ca="1" si="9"/>
        <v>C2</v>
      </c>
      <c r="N91" s="17" t="str">
        <f t="shared" ca="1" si="10"/>
        <v>C2</v>
      </c>
    </row>
    <row r="92" spans="1:14" ht="30" customHeight="1" x14ac:dyDescent="0.2">
      <c r="A92" s="161" t="s">
        <v>685</v>
      </c>
      <c r="B92" s="172" t="s">
        <v>350</v>
      </c>
      <c r="C92" s="163" t="s">
        <v>695</v>
      </c>
      <c r="D92" s="164"/>
      <c r="E92" s="165" t="s">
        <v>183</v>
      </c>
      <c r="F92" s="302">
        <v>2</v>
      </c>
      <c r="G92" s="120"/>
      <c r="H92" s="166">
        <f>ROUND(G92*F92,2)</f>
        <v>0</v>
      </c>
      <c r="I92" s="24" t="str">
        <f t="shared" ca="1" si="7"/>
        <v/>
      </c>
      <c r="J92" s="15" t="str">
        <f t="shared" si="11"/>
        <v>F002APre-cast Concrete Risersvert. m</v>
      </c>
      <c r="K92" s="16">
        <f>MATCH(J92,'Pay Items'!$K$1:$K$649,0)</f>
        <v>592</v>
      </c>
      <c r="L92" s="17" t="str">
        <f t="shared" ca="1" si="8"/>
        <v>,2</v>
      </c>
      <c r="M92" s="17" t="str">
        <f t="shared" ca="1" si="9"/>
        <v>C2</v>
      </c>
      <c r="N92" s="17" t="str">
        <f t="shared" ca="1" si="10"/>
        <v>C2</v>
      </c>
    </row>
    <row r="93" spans="1:14" ht="30" customHeight="1" x14ac:dyDescent="0.2">
      <c r="A93" s="161" t="s">
        <v>232</v>
      </c>
      <c r="B93" s="162" t="s">
        <v>1643</v>
      </c>
      <c r="C93" s="81" t="s">
        <v>1220</v>
      </c>
      <c r="D93" s="83" t="s">
        <v>1061</v>
      </c>
      <c r="E93" s="165"/>
      <c r="F93" s="293" t="s">
        <v>173</v>
      </c>
      <c r="G93" s="160"/>
      <c r="H93" s="160"/>
      <c r="I93" s="24" t="str">
        <f t="shared" ca="1" si="7"/>
        <v>LOCKED</v>
      </c>
      <c r="J93" s="15" t="str">
        <f t="shared" si="11"/>
        <v>F003Lifter Rings (AP-010)CW 3210-R8</v>
      </c>
      <c r="K93" s="16">
        <f>MATCH(J93,'Pay Items'!$K$1:$K$649,0)</f>
        <v>595</v>
      </c>
      <c r="L93" s="17" t="str">
        <f t="shared" ca="1" si="8"/>
        <v>,0</v>
      </c>
      <c r="M93" s="17" t="str">
        <f t="shared" ca="1" si="9"/>
        <v>C2</v>
      </c>
      <c r="N93" s="17" t="str">
        <f t="shared" ca="1" si="10"/>
        <v>C2</v>
      </c>
    </row>
    <row r="94" spans="1:14" ht="30" customHeight="1" x14ac:dyDescent="0.2">
      <c r="A94" s="161" t="s">
        <v>234</v>
      </c>
      <c r="B94" s="172" t="s">
        <v>350</v>
      </c>
      <c r="C94" s="163" t="s">
        <v>882</v>
      </c>
      <c r="D94" s="164"/>
      <c r="E94" s="165" t="s">
        <v>181</v>
      </c>
      <c r="F94" s="295">
        <v>12</v>
      </c>
      <c r="G94" s="120"/>
      <c r="H94" s="166">
        <f>ROUND(G94*F94,2)</f>
        <v>0</v>
      </c>
      <c r="I94" s="24" t="str">
        <f t="shared" ca="1" si="7"/>
        <v/>
      </c>
      <c r="J94" s="15" t="str">
        <f t="shared" si="11"/>
        <v>F00551 mmeach</v>
      </c>
      <c r="K94" s="16">
        <f>MATCH(J94,'Pay Items'!$K$1:$K$649,0)</f>
        <v>597</v>
      </c>
      <c r="L94" s="17" t="str">
        <f t="shared" ca="1" si="8"/>
        <v>,0</v>
      </c>
      <c r="M94" s="17" t="str">
        <f t="shared" ca="1" si="9"/>
        <v>C2</v>
      </c>
      <c r="N94" s="17" t="str">
        <f t="shared" ca="1" si="10"/>
        <v>C2</v>
      </c>
    </row>
    <row r="95" spans="1:14" ht="30" customHeight="1" x14ac:dyDescent="0.2">
      <c r="A95" s="161" t="s">
        <v>237</v>
      </c>
      <c r="B95" s="162" t="s">
        <v>1644</v>
      </c>
      <c r="C95" s="163" t="s">
        <v>599</v>
      </c>
      <c r="D95" s="83" t="s">
        <v>1061</v>
      </c>
      <c r="E95" s="165" t="s">
        <v>181</v>
      </c>
      <c r="F95" s="295">
        <v>8</v>
      </c>
      <c r="G95" s="120"/>
      <c r="H95" s="166">
        <f>ROUND(G95*F95,2)</f>
        <v>0</v>
      </c>
      <c r="I95" s="24" t="str">
        <f t="shared" ca="1" si="7"/>
        <v/>
      </c>
      <c r="J95" s="15" t="str">
        <f t="shared" si="11"/>
        <v>F009Adjustment of Valve BoxesCW 3210-R8each</v>
      </c>
      <c r="K95" s="16">
        <f>MATCH(J95,'Pay Items'!$K$1:$K$649,0)</f>
        <v>600</v>
      </c>
      <c r="L95" s="17" t="str">
        <f t="shared" ca="1" si="8"/>
        <v>,0</v>
      </c>
      <c r="M95" s="17" t="str">
        <f t="shared" ca="1" si="9"/>
        <v>C2</v>
      </c>
      <c r="N95" s="17" t="str">
        <f t="shared" ca="1" si="10"/>
        <v>C2</v>
      </c>
    </row>
    <row r="96" spans="1:14" ht="30" customHeight="1" x14ac:dyDescent="0.2">
      <c r="A96" s="161" t="s">
        <v>459</v>
      </c>
      <c r="B96" s="162" t="s">
        <v>1645</v>
      </c>
      <c r="C96" s="163" t="s">
        <v>601</v>
      </c>
      <c r="D96" s="83" t="s">
        <v>1061</v>
      </c>
      <c r="E96" s="165" t="s">
        <v>181</v>
      </c>
      <c r="F96" s="295">
        <v>4</v>
      </c>
      <c r="G96" s="120"/>
      <c r="H96" s="166">
        <f>ROUND(G96*F96,2)</f>
        <v>0</v>
      </c>
      <c r="I96" s="24" t="str">
        <f t="shared" ca="1" si="7"/>
        <v/>
      </c>
      <c r="J96" s="15" t="str">
        <f t="shared" si="11"/>
        <v>F010Valve Box ExtensionsCW 3210-R8each</v>
      </c>
      <c r="K96" s="16">
        <f>MATCH(J96,'Pay Items'!$K$1:$K$649,0)</f>
        <v>601</v>
      </c>
      <c r="L96" s="17" t="str">
        <f t="shared" ca="1" si="8"/>
        <v>,0</v>
      </c>
      <c r="M96" s="17" t="str">
        <f t="shared" ca="1" si="9"/>
        <v>C2</v>
      </c>
      <c r="N96" s="17" t="str">
        <f t="shared" ca="1" si="10"/>
        <v>C2</v>
      </c>
    </row>
    <row r="97" spans="1:14" ht="30" customHeight="1" x14ac:dyDescent="0.2">
      <c r="A97" s="161" t="s">
        <v>238</v>
      </c>
      <c r="B97" s="162" t="s">
        <v>1646</v>
      </c>
      <c r="C97" s="163" t="s">
        <v>600</v>
      </c>
      <c r="D97" s="83" t="s">
        <v>1061</v>
      </c>
      <c r="E97" s="165" t="s">
        <v>181</v>
      </c>
      <c r="F97" s="295">
        <v>25</v>
      </c>
      <c r="G97" s="120"/>
      <c r="H97" s="166">
        <f>ROUND(G97*F97,2)</f>
        <v>0</v>
      </c>
      <c r="I97" s="24" t="str">
        <f t="shared" ca="1" si="7"/>
        <v/>
      </c>
      <c r="J97" s="15" t="str">
        <f t="shared" si="11"/>
        <v>F011Adjustment of Curb Stop BoxesCW 3210-R8each</v>
      </c>
      <c r="K97" s="16">
        <f>MATCH(J97,'Pay Items'!$K$1:$K$649,0)</f>
        <v>602</v>
      </c>
      <c r="L97" s="17" t="str">
        <f t="shared" ca="1" si="8"/>
        <v>,0</v>
      </c>
      <c r="M97" s="17" t="str">
        <f t="shared" ca="1" si="9"/>
        <v>C2</v>
      </c>
      <c r="N97" s="17" t="str">
        <f t="shared" ca="1" si="10"/>
        <v>C2</v>
      </c>
    </row>
    <row r="98" spans="1:14" ht="30" customHeight="1" x14ac:dyDescent="0.2">
      <c r="A98" s="190" t="s">
        <v>241</v>
      </c>
      <c r="B98" s="92" t="s">
        <v>1647</v>
      </c>
      <c r="C98" s="81" t="s">
        <v>602</v>
      </c>
      <c r="D98" s="83" t="s">
        <v>1061</v>
      </c>
      <c r="E98" s="85" t="s">
        <v>181</v>
      </c>
      <c r="F98" s="297">
        <v>10</v>
      </c>
      <c r="G98" s="104"/>
      <c r="H98" s="94">
        <f>ROUND(G98*F98,2)</f>
        <v>0</v>
      </c>
      <c r="I98" s="24" t="str">
        <f t="shared" ca="1" si="7"/>
        <v/>
      </c>
      <c r="J98" s="15" t="str">
        <f t="shared" si="11"/>
        <v>F018Curb Stop ExtensionsCW 3210-R8each</v>
      </c>
      <c r="K98" s="16">
        <f>MATCH(J98,'Pay Items'!$K$1:$K$649,0)</f>
        <v>603</v>
      </c>
      <c r="L98" s="17" t="str">
        <f t="shared" ca="1" si="8"/>
        <v>,0</v>
      </c>
      <c r="M98" s="17" t="str">
        <f t="shared" ca="1" si="9"/>
        <v>C2</v>
      </c>
      <c r="N98" s="17" t="str">
        <f t="shared" ca="1" si="10"/>
        <v>C2</v>
      </c>
    </row>
    <row r="99" spans="1:14" ht="30" customHeight="1" x14ac:dyDescent="0.2">
      <c r="A99" s="145"/>
      <c r="B99" s="173"/>
      <c r="C99" s="174" t="s">
        <v>202</v>
      </c>
      <c r="D99" s="175"/>
      <c r="E99" s="176"/>
      <c r="F99" s="293" t="s">
        <v>173</v>
      </c>
      <c r="G99" s="160"/>
      <c r="H99" s="160"/>
      <c r="I99" s="24" t="str">
        <f t="shared" ca="1" si="7"/>
        <v>LOCKED</v>
      </c>
      <c r="J99" s="15" t="str">
        <f t="shared" si="11"/>
        <v>LANDSCAPING</v>
      </c>
      <c r="K99" s="16">
        <f>MATCH(J99,'Pay Items'!$K$1:$K$649,0)</f>
        <v>618</v>
      </c>
      <c r="L99" s="17" t="str">
        <f t="shared" ca="1" si="8"/>
        <v>,0</v>
      </c>
      <c r="M99" s="17" t="str">
        <f t="shared" ca="1" si="9"/>
        <v>C2</v>
      </c>
      <c r="N99" s="17" t="str">
        <f t="shared" ca="1" si="10"/>
        <v>C2</v>
      </c>
    </row>
    <row r="100" spans="1:14" ht="30" customHeight="1" x14ac:dyDescent="0.2">
      <c r="A100" s="177" t="s">
        <v>242</v>
      </c>
      <c r="B100" s="162" t="s">
        <v>1648</v>
      </c>
      <c r="C100" s="163" t="s">
        <v>147</v>
      </c>
      <c r="D100" s="164" t="s">
        <v>1539</v>
      </c>
      <c r="E100" s="165"/>
      <c r="F100" s="293" t="s">
        <v>173</v>
      </c>
      <c r="G100" s="160"/>
      <c r="H100" s="160"/>
      <c r="I100" s="24" t="str">
        <f t="shared" ca="1" si="7"/>
        <v>LOCKED</v>
      </c>
      <c r="J100" s="15" t="str">
        <f t="shared" si="11"/>
        <v>G001SoddingCW 3510-R10</v>
      </c>
      <c r="K100" s="16">
        <f>MATCH(J100,'Pay Items'!$K$1:$K$649,0)</f>
        <v>619</v>
      </c>
      <c r="L100" s="17" t="str">
        <f t="shared" ca="1" si="8"/>
        <v>,0</v>
      </c>
      <c r="M100" s="17" t="str">
        <f t="shared" ca="1" si="9"/>
        <v>C2</v>
      </c>
      <c r="N100" s="17" t="str">
        <f t="shared" ca="1" si="10"/>
        <v>C2</v>
      </c>
    </row>
    <row r="101" spans="1:14" ht="30" customHeight="1" x14ac:dyDescent="0.2">
      <c r="A101" s="177" t="s">
        <v>243</v>
      </c>
      <c r="B101" s="172" t="s">
        <v>350</v>
      </c>
      <c r="C101" s="163" t="s">
        <v>885</v>
      </c>
      <c r="D101" s="164"/>
      <c r="E101" s="165" t="s">
        <v>178</v>
      </c>
      <c r="F101" s="294">
        <v>200</v>
      </c>
      <c r="G101" s="120"/>
      <c r="H101" s="166">
        <f>ROUND(G101*F101,2)</f>
        <v>0</v>
      </c>
      <c r="I101" s="24" t="str">
        <f t="shared" ca="1" si="7"/>
        <v/>
      </c>
      <c r="J101" s="15" t="str">
        <f t="shared" si="11"/>
        <v>G002width &lt; 600 mmm²</v>
      </c>
      <c r="K101" s="16">
        <f>MATCH(J101,'Pay Items'!$K$1:$K$649,0)</f>
        <v>620</v>
      </c>
      <c r="L101" s="17" t="str">
        <f t="shared" ca="1" si="8"/>
        <v>,0</v>
      </c>
      <c r="M101" s="17" t="str">
        <f t="shared" ca="1" si="9"/>
        <v>C2</v>
      </c>
      <c r="N101" s="17" t="str">
        <f t="shared" ca="1" si="10"/>
        <v>C2</v>
      </c>
    </row>
    <row r="102" spans="1:14" ht="30" customHeight="1" x14ac:dyDescent="0.2">
      <c r="A102" s="177" t="s">
        <v>244</v>
      </c>
      <c r="B102" s="172" t="s">
        <v>351</v>
      </c>
      <c r="C102" s="163" t="s">
        <v>886</v>
      </c>
      <c r="D102" s="164"/>
      <c r="E102" s="165" t="s">
        <v>178</v>
      </c>
      <c r="F102" s="294">
        <v>5300</v>
      </c>
      <c r="G102" s="120"/>
      <c r="H102" s="166">
        <f>ROUND(G102*F102,2)</f>
        <v>0</v>
      </c>
      <c r="I102" s="24" t="str">
        <f t="shared" ca="1" si="7"/>
        <v/>
      </c>
      <c r="J102" s="15" t="str">
        <f t="shared" si="11"/>
        <v>G003width &gt; or = 600 mmm²</v>
      </c>
      <c r="K102" s="16">
        <f>MATCH(J102,'Pay Items'!$K$1:$K$649,0)</f>
        <v>621</v>
      </c>
      <c r="L102" s="17" t="str">
        <f t="shared" ca="1" si="8"/>
        <v>,0</v>
      </c>
      <c r="M102" s="17" t="str">
        <f t="shared" ca="1" si="9"/>
        <v>C2</v>
      </c>
      <c r="N102" s="17" t="str">
        <f t="shared" ca="1" si="10"/>
        <v>C2</v>
      </c>
    </row>
    <row r="103" spans="1:14" ht="9.75" customHeight="1" x14ac:dyDescent="0.2">
      <c r="A103" s="145"/>
      <c r="B103" s="191"/>
      <c r="C103" s="174"/>
      <c r="D103" s="175"/>
      <c r="E103" s="192"/>
      <c r="F103" s="293" t="s">
        <v>173</v>
      </c>
      <c r="G103" s="160" t="s">
        <v>173</v>
      </c>
      <c r="H103" s="160"/>
      <c r="I103" s="24" t="str">
        <f t="shared" ca="1" si="7"/>
        <v>LOCKED</v>
      </c>
      <c r="J103" s="15" t="str">
        <f t="shared" si="11"/>
        <v/>
      </c>
      <c r="K103" s="16" t="e">
        <f>MATCH(J103,'Pay Items'!$K$1:$K$649,0)</f>
        <v>#N/A</v>
      </c>
      <c r="L103" s="17" t="str">
        <f t="shared" ca="1" si="8"/>
        <v>,0</v>
      </c>
      <c r="M103" s="17" t="str">
        <f t="shared" ca="1" si="9"/>
        <v>C2</v>
      </c>
      <c r="N103" s="17" t="str">
        <f t="shared" ca="1" si="10"/>
        <v>C2</v>
      </c>
    </row>
    <row r="104" spans="1:14" ht="39.950000000000003" customHeight="1" thickBot="1" x14ac:dyDescent="0.25">
      <c r="A104" s="193"/>
      <c r="B104" s="194" t="str">
        <f>B8</f>
        <v>A</v>
      </c>
      <c r="C104" s="323" t="str">
        <f>C8</f>
        <v>ASPHALT RECONSTRUCTION:  LIPTON STREET FROM PALMERSTON AVENUE TO PORTAGE AVENUE</v>
      </c>
      <c r="D104" s="324"/>
      <c r="E104" s="324"/>
      <c r="F104" s="325"/>
      <c r="G104" s="195" t="s">
        <v>1649</v>
      </c>
      <c r="H104" s="193">
        <f>SUM(H8:H103)</f>
        <v>0</v>
      </c>
      <c r="I104" s="24" t="str">
        <f t="shared" ca="1" si="7"/>
        <v>LOCKED</v>
      </c>
      <c r="J104" s="15" t="str">
        <f t="shared" si="11"/>
        <v>ASPHALT RECONSTRUCTION: LIPTON STREET FROM PALMERSTON AVENUE TO PORTAGE AVENUE</v>
      </c>
      <c r="K104" s="16" t="e">
        <f>MATCH(J104,'Pay Items'!$K$1:$K$649,0)</f>
        <v>#N/A</v>
      </c>
      <c r="L104" s="17" t="str">
        <f t="shared" ca="1" si="8"/>
        <v>G</v>
      </c>
      <c r="M104" s="17" t="str">
        <f t="shared" ca="1" si="9"/>
        <v>C2</v>
      </c>
      <c r="N104" s="17" t="str">
        <f t="shared" ca="1" si="10"/>
        <v>C2</v>
      </c>
    </row>
    <row r="105" spans="1:14" ht="39.950000000000003" customHeight="1" thickTop="1" x14ac:dyDescent="0.2">
      <c r="A105" s="152"/>
      <c r="B105" s="196" t="s">
        <v>609</v>
      </c>
      <c r="C105" s="326" t="s">
        <v>1650</v>
      </c>
      <c r="D105" s="327"/>
      <c r="E105" s="327"/>
      <c r="F105" s="328"/>
      <c r="G105" s="197"/>
      <c r="H105" s="154"/>
      <c r="I105" s="24" t="str">
        <f t="shared" ca="1" si="7"/>
        <v>LOCKED</v>
      </c>
      <c r="J105" s="15" t="str">
        <f t="shared" si="11"/>
        <v>CONCRETE RECONSTRUCTION: CARLTON STREET / HARGRAVE STREET ALLEY - BOUNDED BY QU'APPELLE AVENUE AND CUMBERLAND AVENUE</v>
      </c>
      <c r="K105" s="16" t="e">
        <f>MATCH(J105,'Pay Items'!$K$1:$K$649,0)</f>
        <v>#N/A</v>
      </c>
      <c r="L105" s="17" t="str">
        <f t="shared" ca="1" si="8"/>
        <v>G</v>
      </c>
      <c r="M105" s="17" t="str">
        <f t="shared" ca="1" si="9"/>
        <v>C2</v>
      </c>
      <c r="N105" s="17" t="str">
        <f t="shared" ca="1" si="10"/>
        <v>C2</v>
      </c>
    </row>
    <row r="106" spans="1:14" ht="30" customHeight="1" x14ac:dyDescent="0.2">
      <c r="A106" s="152"/>
      <c r="B106" s="173"/>
      <c r="C106" s="198" t="s">
        <v>196</v>
      </c>
      <c r="D106" s="175"/>
      <c r="E106" s="176" t="s">
        <v>173</v>
      </c>
      <c r="F106" s="293" t="s">
        <v>173</v>
      </c>
      <c r="G106" s="160" t="s">
        <v>173</v>
      </c>
      <c r="H106" s="160"/>
      <c r="I106" s="24" t="str">
        <f t="shared" ca="1" si="7"/>
        <v>LOCKED</v>
      </c>
      <c r="J106" s="15" t="str">
        <f t="shared" si="11"/>
        <v>EARTH AND BASE WORKS</v>
      </c>
      <c r="K106" s="16">
        <f>MATCH(J106,'Pay Items'!$K$1:$K$649,0)</f>
        <v>3</v>
      </c>
      <c r="L106" s="17" t="str">
        <f t="shared" ca="1" si="8"/>
        <v>,0</v>
      </c>
      <c r="M106" s="17" t="str">
        <f t="shared" ca="1" si="9"/>
        <v>C2</v>
      </c>
      <c r="N106" s="17" t="str">
        <f t="shared" ca="1" si="10"/>
        <v>C2</v>
      </c>
    </row>
    <row r="107" spans="1:14" ht="30" customHeight="1" x14ac:dyDescent="0.2">
      <c r="A107" s="161" t="s">
        <v>439</v>
      </c>
      <c r="B107" s="162" t="s">
        <v>150</v>
      </c>
      <c r="C107" s="163" t="s">
        <v>104</v>
      </c>
      <c r="D107" s="164" t="s">
        <v>1296</v>
      </c>
      <c r="E107" s="165" t="s">
        <v>179</v>
      </c>
      <c r="F107" s="294">
        <v>200</v>
      </c>
      <c r="G107" s="120"/>
      <c r="H107" s="166">
        <f>ROUND(G107*F107,2)</f>
        <v>0</v>
      </c>
      <c r="I107" s="24" t="str">
        <f t="shared" ca="1" si="7"/>
        <v/>
      </c>
      <c r="J107" s="15" t="str">
        <f t="shared" si="11"/>
        <v>A003ExcavationCW 3110-R22m³</v>
      </c>
      <c r="K107" s="16">
        <f>MATCH(J107,'Pay Items'!$K$1:$K$649,0)</f>
        <v>6</v>
      </c>
      <c r="L107" s="17" t="str">
        <f t="shared" ca="1" si="8"/>
        <v>,0</v>
      </c>
      <c r="M107" s="17" t="str">
        <f t="shared" ca="1" si="9"/>
        <v>C2</v>
      </c>
      <c r="N107" s="17" t="str">
        <f t="shared" ca="1" si="10"/>
        <v>C2</v>
      </c>
    </row>
    <row r="108" spans="1:14" ht="30" customHeight="1" x14ac:dyDescent="0.2">
      <c r="A108" s="167" t="s">
        <v>247</v>
      </c>
      <c r="B108" s="162" t="s">
        <v>151</v>
      </c>
      <c r="C108" s="163" t="s">
        <v>93</v>
      </c>
      <c r="D108" s="164" t="s">
        <v>1297</v>
      </c>
      <c r="E108" s="165" t="s">
        <v>178</v>
      </c>
      <c r="F108" s="294">
        <v>500</v>
      </c>
      <c r="G108" s="120"/>
      <c r="H108" s="166">
        <f>ROUND(G108*F108,2)</f>
        <v>0</v>
      </c>
      <c r="I108" s="24" t="str">
        <f t="shared" ca="1" si="7"/>
        <v/>
      </c>
      <c r="J108" s="15" t="str">
        <f t="shared" si="11"/>
        <v>A004Sub-Grade CompactionCW 3110-R22m²</v>
      </c>
      <c r="K108" s="16">
        <f>MATCH(J108,'Pay Items'!$K$1:$K$649,0)</f>
        <v>7</v>
      </c>
      <c r="L108" s="17" t="str">
        <f t="shared" ca="1" si="8"/>
        <v>,0</v>
      </c>
      <c r="M108" s="17" t="str">
        <f t="shared" ca="1" si="9"/>
        <v>C2</v>
      </c>
      <c r="N108" s="17" t="str">
        <f t="shared" ca="1" si="10"/>
        <v>C2</v>
      </c>
    </row>
    <row r="109" spans="1:14" ht="30" customHeight="1" x14ac:dyDescent="0.2">
      <c r="A109" s="167" t="s">
        <v>249</v>
      </c>
      <c r="B109" s="162" t="s">
        <v>152</v>
      </c>
      <c r="C109" s="163" t="s">
        <v>1079</v>
      </c>
      <c r="D109" s="164" t="s">
        <v>1297</v>
      </c>
      <c r="E109" s="165"/>
      <c r="F109" s="293" t="s">
        <v>173</v>
      </c>
      <c r="G109" s="160"/>
      <c r="H109" s="160"/>
      <c r="I109" s="24" t="str">
        <f t="shared" ca="1" si="7"/>
        <v>LOCKED</v>
      </c>
      <c r="J109" s="15" t="str">
        <f t="shared" si="11"/>
        <v>A007Supplying and Placing Sub-base MaterialCW 3110-R22</v>
      </c>
      <c r="K109" s="16">
        <f>MATCH(J109,'Pay Items'!$K$1:$K$649,0)</f>
        <v>10</v>
      </c>
      <c r="L109" s="17" t="str">
        <f t="shared" ca="1" si="8"/>
        <v>,0</v>
      </c>
      <c r="M109" s="17" t="str">
        <f t="shared" ca="1" si="9"/>
        <v>C2</v>
      </c>
      <c r="N109" s="17" t="str">
        <f t="shared" ca="1" si="10"/>
        <v>C2</v>
      </c>
    </row>
    <row r="110" spans="1:14" ht="30" customHeight="1" x14ac:dyDescent="0.2">
      <c r="A110" s="167" t="s">
        <v>1090</v>
      </c>
      <c r="B110" s="172" t="s">
        <v>350</v>
      </c>
      <c r="C110" s="163" t="s">
        <v>1600</v>
      </c>
      <c r="D110" s="164" t="s">
        <v>173</v>
      </c>
      <c r="E110" s="165" t="s">
        <v>180</v>
      </c>
      <c r="F110" s="294">
        <v>275</v>
      </c>
      <c r="G110" s="120"/>
      <c r="H110" s="166">
        <f>ROUND(G110*F110,2)</f>
        <v>0</v>
      </c>
      <c r="I110" s="24" t="str">
        <f t="shared" ca="1" si="7"/>
        <v/>
      </c>
      <c r="J110" s="15" t="str">
        <f t="shared" si="11"/>
        <v>A007B350 mm Granular Btonne</v>
      </c>
      <c r="K110" s="16" t="e">
        <f>MATCH(J110,'Pay Items'!$K$1:$K$649,0)</f>
        <v>#N/A</v>
      </c>
      <c r="L110" s="17" t="str">
        <f t="shared" ca="1" si="8"/>
        <v>,0</v>
      </c>
      <c r="M110" s="17" t="str">
        <f t="shared" ca="1" si="9"/>
        <v>C2</v>
      </c>
      <c r="N110" s="17" t="str">
        <f t="shared" ca="1" si="10"/>
        <v>C2</v>
      </c>
    </row>
    <row r="111" spans="1:14" ht="30" customHeight="1" x14ac:dyDescent="0.2">
      <c r="A111" s="167" t="s">
        <v>250</v>
      </c>
      <c r="B111" s="162" t="s">
        <v>153</v>
      </c>
      <c r="C111" s="163" t="s">
        <v>319</v>
      </c>
      <c r="D111" s="164" t="s">
        <v>1296</v>
      </c>
      <c r="E111" s="165"/>
      <c r="F111" s="293" t="s">
        <v>173</v>
      </c>
      <c r="G111" s="160"/>
      <c r="H111" s="160"/>
      <c r="I111" s="24" t="str">
        <f t="shared" ca="1" si="7"/>
        <v>LOCKED</v>
      </c>
      <c r="J111" s="15" t="str">
        <f t="shared" si="11"/>
        <v>A010Supplying and Placing Base Course MaterialCW 3110-R22</v>
      </c>
      <c r="K111" s="16">
        <f>MATCH(J111,'Pay Items'!$K$1:$K$649,0)</f>
        <v>27</v>
      </c>
      <c r="L111" s="17" t="str">
        <f t="shared" ca="1" si="8"/>
        <v>,0</v>
      </c>
      <c r="M111" s="17" t="str">
        <f t="shared" ca="1" si="9"/>
        <v>C2</v>
      </c>
      <c r="N111" s="17" t="str">
        <f t="shared" ca="1" si="10"/>
        <v>C2</v>
      </c>
    </row>
    <row r="112" spans="1:14" ht="30" customHeight="1" x14ac:dyDescent="0.2">
      <c r="A112" s="167" t="s">
        <v>1119</v>
      </c>
      <c r="B112" s="172" t="s">
        <v>350</v>
      </c>
      <c r="C112" s="163" t="s">
        <v>1651</v>
      </c>
      <c r="D112" s="164" t="s">
        <v>173</v>
      </c>
      <c r="E112" s="165" t="s">
        <v>179</v>
      </c>
      <c r="F112" s="294">
        <v>60</v>
      </c>
      <c r="G112" s="120"/>
      <c r="H112" s="166">
        <f>ROUND(G112*F112,2)</f>
        <v>0</v>
      </c>
      <c r="I112" s="24" t="str">
        <f t="shared" ca="1" si="7"/>
        <v/>
      </c>
      <c r="J112" s="15" t="str">
        <f t="shared" si="11"/>
        <v>A010B3Base Course Material - Granular Bm³</v>
      </c>
      <c r="K112" s="16" t="e">
        <f>MATCH(J112,'Pay Items'!$K$1:$K$649,0)</f>
        <v>#N/A</v>
      </c>
      <c r="L112" s="17" t="str">
        <f t="shared" ca="1" si="8"/>
        <v>,0</v>
      </c>
      <c r="M112" s="17" t="str">
        <f t="shared" ca="1" si="9"/>
        <v>C2</v>
      </c>
      <c r="N112" s="17" t="str">
        <f t="shared" ca="1" si="10"/>
        <v>C2</v>
      </c>
    </row>
    <row r="113" spans="1:14" ht="30" customHeight="1" x14ac:dyDescent="0.2">
      <c r="A113" s="161" t="s">
        <v>252</v>
      </c>
      <c r="B113" s="162" t="s">
        <v>154</v>
      </c>
      <c r="C113" s="163" t="s">
        <v>108</v>
      </c>
      <c r="D113" s="164" t="s">
        <v>1296</v>
      </c>
      <c r="E113" s="165" t="s">
        <v>178</v>
      </c>
      <c r="F113" s="294">
        <v>20</v>
      </c>
      <c r="G113" s="120"/>
      <c r="H113" s="166">
        <f>ROUND(G113*F113,2)</f>
        <v>0</v>
      </c>
      <c r="I113" s="24" t="str">
        <f t="shared" ca="1" si="7"/>
        <v/>
      </c>
      <c r="J113" s="15" t="str">
        <f t="shared" si="11"/>
        <v>A012Grading of BoulevardsCW 3110-R22m²</v>
      </c>
      <c r="K113" s="16">
        <f>MATCH(J113,'Pay Items'!$K$1:$K$649,0)</f>
        <v>37</v>
      </c>
      <c r="L113" s="17" t="str">
        <f t="shared" ca="1" si="8"/>
        <v>,0</v>
      </c>
      <c r="M113" s="17" t="str">
        <f t="shared" ca="1" si="9"/>
        <v>C2</v>
      </c>
      <c r="N113" s="17" t="str">
        <f t="shared" ca="1" si="10"/>
        <v>C2</v>
      </c>
    </row>
    <row r="114" spans="1:14" ht="30" customHeight="1" x14ac:dyDescent="0.2">
      <c r="A114" s="167" t="s">
        <v>259</v>
      </c>
      <c r="B114" s="162" t="s">
        <v>159</v>
      </c>
      <c r="C114" s="163" t="s">
        <v>1125</v>
      </c>
      <c r="D114" s="164" t="s">
        <v>1126</v>
      </c>
      <c r="E114" s="165"/>
      <c r="F114" s="293" t="s">
        <v>173</v>
      </c>
      <c r="G114" s="160"/>
      <c r="H114" s="160"/>
      <c r="I114" s="24" t="str">
        <f t="shared" ca="1" si="7"/>
        <v>LOCKED</v>
      </c>
      <c r="J114" s="15" t="str">
        <f t="shared" si="11"/>
        <v>A022Geotextile FabricCW 3130-R5</v>
      </c>
      <c r="K114" s="16">
        <f>MATCH(J114,'Pay Items'!$K$1:$K$649,0)</f>
        <v>46</v>
      </c>
      <c r="L114" s="17" t="str">
        <f t="shared" ca="1" si="8"/>
        <v>,0</v>
      </c>
      <c r="M114" s="17" t="str">
        <f t="shared" ca="1" si="9"/>
        <v>C2</v>
      </c>
      <c r="N114" s="17" t="str">
        <f t="shared" ca="1" si="10"/>
        <v>C2</v>
      </c>
    </row>
    <row r="115" spans="1:14" ht="30" customHeight="1" x14ac:dyDescent="0.2">
      <c r="A115" s="167" t="s">
        <v>1129</v>
      </c>
      <c r="B115" s="172" t="s">
        <v>350</v>
      </c>
      <c r="C115" s="163" t="s">
        <v>1130</v>
      </c>
      <c r="D115" s="164" t="s">
        <v>173</v>
      </c>
      <c r="E115" s="165" t="s">
        <v>178</v>
      </c>
      <c r="F115" s="294">
        <v>500</v>
      </c>
      <c r="G115" s="120"/>
      <c r="H115" s="166">
        <f>ROUND(G115*F115,2)</f>
        <v>0</v>
      </c>
      <c r="I115" s="24" t="str">
        <f t="shared" ca="1" si="7"/>
        <v/>
      </c>
      <c r="J115" s="15" t="str">
        <f t="shared" si="11"/>
        <v>A022A2Separation/Filtration Fabricm²</v>
      </c>
      <c r="K115" s="16">
        <f>MATCH(J115,'Pay Items'!$K$1:$K$649,0)</f>
        <v>48</v>
      </c>
      <c r="L115" s="17" t="str">
        <f t="shared" ca="1" si="8"/>
        <v>,0</v>
      </c>
      <c r="M115" s="17" t="str">
        <f t="shared" ca="1" si="9"/>
        <v>C2</v>
      </c>
      <c r="N115" s="17" t="str">
        <f t="shared" ca="1" si="10"/>
        <v>C2</v>
      </c>
    </row>
    <row r="116" spans="1:14" ht="30" customHeight="1" x14ac:dyDescent="0.2">
      <c r="A116" s="167" t="s">
        <v>1133</v>
      </c>
      <c r="B116" s="162" t="s">
        <v>369</v>
      </c>
      <c r="C116" s="163" t="s">
        <v>729</v>
      </c>
      <c r="D116" s="164" t="s">
        <v>1134</v>
      </c>
      <c r="E116" s="165"/>
      <c r="F116" s="293" t="s">
        <v>173</v>
      </c>
      <c r="G116" s="160"/>
      <c r="H116" s="160"/>
      <c r="I116" s="24" t="str">
        <f t="shared" ca="1" si="7"/>
        <v>LOCKED</v>
      </c>
      <c r="J116" s="15" t="str">
        <f t="shared" si="11"/>
        <v>A022A4Supply and Install GeogridCW 3135-R2</v>
      </c>
      <c r="K116" s="16">
        <f>MATCH(J116,'Pay Items'!$K$1:$K$649,0)</f>
        <v>50</v>
      </c>
      <c r="L116" s="17" t="str">
        <f t="shared" ca="1" si="8"/>
        <v>,0</v>
      </c>
      <c r="M116" s="17" t="str">
        <f t="shared" ca="1" si="9"/>
        <v>C2</v>
      </c>
      <c r="N116" s="17" t="str">
        <f t="shared" ca="1" si="10"/>
        <v>C2</v>
      </c>
    </row>
    <row r="117" spans="1:14" ht="30" customHeight="1" x14ac:dyDescent="0.2">
      <c r="A117" s="167" t="s">
        <v>1135</v>
      </c>
      <c r="B117" s="172" t="s">
        <v>350</v>
      </c>
      <c r="C117" s="163" t="s">
        <v>1136</v>
      </c>
      <c r="D117" s="164" t="s">
        <v>173</v>
      </c>
      <c r="E117" s="165" t="s">
        <v>178</v>
      </c>
      <c r="F117" s="294">
        <v>500</v>
      </c>
      <c r="G117" s="120"/>
      <c r="H117" s="166">
        <f>ROUND(G117*F117,2)</f>
        <v>0</v>
      </c>
      <c r="I117" s="24" t="str">
        <f t="shared" ca="1" si="7"/>
        <v/>
      </c>
      <c r="J117" s="15" t="str">
        <f t="shared" si="11"/>
        <v>A022A5Class A Geogridm²</v>
      </c>
      <c r="K117" s="16">
        <f>MATCH(J117,'Pay Items'!$K$1:$K$649,0)</f>
        <v>51</v>
      </c>
      <c r="L117" s="17" t="str">
        <f t="shared" ca="1" si="8"/>
        <v>,0</v>
      </c>
      <c r="M117" s="17" t="str">
        <f t="shared" ca="1" si="9"/>
        <v>C2</v>
      </c>
      <c r="N117" s="17" t="str">
        <f t="shared" ca="1" si="10"/>
        <v>C2</v>
      </c>
    </row>
    <row r="118" spans="1:14" ht="30" customHeight="1" x14ac:dyDescent="0.2">
      <c r="A118" s="152"/>
      <c r="B118" s="173"/>
      <c r="C118" s="174" t="s">
        <v>1603</v>
      </c>
      <c r="D118" s="175"/>
      <c r="E118" s="176"/>
      <c r="F118" s="293" t="s">
        <v>173</v>
      </c>
      <c r="G118" s="160"/>
      <c r="H118" s="160"/>
      <c r="I118" s="24" t="str">
        <f t="shared" ca="1" si="7"/>
        <v>LOCKED</v>
      </c>
      <c r="J118" s="15" t="str">
        <f t="shared" si="11"/>
        <v>ROADWORKS - REMOVALS/RENEWALS</v>
      </c>
      <c r="K118" s="16" t="e">
        <f>MATCH(J118,'Pay Items'!$K$1:$K$649,0)</f>
        <v>#N/A</v>
      </c>
      <c r="L118" s="17" t="str">
        <f t="shared" ca="1" si="8"/>
        <v>,0</v>
      </c>
      <c r="M118" s="17" t="str">
        <f t="shared" ca="1" si="9"/>
        <v>C2</v>
      </c>
      <c r="N118" s="17" t="str">
        <f t="shared" ca="1" si="10"/>
        <v>C2</v>
      </c>
    </row>
    <row r="119" spans="1:14" ht="30" customHeight="1" x14ac:dyDescent="0.2">
      <c r="A119" s="177" t="s">
        <v>371</v>
      </c>
      <c r="B119" s="162" t="s">
        <v>160</v>
      </c>
      <c r="C119" s="163" t="s">
        <v>316</v>
      </c>
      <c r="D119" s="164" t="s">
        <v>1296</v>
      </c>
      <c r="E119" s="165"/>
      <c r="F119" s="293" t="s">
        <v>173</v>
      </c>
      <c r="G119" s="160"/>
      <c r="H119" s="160"/>
      <c r="I119" s="24" t="str">
        <f t="shared" ca="1" si="7"/>
        <v>LOCKED</v>
      </c>
      <c r="J119" s="15" t="str">
        <f t="shared" si="11"/>
        <v>B001Pavement RemovalCW 3110-R22</v>
      </c>
      <c r="K119" s="16">
        <f>MATCH(J119,'Pay Items'!$K$1:$K$649,0)</f>
        <v>69</v>
      </c>
      <c r="L119" s="17" t="str">
        <f t="shared" ca="1" si="8"/>
        <v>,0</v>
      </c>
      <c r="M119" s="17" t="str">
        <f t="shared" ca="1" si="9"/>
        <v>C2</v>
      </c>
      <c r="N119" s="17" t="str">
        <f t="shared" ca="1" si="10"/>
        <v>C2</v>
      </c>
    </row>
    <row r="120" spans="1:14" ht="30" customHeight="1" x14ac:dyDescent="0.2">
      <c r="A120" s="177" t="s">
        <v>442</v>
      </c>
      <c r="B120" s="172" t="s">
        <v>350</v>
      </c>
      <c r="C120" s="163" t="s">
        <v>317</v>
      </c>
      <c r="D120" s="164" t="s">
        <v>173</v>
      </c>
      <c r="E120" s="165" t="s">
        <v>178</v>
      </c>
      <c r="F120" s="294">
        <v>475</v>
      </c>
      <c r="G120" s="120"/>
      <c r="H120" s="166">
        <f>ROUND(G120*F120,2)</f>
        <v>0</v>
      </c>
      <c r="I120" s="24" t="str">
        <f t="shared" ca="1" si="7"/>
        <v/>
      </c>
      <c r="J120" s="15" t="str">
        <f t="shared" si="11"/>
        <v>B002Concrete Pavementm²</v>
      </c>
      <c r="K120" s="16">
        <f>MATCH(J120,'Pay Items'!$K$1:$K$649,0)</f>
        <v>70</v>
      </c>
      <c r="L120" s="17" t="str">
        <f t="shared" ca="1" si="8"/>
        <v>,0</v>
      </c>
      <c r="M120" s="17" t="str">
        <f t="shared" ca="1" si="9"/>
        <v>C2</v>
      </c>
      <c r="N120" s="17" t="str">
        <f t="shared" ca="1" si="10"/>
        <v>C2</v>
      </c>
    </row>
    <row r="121" spans="1:14" ht="30" customHeight="1" x14ac:dyDescent="0.2">
      <c r="A121" s="177" t="s">
        <v>262</v>
      </c>
      <c r="B121" s="172" t="s">
        <v>351</v>
      </c>
      <c r="C121" s="163" t="s">
        <v>318</v>
      </c>
      <c r="D121" s="164" t="s">
        <v>173</v>
      </c>
      <c r="E121" s="165" t="s">
        <v>178</v>
      </c>
      <c r="F121" s="294">
        <v>65</v>
      </c>
      <c r="G121" s="120"/>
      <c r="H121" s="166">
        <f>ROUND(G121*F121,2)</f>
        <v>0</v>
      </c>
      <c r="I121" s="24" t="str">
        <f t="shared" ca="1" si="7"/>
        <v/>
      </c>
      <c r="J121" s="15" t="str">
        <f t="shared" si="11"/>
        <v>B003Asphalt Pavementm²</v>
      </c>
      <c r="K121" s="16">
        <f>MATCH(J121,'Pay Items'!$K$1:$K$649,0)</f>
        <v>71</v>
      </c>
      <c r="L121" s="17" t="str">
        <f t="shared" ca="1" si="8"/>
        <v>,0</v>
      </c>
      <c r="M121" s="17" t="str">
        <f t="shared" ca="1" si="9"/>
        <v>C2</v>
      </c>
      <c r="N121" s="17" t="str">
        <f t="shared" ca="1" si="10"/>
        <v>C2</v>
      </c>
    </row>
    <row r="122" spans="1:14" ht="30" customHeight="1" x14ac:dyDescent="0.2">
      <c r="A122" s="177" t="s">
        <v>304</v>
      </c>
      <c r="B122" s="162" t="s">
        <v>191</v>
      </c>
      <c r="C122" s="163" t="s">
        <v>162</v>
      </c>
      <c r="D122" s="164" t="s">
        <v>921</v>
      </c>
      <c r="E122" s="165"/>
      <c r="F122" s="293" t="s">
        <v>173</v>
      </c>
      <c r="G122" s="160"/>
      <c r="H122" s="160"/>
      <c r="I122" s="24" t="str">
        <f t="shared" ca="1" si="7"/>
        <v>LOCKED</v>
      </c>
      <c r="J122" s="15" t="str">
        <f t="shared" si="11"/>
        <v>B097Drilled Tie BarsCW 3230-R8</v>
      </c>
      <c r="K122" s="16">
        <f>MATCH(J122,'Pay Items'!$K$1:$K$649,0)</f>
        <v>167</v>
      </c>
      <c r="L122" s="17" t="str">
        <f t="shared" ca="1" si="8"/>
        <v>,0</v>
      </c>
      <c r="M122" s="17" t="str">
        <f t="shared" ca="1" si="9"/>
        <v>C2</v>
      </c>
      <c r="N122" s="17" t="str">
        <f t="shared" ca="1" si="10"/>
        <v>C2</v>
      </c>
    </row>
    <row r="123" spans="1:14" ht="30" customHeight="1" x14ac:dyDescent="0.2">
      <c r="A123" s="177" t="s">
        <v>305</v>
      </c>
      <c r="B123" s="172" t="s">
        <v>350</v>
      </c>
      <c r="C123" s="163" t="s">
        <v>187</v>
      </c>
      <c r="D123" s="164" t="s">
        <v>173</v>
      </c>
      <c r="E123" s="165" t="s">
        <v>181</v>
      </c>
      <c r="F123" s="294">
        <v>200</v>
      </c>
      <c r="G123" s="120"/>
      <c r="H123" s="166">
        <f>ROUND(G123*F123,2)</f>
        <v>0</v>
      </c>
      <c r="I123" s="24" t="str">
        <f t="shared" ca="1" si="7"/>
        <v/>
      </c>
      <c r="J123" s="15" t="str">
        <f t="shared" si="11"/>
        <v>B09820 M Deformed Tie Bareach</v>
      </c>
      <c r="K123" s="16">
        <f>MATCH(J123,'Pay Items'!$K$1:$K$649,0)</f>
        <v>169</v>
      </c>
      <c r="L123" s="17" t="str">
        <f t="shared" ca="1" si="8"/>
        <v>,0</v>
      </c>
      <c r="M123" s="17" t="str">
        <f t="shared" ca="1" si="9"/>
        <v>C2</v>
      </c>
      <c r="N123" s="17" t="str">
        <f t="shared" ca="1" si="10"/>
        <v>C2</v>
      </c>
    </row>
    <row r="124" spans="1:14" ht="30" customHeight="1" x14ac:dyDescent="0.2">
      <c r="A124" s="177" t="s">
        <v>805</v>
      </c>
      <c r="B124" s="162" t="s">
        <v>155</v>
      </c>
      <c r="C124" s="163" t="s">
        <v>335</v>
      </c>
      <c r="D124" s="164" t="s">
        <v>1609</v>
      </c>
      <c r="E124" s="165"/>
      <c r="F124" s="293" t="s">
        <v>173</v>
      </c>
      <c r="G124" s="160"/>
      <c r="H124" s="160"/>
      <c r="I124" s="24" t="str">
        <f t="shared" ca="1" si="7"/>
        <v>LOCKED</v>
      </c>
      <c r="J124" s="15" t="str">
        <f t="shared" si="11"/>
        <v>B114rlMiscellaneous Concrete Slab RenewalCW 3235-R9, E14</v>
      </c>
      <c r="K124" s="16" t="e">
        <f>MATCH(J124,'Pay Items'!$K$1:$K$649,0)</f>
        <v>#N/A</v>
      </c>
      <c r="L124" s="17" t="str">
        <f t="shared" ca="1" si="8"/>
        <v>,0</v>
      </c>
      <c r="M124" s="17" t="str">
        <f t="shared" ca="1" si="9"/>
        <v>C2</v>
      </c>
      <c r="N124" s="17" t="str">
        <f t="shared" ca="1" si="10"/>
        <v>C2</v>
      </c>
    </row>
    <row r="125" spans="1:14" ht="30" customHeight="1" x14ac:dyDescent="0.2">
      <c r="A125" s="177" t="s">
        <v>809</v>
      </c>
      <c r="B125" s="172" t="s">
        <v>350</v>
      </c>
      <c r="C125" s="163" t="s">
        <v>1610</v>
      </c>
      <c r="D125" s="164" t="s">
        <v>397</v>
      </c>
      <c r="E125" s="165"/>
      <c r="F125" s="293" t="s">
        <v>173</v>
      </c>
      <c r="G125" s="160"/>
      <c r="H125" s="160"/>
      <c r="I125" s="24" t="str">
        <f t="shared" ca="1" si="7"/>
        <v>LOCKED</v>
      </c>
      <c r="J125" s="15" t="str">
        <f t="shared" si="11"/>
        <v>B118rl100 mm Type 5 Concrete SidewalkSD-228A</v>
      </c>
      <c r="K125" s="16" t="e">
        <f>MATCH(J125,'Pay Items'!$K$1:$K$649,0)</f>
        <v>#N/A</v>
      </c>
      <c r="L125" s="17" t="str">
        <f t="shared" ca="1" si="8"/>
        <v>,0</v>
      </c>
      <c r="M125" s="17" t="str">
        <f t="shared" ca="1" si="9"/>
        <v>C2</v>
      </c>
      <c r="N125" s="17" t="str">
        <f t="shared" ca="1" si="10"/>
        <v>C2</v>
      </c>
    </row>
    <row r="126" spans="1:14" ht="30" customHeight="1" x14ac:dyDescent="0.2">
      <c r="A126" s="177" t="s">
        <v>810</v>
      </c>
      <c r="B126" s="183" t="s">
        <v>700</v>
      </c>
      <c r="C126" s="163" t="s">
        <v>701</v>
      </c>
      <c r="D126" s="164"/>
      <c r="E126" s="165" t="s">
        <v>178</v>
      </c>
      <c r="F126" s="294">
        <v>10</v>
      </c>
      <c r="G126" s="120"/>
      <c r="H126" s="166">
        <f>ROUND(G126*F126,2)</f>
        <v>0</v>
      </c>
      <c r="I126" s="24" t="str">
        <f t="shared" ca="1" si="7"/>
        <v/>
      </c>
      <c r="J126" s="15" t="str">
        <f t="shared" si="11"/>
        <v>B119rlLess than 5 sq.m.m²</v>
      </c>
      <c r="K126" s="16">
        <f>MATCH(J126,'Pay Items'!$K$1:$K$649,0)</f>
        <v>197</v>
      </c>
      <c r="L126" s="17" t="str">
        <f t="shared" ca="1" si="8"/>
        <v>,0</v>
      </c>
      <c r="M126" s="17" t="str">
        <f t="shared" ca="1" si="9"/>
        <v>C2</v>
      </c>
      <c r="N126" s="17" t="str">
        <f t="shared" ca="1" si="10"/>
        <v>C2</v>
      </c>
    </row>
    <row r="127" spans="1:14" ht="30" customHeight="1" x14ac:dyDescent="0.2">
      <c r="A127" s="177" t="s">
        <v>811</v>
      </c>
      <c r="B127" s="183" t="s">
        <v>702</v>
      </c>
      <c r="C127" s="163" t="s">
        <v>703</v>
      </c>
      <c r="D127" s="164"/>
      <c r="E127" s="165" t="s">
        <v>178</v>
      </c>
      <c r="F127" s="294">
        <v>40</v>
      </c>
      <c r="G127" s="120"/>
      <c r="H127" s="166">
        <f>ROUND(G127*F127,2)</f>
        <v>0</v>
      </c>
      <c r="I127" s="24" t="str">
        <f t="shared" ca="1" si="7"/>
        <v/>
      </c>
      <c r="J127" s="15" t="str">
        <f t="shared" si="11"/>
        <v>B120rl5 sq.m. to 20 sq.m.m²</v>
      </c>
      <c r="K127" s="16">
        <f>MATCH(J127,'Pay Items'!$K$1:$K$649,0)</f>
        <v>198</v>
      </c>
      <c r="L127" s="17" t="str">
        <f t="shared" ca="1" si="8"/>
        <v>,0</v>
      </c>
      <c r="M127" s="17" t="str">
        <f t="shared" ca="1" si="9"/>
        <v>C2</v>
      </c>
      <c r="N127" s="17" t="str">
        <f t="shared" ca="1" si="10"/>
        <v>C2</v>
      </c>
    </row>
    <row r="128" spans="1:14" ht="39.950000000000003" customHeight="1" x14ac:dyDescent="0.2">
      <c r="A128" s="178" t="s">
        <v>474</v>
      </c>
      <c r="B128" s="179" t="s">
        <v>156</v>
      </c>
      <c r="C128" s="170" t="s">
        <v>2020</v>
      </c>
      <c r="D128" s="164" t="s">
        <v>1423</v>
      </c>
      <c r="E128" s="180" t="s">
        <v>182</v>
      </c>
      <c r="F128" s="294">
        <v>100</v>
      </c>
      <c r="G128" s="181"/>
      <c r="H128" s="166">
        <f>ROUND(G128*F128,2)</f>
        <v>0</v>
      </c>
      <c r="I128" s="24" t="str">
        <f t="shared" ca="1" si="7"/>
        <v/>
      </c>
      <c r="J128" s="15" t="str">
        <f t="shared" si="11"/>
        <v>B188Supply and Installation of Dowel Assemblies 19.1 mmCW 3310-R18m</v>
      </c>
      <c r="K128" s="16" t="e">
        <f>MATCH(J128,'Pay Items'!$K$1:$K$649,0)</f>
        <v>#N/A</v>
      </c>
      <c r="L128" s="17" t="str">
        <f t="shared" ca="1" si="8"/>
        <v>,0</v>
      </c>
      <c r="M128" s="17" t="str">
        <f t="shared" ca="1" si="9"/>
        <v>C2</v>
      </c>
      <c r="N128" s="17" t="str">
        <f t="shared" ca="1" si="10"/>
        <v>C2</v>
      </c>
    </row>
    <row r="129" spans="1:14" ht="39.950000000000003" customHeight="1" x14ac:dyDescent="0.2">
      <c r="A129" s="178" t="s">
        <v>475</v>
      </c>
      <c r="B129" s="179" t="s">
        <v>163</v>
      </c>
      <c r="C129" s="170" t="s">
        <v>165</v>
      </c>
      <c r="D129" s="164" t="s">
        <v>732</v>
      </c>
      <c r="E129" s="180" t="s">
        <v>178</v>
      </c>
      <c r="F129" s="294">
        <v>10</v>
      </c>
      <c r="G129" s="181"/>
      <c r="H129" s="166">
        <f>ROUND(G129*F129,2)</f>
        <v>0</v>
      </c>
      <c r="I129" s="24" t="str">
        <f t="shared" ca="1" si="7"/>
        <v/>
      </c>
      <c r="J129" s="15" t="str">
        <f t="shared" si="11"/>
        <v>B189Regrading Existing Interlocking Paving StonesCW 3330-R5m²</v>
      </c>
      <c r="K129" s="16">
        <f>MATCH(J129,'Pay Items'!$K$1:$K$649,0)</f>
        <v>318</v>
      </c>
      <c r="L129" s="17" t="str">
        <f t="shared" ca="1" si="8"/>
        <v>,0</v>
      </c>
      <c r="M129" s="17" t="str">
        <f t="shared" ca="1" si="9"/>
        <v>C2</v>
      </c>
      <c r="N129" s="17" t="str">
        <f t="shared" ca="1" si="10"/>
        <v>C2</v>
      </c>
    </row>
    <row r="130" spans="1:14" ht="30" customHeight="1" x14ac:dyDescent="0.2">
      <c r="A130" s="152"/>
      <c r="B130" s="173"/>
      <c r="C130" s="174" t="s">
        <v>1615</v>
      </c>
      <c r="D130" s="175"/>
      <c r="E130" s="176"/>
      <c r="F130" s="293" t="s">
        <v>173</v>
      </c>
      <c r="G130" s="160"/>
      <c r="H130" s="160"/>
      <c r="I130" s="24" t="str">
        <f t="shared" ca="1" si="7"/>
        <v>LOCKED</v>
      </c>
      <c r="J130" s="15" t="str">
        <f t="shared" si="11"/>
        <v>ROADWORKS - NEW CONSTRUCTION</v>
      </c>
      <c r="K130" s="16" t="e">
        <f>MATCH(J130,'Pay Items'!$K$1:$K$649,0)</f>
        <v>#N/A</v>
      </c>
      <c r="L130" s="17" t="str">
        <f t="shared" ca="1" si="8"/>
        <v>,0</v>
      </c>
      <c r="M130" s="17" t="str">
        <f t="shared" ca="1" si="9"/>
        <v>C2</v>
      </c>
      <c r="N130" s="17" t="str">
        <f t="shared" ca="1" si="10"/>
        <v>C2</v>
      </c>
    </row>
    <row r="131" spans="1:14" ht="39.950000000000003" customHeight="1" x14ac:dyDescent="0.2">
      <c r="A131" s="184" t="s">
        <v>209</v>
      </c>
      <c r="B131" s="179" t="s">
        <v>164</v>
      </c>
      <c r="C131" s="170" t="s">
        <v>468</v>
      </c>
      <c r="D131" s="164" t="s">
        <v>1617</v>
      </c>
      <c r="E131" s="180"/>
      <c r="F131" s="293" t="s">
        <v>173</v>
      </c>
      <c r="G131" s="160"/>
      <c r="H131" s="160"/>
      <c r="I131" s="24" t="str">
        <f t="shared" ca="1" si="7"/>
        <v>LOCKED</v>
      </c>
      <c r="J131" s="15" t="str">
        <f t="shared" si="11"/>
        <v>C001Concrete Pavements, Median Slabs, Bull-noses, and Safety MediansCW 3310-R18, E14</v>
      </c>
      <c r="K131" s="16" t="e">
        <f>MATCH(J131,'Pay Items'!$K$1:$K$649,0)</f>
        <v>#N/A</v>
      </c>
      <c r="L131" s="17" t="str">
        <f t="shared" ca="1" si="8"/>
        <v>,0</v>
      </c>
      <c r="M131" s="17" t="str">
        <f t="shared" ca="1" si="9"/>
        <v>C2</v>
      </c>
      <c r="N131" s="17" t="str">
        <f t="shared" ca="1" si="10"/>
        <v>C2</v>
      </c>
    </row>
    <row r="132" spans="1:14" ht="39.950000000000003" customHeight="1" x14ac:dyDescent="0.2">
      <c r="A132" s="184" t="s">
        <v>457</v>
      </c>
      <c r="B132" s="169" t="s">
        <v>350</v>
      </c>
      <c r="C132" s="163" t="s">
        <v>1618</v>
      </c>
      <c r="D132" s="164" t="s">
        <v>173</v>
      </c>
      <c r="E132" s="180" t="s">
        <v>178</v>
      </c>
      <c r="F132" s="295">
        <v>240</v>
      </c>
      <c r="G132" s="181"/>
      <c r="H132" s="166">
        <f>ROUND(G132*F132,2)</f>
        <v>0</v>
      </c>
      <c r="I132" s="24" t="str">
        <f t="shared" ca="1" si="7"/>
        <v/>
      </c>
      <c r="J132" s="15" t="str">
        <f t="shared" si="11"/>
        <v>C008Construction of 200 mm Type 2 Concrete Pavement - (Reinforced)m²</v>
      </c>
      <c r="K132" s="16" t="e">
        <f>MATCH(J132,'Pay Items'!$K$1:$K$649,0)</f>
        <v>#N/A</v>
      </c>
      <c r="L132" s="17" t="str">
        <f t="shared" ca="1" si="8"/>
        <v>,0</v>
      </c>
      <c r="M132" s="17" t="str">
        <f t="shared" ca="1" si="9"/>
        <v>C2</v>
      </c>
      <c r="N132" s="17" t="str">
        <f t="shared" ca="1" si="10"/>
        <v>C2</v>
      </c>
    </row>
    <row r="133" spans="1:14" ht="30" customHeight="1" x14ac:dyDescent="0.2">
      <c r="A133" s="184" t="s">
        <v>380</v>
      </c>
      <c r="B133" s="179" t="s">
        <v>158</v>
      </c>
      <c r="C133" s="170" t="s">
        <v>123</v>
      </c>
      <c r="D133" s="164" t="s">
        <v>1617</v>
      </c>
      <c r="E133" s="180"/>
      <c r="F133" s="293" t="s">
        <v>173</v>
      </c>
      <c r="G133" s="160"/>
      <c r="H133" s="160"/>
      <c r="I133" s="24" t="str">
        <f t="shared" ref="I133:I196" ca="1" si="13">IF(CELL("protect",$G133)=1, "LOCKED", "")</f>
        <v>LOCKED</v>
      </c>
      <c r="J133" s="15" t="str">
        <f t="shared" si="11"/>
        <v>C019Concrete Pavements for Early OpeningCW 3310-R18, E14</v>
      </c>
      <c r="K133" s="16" t="e">
        <f>MATCH(J133,'Pay Items'!$K$1:$K$649,0)</f>
        <v>#N/A</v>
      </c>
      <c r="L133" s="17" t="str">
        <f t="shared" ref="L133:L196" ca="1" si="14">CELL("format",$F133)</f>
        <v>,0</v>
      </c>
      <c r="M133" s="17" t="str">
        <f t="shared" ref="M133:M196" ca="1" si="15">CELL("format",$G133)</f>
        <v>C2</v>
      </c>
      <c r="N133" s="17" t="str">
        <f t="shared" ref="N133:N196" ca="1" si="16">CELL("format",$H133)</f>
        <v>C2</v>
      </c>
    </row>
    <row r="134" spans="1:14" ht="60" customHeight="1" x14ac:dyDescent="0.2">
      <c r="A134" s="184" t="s">
        <v>1191</v>
      </c>
      <c r="B134" s="169" t="s">
        <v>350</v>
      </c>
      <c r="C134" s="170" t="s">
        <v>1278</v>
      </c>
      <c r="D134" s="164"/>
      <c r="E134" s="180" t="s">
        <v>178</v>
      </c>
      <c r="F134" s="295">
        <v>240</v>
      </c>
      <c r="G134" s="181"/>
      <c r="H134" s="166">
        <f>ROUND(G134*F134,2)</f>
        <v>0</v>
      </c>
      <c r="I134" s="24" t="str">
        <f t="shared" ca="1" si="13"/>
        <v/>
      </c>
      <c r="J134" s="15" t="str">
        <f t="shared" ref="J134:J197" si="17">CLEAN(CONCATENATE(TRIM($A134),TRIM($C134),IF(LEFT($D134)&lt;&gt;"E",TRIM($D134),),TRIM($E134)))</f>
        <v>C026-72Construction of 200 mm Type 4 Concrete Pavement for Early Opening 72 Hour (Reinforced)m²</v>
      </c>
      <c r="K134" s="16">
        <f>MATCH(J134,'Pay Items'!$K$1:$K$649,0)</f>
        <v>374</v>
      </c>
      <c r="L134" s="17" t="str">
        <f t="shared" ca="1" si="14"/>
        <v>,0</v>
      </c>
      <c r="M134" s="17" t="str">
        <f t="shared" ca="1" si="15"/>
        <v>C2</v>
      </c>
      <c r="N134" s="17" t="str">
        <f t="shared" ca="1" si="16"/>
        <v>C2</v>
      </c>
    </row>
    <row r="135" spans="1:14" ht="39.950000000000003" customHeight="1" x14ac:dyDescent="0.2">
      <c r="A135" s="161" t="s">
        <v>389</v>
      </c>
      <c r="B135" s="162" t="s">
        <v>688</v>
      </c>
      <c r="C135" s="163" t="s">
        <v>366</v>
      </c>
      <c r="D135" s="164" t="s">
        <v>1617</v>
      </c>
      <c r="E135" s="165"/>
      <c r="F135" s="293" t="s">
        <v>173</v>
      </c>
      <c r="G135" s="160"/>
      <c r="H135" s="160"/>
      <c r="I135" s="24" t="str">
        <f t="shared" ca="1" si="13"/>
        <v>LOCKED</v>
      </c>
      <c r="J135" s="15" t="str">
        <f t="shared" si="17"/>
        <v>C032Concrete Curbs, Curb and Gutter, and Splash StripsCW 3310-R18, E14</v>
      </c>
      <c r="K135" s="16" t="e">
        <f>MATCH(J135,'Pay Items'!$K$1:$K$649,0)</f>
        <v>#N/A</v>
      </c>
      <c r="L135" s="17" t="str">
        <f t="shared" ca="1" si="14"/>
        <v>,0</v>
      </c>
      <c r="M135" s="17" t="str">
        <f t="shared" ca="1" si="15"/>
        <v>C2</v>
      </c>
      <c r="N135" s="17" t="str">
        <f t="shared" ca="1" si="16"/>
        <v>C2</v>
      </c>
    </row>
    <row r="136" spans="1:14" ht="39.950000000000003" customHeight="1" x14ac:dyDescent="0.2">
      <c r="A136" s="161" t="s">
        <v>542</v>
      </c>
      <c r="B136" s="172" t="s">
        <v>350</v>
      </c>
      <c r="C136" s="163" t="s">
        <v>1652</v>
      </c>
      <c r="D136" s="164" t="s">
        <v>399</v>
      </c>
      <c r="E136" s="165" t="s">
        <v>182</v>
      </c>
      <c r="F136" s="294">
        <v>35</v>
      </c>
      <c r="G136" s="120"/>
      <c r="H136" s="166">
        <f>ROUND(G136*F136,2)</f>
        <v>0</v>
      </c>
      <c r="I136" s="24" t="str">
        <f t="shared" ca="1" si="13"/>
        <v/>
      </c>
      <c r="J136" s="15" t="str">
        <f t="shared" si="17"/>
        <v>C037Construction of Modified Barrier (180 mm ht, Type 2, Integral)SD-203Bm</v>
      </c>
      <c r="K136" s="16" t="e">
        <f>MATCH(J136,'Pay Items'!$K$1:$K$649,0)</f>
        <v>#N/A</v>
      </c>
      <c r="L136" s="17" t="str">
        <f t="shared" ca="1" si="14"/>
        <v>,0</v>
      </c>
      <c r="M136" s="17" t="str">
        <f t="shared" ca="1" si="15"/>
        <v>C2</v>
      </c>
      <c r="N136" s="17" t="str">
        <f t="shared" ca="1" si="16"/>
        <v>C2</v>
      </c>
    </row>
    <row r="137" spans="1:14" ht="39.950000000000003" customHeight="1" x14ac:dyDescent="0.2">
      <c r="A137" s="184" t="s">
        <v>394</v>
      </c>
      <c r="B137" s="169" t="s">
        <v>351</v>
      </c>
      <c r="C137" s="163" t="s">
        <v>1653</v>
      </c>
      <c r="D137" s="171" t="s">
        <v>345</v>
      </c>
      <c r="E137" s="180" t="s">
        <v>182</v>
      </c>
      <c r="F137" s="294">
        <v>40</v>
      </c>
      <c r="G137" s="181"/>
      <c r="H137" s="166">
        <f>ROUND(G137*F137,2)</f>
        <v>0</v>
      </c>
      <c r="I137" s="24" t="str">
        <f t="shared" ca="1" si="13"/>
        <v/>
      </c>
      <c r="J137" s="15" t="str">
        <f t="shared" si="17"/>
        <v>C045Construction of Lip Curb (40 mm ht, Type 2, Integral)SD-202Bm</v>
      </c>
      <c r="K137" s="16" t="e">
        <f>MATCH(J137,'Pay Items'!$K$1:$K$649,0)</f>
        <v>#N/A</v>
      </c>
      <c r="L137" s="17" t="str">
        <f t="shared" ca="1" si="14"/>
        <v>,0</v>
      </c>
      <c r="M137" s="17" t="str">
        <f t="shared" ca="1" si="15"/>
        <v>C2</v>
      </c>
      <c r="N137" s="17" t="str">
        <f t="shared" ca="1" si="16"/>
        <v>C2</v>
      </c>
    </row>
    <row r="138" spans="1:14" ht="39.950000000000003" customHeight="1" x14ac:dyDescent="0.2">
      <c r="A138" s="161" t="s">
        <v>395</v>
      </c>
      <c r="B138" s="172" t="s">
        <v>352</v>
      </c>
      <c r="C138" s="163" t="s">
        <v>1625</v>
      </c>
      <c r="D138" s="164" t="s">
        <v>722</v>
      </c>
      <c r="E138" s="165" t="s">
        <v>182</v>
      </c>
      <c r="F138" s="294">
        <v>10</v>
      </c>
      <c r="G138" s="120"/>
      <c r="H138" s="166">
        <f>ROUND(G138*F138,2)</f>
        <v>0</v>
      </c>
      <c r="I138" s="24" t="str">
        <f t="shared" ca="1" si="13"/>
        <v/>
      </c>
      <c r="J138" s="15" t="str">
        <f t="shared" si="17"/>
        <v>C046Construction of Curb Ramp (8-12 mm ht, Type 2, Integral)SD-229Cm</v>
      </c>
      <c r="K138" s="16" t="e">
        <f>MATCH(J138,'Pay Items'!$K$1:$K$649,0)</f>
        <v>#N/A</v>
      </c>
      <c r="L138" s="17" t="str">
        <f t="shared" ca="1" si="14"/>
        <v>,0</v>
      </c>
      <c r="M138" s="17" t="str">
        <f t="shared" ca="1" si="15"/>
        <v>C2</v>
      </c>
      <c r="N138" s="17" t="str">
        <f t="shared" ca="1" si="16"/>
        <v>C2</v>
      </c>
    </row>
    <row r="139" spans="1:14" ht="39.950000000000003" customHeight="1" x14ac:dyDescent="0.2">
      <c r="A139" s="161" t="s">
        <v>36</v>
      </c>
      <c r="B139" s="162" t="s">
        <v>166</v>
      </c>
      <c r="C139" s="163" t="s">
        <v>404</v>
      </c>
      <c r="D139" s="164" t="s">
        <v>1181</v>
      </c>
      <c r="E139" s="185"/>
      <c r="F139" s="293" t="s">
        <v>173</v>
      </c>
      <c r="G139" s="160"/>
      <c r="H139" s="160"/>
      <c r="I139" s="24" t="str">
        <f t="shared" ca="1" si="13"/>
        <v>LOCKED</v>
      </c>
      <c r="J139" s="15" t="str">
        <f t="shared" si="17"/>
        <v>C055Construction of Asphaltic Concrete PavementsCW 3410-R12</v>
      </c>
      <c r="K139" s="16">
        <f>MATCH(J139,'Pay Items'!$K$1:$K$649,0)</f>
        <v>425</v>
      </c>
      <c r="L139" s="17" t="str">
        <f t="shared" ca="1" si="14"/>
        <v>,0</v>
      </c>
      <c r="M139" s="17" t="str">
        <f t="shared" ca="1" si="15"/>
        <v>C2</v>
      </c>
      <c r="N139" s="17" t="str">
        <f t="shared" ca="1" si="16"/>
        <v>C2</v>
      </c>
    </row>
    <row r="140" spans="1:14" ht="30" customHeight="1" x14ac:dyDescent="0.2">
      <c r="A140" s="161" t="s">
        <v>408</v>
      </c>
      <c r="B140" s="172" t="s">
        <v>350</v>
      </c>
      <c r="C140" s="163" t="s">
        <v>364</v>
      </c>
      <c r="D140" s="164"/>
      <c r="E140" s="165"/>
      <c r="F140" s="293" t="s">
        <v>173</v>
      </c>
      <c r="G140" s="160"/>
      <c r="H140" s="160"/>
      <c r="I140" s="24" t="str">
        <f t="shared" ca="1" si="13"/>
        <v>LOCKED</v>
      </c>
      <c r="J140" s="15" t="str">
        <f t="shared" si="17"/>
        <v>C059Tie-ins and Approaches</v>
      </c>
      <c r="K140" s="16">
        <f>MATCH(J140,'Pay Items'!$K$1:$K$649,0)</f>
        <v>429</v>
      </c>
      <c r="L140" s="17" t="str">
        <f t="shared" ca="1" si="14"/>
        <v>,0</v>
      </c>
      <c r="M140" s="17" t="str">
        <f t="shared" ca="1" si="15"/>
        <v>C2</v>
      </c>
      <c r="N140" s="17" t="str">
        <f t="shared" ca="1" si="16"/>
        <v>C2</v>
      </c>
    </row>
    <row r="141" spans="1:14" ht="30" customHeight="1" x14ac:dyDescent="0.2">
      <c r="A141" s="161" t="s">
        <v>409</v>
      </c>
      <c r="B141" s="183" t="s">
        <v>700</v>
      </c>
      <c r="C141" s="163" t="s">
        <v>718</v>
      </c>
      <c r="D141" s="164"/>
      <c r="E141" s="165" t="s">
        <v>180</v>
      </c>
      <c r="F141" s="294">
        <v>15</v>
      </c>
      <c r="G141" s="120"/>
      <c r="H141" s="166">
        <f>ROUND(G141*F141,2)</f>
        <v>0</v>
      </c>
      <c r="I141" s="24" t="str">
        <f t="shared" ca="1" si="13"/>
        <v/>
      </c>
      <c r="J141" s="15" t="str">
        <f t="shared" si="17"/>
        <v>C060Type IAtonne</v>
      </c>
      <c r="K141" s="16">
        <f>MATCH(J141,'Pay Items'!$K$1:$K$649,0)</f>
        <v>430</v>
      </c>
      <c r="L141" s="17" t="str">
        <f t="shared" ca="1" si="14"/>
        <v>,0</v>
      </c>
      <c r="M141" s="17" t="str">
        <f t="shared" ca="1" si="15"/>
        <v>C2</v>
      </c>
      <c r="N141" s="17" t="str">
        <f t="shared" ca="1" si="16"/>
        <v>C2</v>
      </c>
    </row>
    <row r="142" spans="1:14" ht="30" customHeight="1" x14ac:dyDescent="0.2">
      <c r="A142" s="152"/>
      <c r="B142" s="173"/>
      <c r="C142" s="174" t="s">
        <v>199</v>
      </c>
      <c r="D142" s="175"/>
      <c r="E142" s="176"/>
      <c r="F142" s="293" t="s">
        <v>173</v>
      </c>
      <c r="G142" s="160"/>
      <c r="H142" s="160"/>
      <c r="I142" s="24" t="str">
        <f t="shared" ca="1" si="13"/>
        <v>LOCKED</v>
      </c>
      <c r="J142" s="15" t="str">
        <f t="shared" si="17"/>
        <v>JOINT AND CRACK SEALING</v>
      </c>
      <c r="K142" s="16">
        <f>MATCH(J142,'Pay Items'!$K$1:$K$649,0)</f>
        <v>436</v>
      </c>
      <c r="L142" s="17" t="str">
        <f t="shared" ca="1" si="14"/>
        <v>,0</v>
      </c>
      <c r="M142" s="17" t="str">
        <f t="shared" ca="1" si="15"/>
        <v>C2</v>
      </c>
      <c r="N142" s="17" t="str">
        <f t="shared" ca="1" si="16"/>
        <v>C2</v>
      </c>
    </row>
    <row r="143" spans="1:14" ht="30" customHeight="1" x14ac:dyDescent="0.2">
      <c r="A143" s="161" t="s">
        <v>547</v>
      </c>
      <c r="B143" s="162" t="s">
        <v>167</v>
      </c>
      <c r="C143" s="163" t="s">
        <v>98</v>
      </c>
      <c r="D143" s="164" t="s">
        <v>736</v>
      </c>
      <c r="E143" s="165" t="s">
        <v>182</v>
      </c>
      <c r="F143" s="295">
        <v>120</v>
      </c>
      <c r="G143" s="120"/>
      <c r="H143" s="166">
        <f>ROUND(G143*F143,2)</f>
        <v>0</v>
      </c>
      <c r="I143" s="24" t="str">
        <f t="shared" ca="1" si="13"/>
        <v/>
      </c>
      <c r="J143" s="15" t="str">
        <f t="shared" si="17"/>
        <v>D006Reflective Crack MaintenanceCW 3250-R7m</v>
      </c>
      <c r="K143" s="16">
        <f>MATCH(J143,'Pay Items'!$K$1:$K$649,0)</f>
        <v>442</v>
      </c>
      <c r="L143" s="17" t="str">
        <f t="shared" ca="1" si="14"/>
        <v>,0</v>
      </c>
      <c r="M143" s="17" t="str">
        <f t="shared" ca="1" si="15"/>
        <v>C2</v>
      </c>
      <c r="N143" s="17" t="str">
        <f t="shared" ca="1" si="16"/>
        <v>C2</v>
      </c>
    </row>
    <row r="144" spans="1:14" ht="39.950000000000003" customHeight="1" x14ac:dyDescent="0.2">
      <c r="A144" s="152"/>
      <c r="B144" s="173"/>
      <c r="C144" s="174" t="s">
        <v>200</v>
      </c>
      <c r="D144" s="175"/>
      <c r="E144" s="176"/>
      <c r="F144" s="293" t="s">
        <v>173</v>
      </c>
      <c r="G144" s="160"/>
      <c r="H144" s="160"/>
      <c r="I144" s="24" t="str">
        <f t="shared" ca="1" si="13"/>
        <v>LOCKED</v>
      </c>
      <c r="J144" s="15" t="str">
        <f t="shared" si="17"/>
        <v>ASSOCIATED DRAINAGE AND UNDERGROUND WORKS</v>
      </c>
      <c r="K144" s="16">
        <f>MATCH(J144,'Pay Items'!$K$1:$K$649,0)</f>
        <v>444</v>
      </c>
      <c r="L144" s="17" t="str">
        <f t="shared" ca="1" si="14"/>
        <v>,0</v>
      </c>
      <c r="M144" s="17" t="str">
        <f t="shared" ca="1" si="15"/>
        <v>C2</v>
      </c>
      <c r="N144" s="17" t="str">
        <f t="shared" ca="1" si="16"/>
        <v>C2</v>
      </c>
    </row>
    <row r="145" spans="1:14" ht="30" customHeight="1" x14ac:dyDescent="0.2">
      <c r="A145" s="161" t="s">
        <v>0</v>
      </c>
      <c r="B145" s="162" t="s">
        <v>168</v>
      </c>
      <c r="C145" s="163" t="s">
        <v>1</v>
      </c>
      <c r="D145" s="164" t="s">
        <v>1588</v>
      </c>
      <c r="E145" s="165" t="s">
        <v>181</v>
      </c>
      <c r="F145" s="295">
        <v>1</v>
      </c>
      <c r="G145" s="120"/>
      <c r="H145" s="166">
        <f>ROUND(G145*F145,2)</f>
        <v>0</v>
      </c>
      <c r="I145" s="24" t="str">
        <f t="shared" ca="1" si="13"/>
        <v/>
      </c>
      <c r="J145" s="15" t="str">
        <f t="shared" si="17"/>
        <v>E050ACatch Basin CleaningCW 2140-R5each</v>
      </c>
      <c r="K145" s="16">
        <f>MATCH(J145,'Pay Items'!$K$1:$K$649,0)</f>
        <v>557</v>
      </c>
      <c r="L145" s="17" t="str">
        <f t="shared" ca="1" si="14"/>
        <v>,0</v>
      </c>
      <c r="M145" s="17" t="str">
        <f t="shared" ca="1" si="15"/>
        <v>C2</v>
      </c>
      <c r="N145" s="17" t="str">
        <f t="shared" ca="1" si="16"/>
        <v>C2</v>
      </c>
    </row>
    <row r="146" spans="1:14" ht="30" customHeight="1" x14ac:dyDescent="0.2">
      <c r="A146" s="152"/>
      <c r="B146" s="173"/>
      <c r="C146" s="174" t="s">
        <v>201</v>
      </c>
      <c r="D146" s="175"/>
      <c r="E146" s="176"/>
      <c r="F146" s="293" t="s">
        <v>173</v>
      </c>
      <c r="G146" s="160"/>
      <c r="H146" s="160"/>
      <c r="I146" s="24" t="str">
        <f t="shared" ca="1" si="13"/>
        <v>LOCKED</v>
      </c>
      <c r="J146" s="15" t="str">
        <f t="shared" si="17"/>
        <v>ADJUSTMENTS</v>
      </c>
      <c r="K146" s="16">
        <f>MATCH(J146,'Pay Items'!$K$1:$K$649,0)</f>
        <v>589</v>
      </c>
      <c r="L146" s="17" t="str">
        <f t="shared" ca="1" si="14"/>
        <v>,0</v>
      </c>
      <c r="M146" s="17" t="str">
        <f t="shared" ca="1" si="15"/>
        <v>C2</v>
      </c>
      <c r="N146" s="17" t="str">
        <f t="shared" ca="1" si="16"/>
        <v>C2</v>
      </c>
    </row>
    <row r="147" spans="1:14" ht="39.950000000000003" customHeight="1" x14ac:dyDescent="0.2">
      <c r="A147" s="161" t="s">
        <v>230</v>
      </c>
      <c r="B147" s="162" t="s">
        <v>169</v>
      </c>
      <c r="C147" s="81" t="s">
        <v>1062</v>
      </c>
      <c r="D147" s="83" t="s">
        <v>1061</v>
      </c>
      <c r="E147" s="165" t="s">
        <v>181</v>
      </c>
      <c r="F147" s="295">
        <v>1</v>
      </c>
      <c r="G147" s="120"/>
      <c r="H147" s="166">
        <f>ROUND(G147*F147,2)</f>
        <v>0</v>
      </c>
      <c r="I147" s="24" t="str">
        <f t="shared" ca="1" si="13"/>
        <v/>
      </c>
      <c r="J147" s="15" t="str">
        <f t="shared" si="17"/>
        <v>F001Adjustment of Manholes/Catch Basins FramesCW 3210-R8each</v>
      </c>
      <c r="K147" s="16">
        <f>MATCH(J147,'Pay Items'!$K$1:$K$649,0)</f>
        <v>590</v>
      </c>
      <c r="L147" s="17" t="str">
        <f t="shared" ca="1" si="14"/>
        <v>,0</v>
      </c>
      <c r="M147" s="17" t="str">
        <f t="shared" ca="1" si="15"/>
        <v>C2</v>
      </c>
      <c r="N147" s="17" t="str">
        <f t="shared" ca="1" si="16"/>
        <v>C2</v>
      </c>
    </row>
    <row r="148" spans="1:14" ht="30" customHeight="1" x14ac:dyDescent="0.2">
      <c r="A148" s="152"/>
      <c r="B148" s="173"/>
      <c r="C148" s="174" t="s">
        <v>202</v>
      </c>
      <c r="D148" s="175"/>
      <c r="E148" s="176"/>
      <c r="F148" s="293" t="s">
        <v>173</v>
      </c>
      <c r="G148" s="160"/>
      <c r="H148" s="160"/>
      <c r="I148" s="24" t="str">
        <f t="shared" ca="1" si="13"/>
        <v>LOCKED</v>
      </c>
      <c r="J148" s="15" t="str">
        <f t="shared" si="17"/>
        <v>LANDSCAPING</v>
      </c>
      <c r="K148" s="16">
        <f>MATCH(J148,'Pay Items'!$K$1:$K$649,0)</f>
        <v>618</v>
      </c>
      <c r="L148" s="17" t="str">
        <f t="shared" ca="1" si="14"/>
        <v>,0</v>
      </c>
      <c r="M148" s="17" t="str">
        <f t="shared" ca="1" si="15"/>
        <v>C2</v>
      </c>
      <c r="N148" s="17" t="str">
        <f t="shared" ca="1" si="16"/>
        <v>C2</v>
      </c>
    </row>
    <row r="149" spans="1:14" ht="30" customHeight="1" x14ac:dyDescent="0.2">
      <c r="A149" s="177" t="s">
        <v>242</v>
      </c>
      <c r="B149" s="162" t="s">
        <v>170</v>
      </c>
      <c r="C149" s="163" t="s">
        <v>147</v>
      </c>
      <c r="D149" s="164" t="s">
        <v>1539</v>
      </c>
      <c r="E149" s="165"/>
      <c r="F149" s="293" t="s">
        <v>173</v>
      </c>
      <c r="G149" s="160"/>
      <c r="H149" s="160"/>
      <c r="I149" s="24" t="str">
        <f t="shared" ca="1" si="13"/>
        <v>LOCKED</v>
      </c>
      <c r="J149" s="15" t="str">
        <f t="shared" si="17"/>
        <v>G001SoddingCW 3510-R10</v>
      </c>
      <c r="K149" s="16">
        <f>MATCH(J149,'Pay Items'!$K$1:$K$649,0)</f>
        <v>619</v>
      </c>
      <c r="L149" s="17" t="str">
        <f t="shared" ca="1" si="14"/>
        <v>,0</v>
      </c>
      <c r="M149" s="17" t="str">
        <f t="shared" ca="1" si="15"/>
        <v>C2</v>
      </c>
      <c r="N149" s="17" t="str">
        <f t="shared" ca="1" si="16"/>
        <v>C2</v>
      </c>
    </row>
    <row r="150" spans="1:14" ht="30" customHeight="1" x14ac:dyDescent="0.2">
      <c r="A150" s="177" t="s">
        <v>243</v>
      </c>
      <c r="B150" s="172" t="s">
        <v>350</v>
      </c>
      <c r="C150" s="163" t="s">
        <v>885</v>
      </c>
      <c r="D150" s="164"/>
      <c r="E150" s="165" t="s">
        <v>178</v>
      </c>
      <c r="F150" s="294">
        <v>20</v>
      </c>
      <c r="G150" s="120"/>
      <c r="H150" s="166">
        <f>ROUND(G150*F150,2)</f>
        <v>0</v>
      </c>
      <c r="I150" s="24" t="str">
        <f t="shared" ca="1" si="13"/>
        <v/>
      </c>
      <c r="J150" s="15" t="str">
        <f t="shared" si="17"/>
        <v>G002width &lt; 600 mmm²</v>
      </c>
      <c r="K150" s="16">
        <f>MATCH(J150,'Pay Items'!$K$1:$K$649,0)</f>
        <v>620</v>
      </c>
      <c r="L150" s="17" t="str">
        <f t="shared" ca="1" si="14"/>
        <v>,0</v>
      </c>
      <c r="M150" s="17" t="str">
        <f t="shared" ca="1" si="15"/>
        <v>C2</v>
      </c>
      <c r="N150" s="17" t="str">
        <f t="shared" ca="1" si="16"/>
        <v>C2</v>
      </c>
    </row>
    <row r="151" spans="1:14" ht="9.75" customHeight="1" x14ac:dyDescent="0.2">
      <c r="A151" s="152"/>
      <c r="B151" s="191"/>
      <c r="C151" s="174"/>
      <c r="D151" s="175"/>
      <c r="E151" s="192"/>
      <c r="F151" s="293" t="s">
        <v>173</v>
      </c>
      <c r="G151" s="160" t="s">
        <v>173</v>
      </c>
      <c r="H151" s="160"/>
      <c r="I151" s="24" t="str">
        <f t="shared" ca="1" si="13"/>
        <v>LOCKED</v>
      </c>
      <c r="J151" s="15" t="str">
        <f t="shared" si="17"/>
        <v/>
      </c>
      <c r="K151" s="16" t="e">
        <f>MATCH(J151,'Pay Items'!$K$1:$K$649,0)</f>
        <v>#N/A</v>
      </c>
      <c r="L151" s="17" t="str">
        <f t="shared" ca="1" si="14"/>
        <v>,0</v>
      </c>
      <c r="M151" s="17" t="str">
        <f t="shared" ca="1" si="15"/>
        <v>C2</v>
      </c>
      <c r="N151" s="17" t="str">
        <f t="shared" ca="1" si="16"/>
        <v>C2</v>
      </c>
    </row>
    <row r="152" spans="1:14" ht="39.950000000000003" customHeight="1" thickBot="1" x14ac:dyDescent="0.25">
      <c r="A152" s="152"/>
      <c r="B152" s="194" t="str">
        <f>B105</f>
        <v>B</v>
      </c>
      <c r="C152" s="323" t="str">
        <f>C105</f>
        <v>CONCRETE RECONSTRUCTION:  CARLTON STREET / HARGRAVE STREET ALLEY - BOUNDED BY QU'APPELLE AVENUE AND CUMBERLAND AVENUE</v>
      </c>
      <c r="D152" s="324"/>
      <c r="E152" s="324"/>
      <c r="F152" s="325"/>
      <c r="G152" s="199" t="s">
        <v>1649</v>
      </c>
      <c r="H152" s="200">
        <f>SUM(H105:H151)</f>
        <v>0</v>
      </c>
      <c r="I152" s="24" t="str">
        <f t="shared" ca="1" si="13"/>
        <v>LOCKED</v>
      </c>
      <c r="J152" s="15" t="str">
        <f t="shared" si="17"/>
        <v>CONCRETE RECONSTRUCTION: CARLTON STREET / HARGRAVE STREET ALLEY - BOUNDED BY QU'APPELLE AVENUE AND CUMBERLAND AVENUE</v>
      </c>
      <c r="K152" s="16" t="e">
        <f>MATCH(J152,'Pay Items'!$K$1:$K$649,0)</f>
        <v>#N/A</v>
      </c>
      <c r="L152" s="17" t="str">
        <f t="shared" ca="1" si="14"/>
        <v>G</v>
      </c>
      <c r="M152" s="17" t="str">
        <f t="shared" ca="1" si="15"/>
        <v>C2</v>
      </c>
      <c r="N152" s="17" t="str">
        <f t="shared" ca="1" si="16"/>
        <v>C2</v>
      </c>
    </row>
    <row r="153" spans="1:14" ht="39.950000000000003" customHeight="1" thickTop="1" x14ac:dyDescent="0.2">
      <c r="A153" s="152"/>
      <c r="B153" s="196" t="s">
        <v>368</v>
      </c>
      <c r="C153" s="326" t="s">
        <v>1654</v>
      </c>
      <c r="D153" s="327"/>
      <c r="E153" s="327"/>
      <c r="F153" s="328"/>
      <c r="G153" s="197"/>
      <c r="H153" s="154"/>
      <c r="I153" s="24" t="str">
        <f t="shared" ca="1" si="13"/>
        <v>LOCKED</v>
      </c>
      <c r="J153" s="15" t="str">
        <f t="shared" si="17"/>
        <v>CONCRETE RECONSTRUCTION: DONALD STREET / SMITH STREET ALLEY - BOUNDED BY ELLICE AVENUE AND DONALD STREET</v>
      </c>
      <c r="K153" s="16" t="e">
        <f>MATCH(J153,'Pay Items'!$K$1:$K$649,0)</f>
        <v>#N/A</v>
      </c>
      <c r="L153" s="17" t="str">
        <f t="shared" ca="1" si="14"/>
        <v>G</v>
      </c>
      <c r="M153" s="17" t="str">
        <f t="shared" ca="1" si="15"/>
        <v>C2</v>
      </c>
      <c r="N153" s="17" t="str">
        <f t="shared" ca="1" si="16"/>
        <v>C2</v>
      </c>
    </row>
    <row r="154" spans="1:14" ht="30" customHeight="1" x14ac:dyDescent="0.2">
      <c r="A154" s="152"/>
      <c r="B154" s="173"/>
      <c r="C154" s="198" t="s">
        <v>196</v>
      </c>
      <c r="D154" s="175"/>
      <c r="E154" s="176" t="s">
        <v>173</v>
      </c>
      <c r="F154" s="293" t="s">
        <v>173</v>
      </c>
      <c r="G154" s="160" t="s">
        <v>173</v>
      </c>
      <c r="H154" s="160"/>
      <c r="I154" s="24" t="str">
        <f t="shared" ca="1" si="13"/>
        <v>LOCKED</v>
      </c>
      <c r="J154" s="15" t="str">
        <f t="shared" si="17"/>
        <v>EARTH AND BASE WORKS</v>
      </c>
      <c r="K154" s="16">
        <f>MATCH(J154,'Pay Items'!$K$1:$K$649,0)</f>
        <v>3</v>
      </c>
      <c r="L154" s="17" t="str">
        <f t="shared" ca="1" si="14"/>
        <v>,0</v>
      </c>
      <c r="M154" s="17" t="str">
        <f t="shared" ca="1" si="15"/>
        <v>C2</v>
      </c>
      <c r="N154" s="17" t="str">
        <f t="shared" ca="1" si="16"/>
        <v>C2</v>
      </c>
    </row>
    <row r="155" spans="1:14" ht="30" customHeight="1" x14ac:dyDescent="0.2">
      <c r="A155" s="161" t="s">
        <v>439</v>
      </c>
      <c r="B155" s="162" t="s">
        <v>116</v>
      </c>
      <c r="C155" s="163" t="s">
        <v>104</v>
      </c>
      <c r="D155" s="164" t="s">
        <v>1296</v>
      </c>
      <c r="E155" s="165" t="s">
        <v>179</v>
      </c>
      <c r="F155" s="294">
        <v>150</v>
      </c>
      <c r="G155" s="120"/>
      <c r="H155" s="166">
        <f>ROUND(G155*F155,2)</f>
        <v>0</v>
      </c>
      <c r="I155" s="24" t="str">
        <f t="shared" ca="1" si="13"/>
        <v/>
      </c>
      <c r="J155" s="15" t="str">
        <f t="shared" si="17"/>
        <v>A003ExcavationCW 3110-R22m³</v>
      </c>
      <c r="K155" s="16">
        <f>MATCH(J155,'Pay Items'!$K$1:$K$649,0)</f>
        <v>6</v>
      </c>
      <c r="L155" s="17" t="str">
        <f t="shared" ca="1" si="14"/>
        <v>,0</v>
      </c>
      <c r="M155" s="17" t="str">
        <f t="shared" ca="1" si="15"/>
        <v>C2</v>
      </c>
      <c r="N155" s="17" t="str">
        <f t="shared" ca="1" si="16"/>
        <v>C2</v>
      </c>
    </row>
    <row r="156" spans="1:14" ht="30" customHeight="1" x14ac:dyDescent="0.2">
      <c r="A156" s="167" t="s">
        <v>247</v>
      </c>
      <c r="B156" s="162" t="s">
        <v>118</v>
      </c>
      <c r="C156" s="163" t="s">
        <v>93</v>
      </c>
      <c r="D156" s="164" t="s">
        <v>1297</v>
      </c>
      <c r="E156" s="165" t="s">
        <v>178</v>
      </c>
      <c r="F156" s="294">
        <v>475</v>
      </c>
      <c r="G156" s="120"/>
      <c r="H156" s="166">
        <f>ROUND(G156*F156,2)</f>
        <v>0</v>
      </c>
      <c r="I156" s="24" t="str">
        <f t="shared" ca="1" si="13"/>
        <v/>
      </c>
      <c r="J156" s="15" t="str">
        <f t="shared" si="17"/>
        <v>A004Sub-Grade CompactionCW 3110-R22m²</v>
      </c>
      <c r="K156" s="16">
        <f>MATCH(J156,'Pay Items'!$K$1:$K$649,0)</f>
        <v>7</v>
      </c>
      <c r="L156" s="17" t="str">
        <f t="shared" ca="1" si="14"/>
        <v>,0</v>
      </c>
      <c r="M156" s="17" t="str">
        <f t="shared" ca="1" si="15"/>
        <v>C2</v>
      </c>
      <c r="N156" s="17" t="str">
        <f t="shared" ca="1" si="16"/>
        <v>C2</v>
      </c>
    </row>
    <row r="157" spans="1:14" ht="30" customHeight="1" x14ac:dyDescent="0.2">
      <c r="A157" s="167" t="s">
        <v>249</v>
      </c>
      <c r="B157" s="162" t="s">
        <v>119</v>
      </c>
      <c r="C157" s="163" t="s">
        <v>1079</v>
      </c>
      <c r="D157" s="164" t="s">
        <v>1297</v>
      </c>
      <c r="E157" s="165"/>
      <c r="F157" s="293" t="s">
        <v>173</v>
      </c>
      <c r="G157" s="160"/>
      <c r="H157" s="160"/>
      <c r="I157" s="24" t="str">
        <f t="shared" ca="1" si="13"/>
        <v>LOCKED</v>
      </c>
      <c r="J157" s="15" t="str">
        <f t="shared" si="17"/>
        <v>A007Supplying and Placing Sub-base MaterialCW 3110-R22</v>
      </c>
      <c r="K157" s="16">
        <f>MATCH(J157,'Pay Items'!$K$1:$K$649,0)</f>
        <v>10</v>
      </c>
      <c r="L157" s="17" t="str">
        <f t="shared" ca="1" si="14"/>
        <v>,0</v>
      </c>
      <c r="M157" s="17" t="str">
        <f t="shared" ca="1" si="15"/>
        <v>C2</v>
      </c>
      <c r="N157" s="17" t="str">
        <f t="shared" ca="1" si="16"/>
        <v>C2</v>
      </c>
    </row>
    <row r="158" spans="1:14" ht="30" customHeight="1" x14ac:dyDescent="0.2">
      <c r="A158" s="167" t="s">
        <v>1090</v>
      </c>
      <c r="B158" s="172" t="s">
        <v>350</v>
      </c>
      <c r="C158" s="163" t="s">
        <v>1655</v>
      </c>
      <c r="D158" s="164" t="s">
        <v>173</v>
      </c>
      <c r="E158" s="165" t="s">
        <v>180</v>
      </c>
      <c r="F158" s="294">
        <v>240</v>
      </c>
      <c r="G158" s="120"/>
      <c r="H158" s="166">
        <f>ROUND(G158*F158,2)</f>
        <v>0</v>
      </c>
      <c r="I158" s="24" t="str">
        <f t="shared" ca="1" si="13"/>
        <v/>
      </c>
      <c r="J158" s="15" t="str">
        <f t="shared" si="17"/>
        <v>A007B350 mm Granular Btonne</v>
      </c>
      <c r="K158" s="16" t="e">
        <f>MATCH(J158,'Pay Items'!$K$1:$K$649,0)</f>
        <v>#N/A</v>
      </c>
      <c r="L158" s="17" t="str">
        <f t="shared" ca="1" si="14"/>
        <v>,0</v>
      </c>
      <c r="M158" s="17" t="str">
        <f t="shared" ca="1" si="15"/>
        <v>C2</v>
      </c>
      <c r="N158" s="17" t="str">
        <f t="shared" ca="1" si="16"/>
        <v>C2</v>
      </c>
    </row>
    <row r="159" spans="1:14" ht="30" customHeight="1" x14ac:dyDescent="0.2">
      <c r="A159" s="167" t="s">
        <v>250</v>
      </c>
      <c r="B159" s="162" t="s">
        <v>120</v>
      </c>
      <c r="C159" s="163" t="s">
        <v>319</v>
      </c>
      <c r="D159" s="164" t="s">
        <v>1296</v>
      </c>
      <c r="E159" s="165"/>
      <c r="F159" s="293" t="s">
        <v>173</v>
      </c>
      <c r="G159" s="160"/>
      <c r="H159" s="160"/>
      <c r="I159" s="24" t="str">
        <f t="shared" ca="1" si="13"/>
        <v>LOCKED</v>
      </c>
      <c r="J159" s="15" t="str">
        <f t="shared" si="17"/>
        <v>A010Supplying and Placing Base Course MaterialCW 3110-R22</v>
      </c>
      <c r="K159" s="16">
        <f>MATCH(J159,'Pay Items'!$K$1:$K$649,0)</f>
        <v>27</v>
      </c>
      <c r="L159" s="17" t="str">
        <f t="shared" ca="1" si="14"/>
        <v>,0</v>
      </c>
      <c r="M159" s="17" t="str">
        <f t="shared" ca="1" si="15"/>
        <v>C2</v>
      </c>
      <c r="N159" s="17" t="str">
        <f t="shared" ca="1" si="16"/>
        <v>C2</v>
      </c>
    </row>
    <row r="160" spans="1:14" ht="30" customHeight="1" x14ac:dyDescent="0.2">
      <c r="A160" s="167" t="s">
        <v>1119</v>
      </c>
      <c r="B160" s="172" t="s">
        <v>350</v>
      </c>
      <c r="C160" s="163" t="s">
        <v>1651</v>
      </c>
      <c r="D160" s="164" t="s">
        <v>173</v>
      </c>
      <c r="E160" s="165" t="s">
        <v>179</v>
      </c>
      <c r="F160" s="294">
        <v>60</v>
      </c>
      <c r="G160" s="120"/>
      <c r="H160" s="166">
        <f>ROUND(G160*F160,2)</f>
        <v>0</v>
      </c>
      <c r="I160" s="24" t="str">
        <f t="shared" ca="1" si="13"/>
        <v/>
      </c>
      <c r="J160" s="15" t="str">
        <f t="shared" si="17"/>
        <v>A010B3Base Course Material - Granular Bm³</v>
      </c>
      <c r="K160" s="16" t="e">
        <f>MATCH(J160,'Pay Items'!$K$1:$K$649,0)</f>
        <v>#N/A</v>
      </c>
      <c r="L160" s="17" t="str">
        <f t="shared" ca="1" si="14"/>
        <v>,0</v>
      </c>
      <c r="M160" s="17" t="str">
        <f t="shared" ca="1" si="15"/>
        <v>C2</v>
      </c>
      <c r="N160" s="17" t="str">
        <f t="shared" ca="1" si="16"/>
        <v>C2</v>
      </c>
    </row>
    <row r="161" spans="1:14" ht="30" customHeight="1" x14ac:dyDescent="0.2">
      <c r="A161" s="167" t="s">
        <v>259</v>
      </c>
      <c r="B161" s="162" t="s">
        <v>121</v>
      </c>
      <c r="C161" s="163" t="s">
        <v>1125</v>
      </c>
      <c r="D161" s="164" t="s">
        <v>1126</v>
      </c>
      <c r="E161" s="165"/>
      <c r="F161" s="293" t="s">
        <v>173</v>
      </c>
      <c r="G161" s="160"/>
      <c r="H161" s="160"/>
      <c r="I161" s="24" t="str">
        <f t="shared" ca="1" si="13"/>
        <v>LOCKED</v>
      </c>
      <c r="J161" s="15" t="str">
        <f t="shared" si="17"/>
        <v>A022Geotextile FabricCW 3130-R5</v>
      </c>
      <c r="K161" s="16">
        <f>MATCH(J161,'Pay Items'!$K$1:$K$649,0)</f>
        <v>46</v>
      </c>
      <c r="L161" s="17" t="str">
        <f t="shared" ca="1" si="14"/>
        <v>,0</v>
      </c>
      <c r="M161" s="17" t="str">
        <f t="shared" ca="1" si="15"/>
        <v>C2</v>
      </c>
      <c r="N161" s="17" t="str">
        <f t="shared" ca="1" si="16"/>
        <v>C2</v>
      </c>
    </row>
    <row r="162" spans="1:14" ht="30" customHeight="1" x14ac:dyDescent="0.2">
      <c r="A162" s="167" t="s">
        <v>1129</v>
      </c>
      <c r="B162" s="172" t="s">
        <v>350</v>
      </c>
      <c r="C162" s="163" t="s">
        <v>1130</v>
      </c>
      <c r="D162" s="164" t="s">
        <v>173</v>
      </c>
      <c r="E162" s="165" t="s">
        <v>178</v>
      </c>
      <c r="F162" s="294">
        <v>475</v>
      </c>
      <c r="G162" s="120"/>
      <c r="H162" s="166">
        <f>ROUND(G162*F162,2)</f>
        <v>0</v>
      </c>
      <c r="I162" s="24" t="str">
        <f t="shared" ca="1" si="13"/>
        <v/>
      </c>
      <c r="J162" s="15" t="str">
        <f t="shared" si="17"/>
        <v>A022A2Separation/Filtration Fabricm²</v>
      </c>
      <c r="K162" s="16">
        <f>MATCH(J162,'Pay Items'!$K$1:$K$649,0)</f>
        <v>48</v>
      </c>
      <c r="L162" s="17" t="str">
        <f t="shared" ca="1" si="14"/>
        <v>,0</v>
      </c>
      <c r="M162" s="17" t="str">
        <f t="shared" ca="1" si="15"/>
        <v>C2</v>
      </c>
      <c r="N162" s="17" t="str">
        <f t="shared" ca="1" si="16"/>
        <v>C2</v>
      </c>
    </row>
    <row r="163" spans="1:14" ht="30" customHeight="1" x14ac:dyDescent="0.2">
      <c r="A163" s="167" t="s">
        <v>1133</v>
      </c>
      <c r="B163" s="162" t="s">
        <v>373</v>
      </c>
      <c r="C163" s="163" t="s">
        <v>729</v>
      </c>
      <c r="D163" s="164" t="s">
        <v>1134</v>
      </c>
      <c r="E163" s="165"/>
      <c r="F163" s="293" t="s">
        <v>173</v>
      </c>
      <c r="G163" s="160"/>
      <c r="H163" s="160"/>
      <c r="I163" s="24" t="str">
        <f t="shared" ca="1" si="13"/>
        <v>LOCKED</v>
      </c>
      <c r="J163" s="15" t="str">
        <f t="shared" si="17"/>
        <v>A022A4Supply and Install GeogridCW 3135-R2</v>
      </c>
      <c r="K163" s="16">
        <f>MATCH(J163,'Pay Items'!$K$1:$K$649,0)</f>
        <v>50</v>
      </c>
      <c r="L163" s="17" t="str">
        <f t="shared" ca="1" si="14"/>
        <v>,0</v>
      </c>
      <c r="M163" s="17" t="str">
        <f t="shared" ca="1" si="15"/>
        <v>C2</v>
      </c>
      <c r="N163" s="17" t="str">
        <f t="shared" ca="1" si="16"/>
        <v>C2</v>
      </c>
    </row>
    <row r="164" spans="1:14" ht="30" customHeight="1" x14ac:dyDescent="0.2">
      <c r="A164" s="167" t="s">
        <v>1135</v>
      </c>
      <c r="B164" s="172" t="s">
        <v>350</v>
      </c>
      <c r="C164" s="163" t="s">
        <v>1136</v>
      </c>
      <c r="D164" s="164" t="s">
        <v>173</v>
      </c>
      <c r="E164" s="165" t="s">
        <v>178</v>
      </c>
      <c r="F164" s="294">
        <v>475</v>
      </c>
      <c r="G164" s="120"/>
      <c r="H164" s="166">
        <f>ROUND(G164*F164,2)</f>
        <v>0</v>
      </c>
      <c r="I164" s="24" t="str">
        <f t="shared" ca="1" si="13"/>
        <v/>
      </c>
      <c r="J164" s="15" t="str">
        <f t="shared" si="17"/>
        <v>A022A5Class A Geogridm²</v>
      </c>
      <c r="K164" s="16">
        <f>MATCH(J164,'Pay Items'!$K$1:$K$649,0)</f>
        <v>51</v>
      </c>
      <c r="L164" s="17" t="str">
        <f t="shared" ca="1" si="14"/>
        <v>,0</v>
      </c>
      <c r="M164" s="17" t="str">
        <f t="shared" ca="1" si="15"/>
        <v>C2</v>
      </c>
      <c r="N164" s="17" t="str">
        <f t="shared" ca="1" si="16"/>
        <v>C2</v>
      </c>
    </row>
    <row r="165" spans="1:14" ht="30" customHeight="1" x14ac:dyDescent="0.2">
      <c r="A165" s="152"/>
      <c r="B165" s="173"/>
      <c r="C165" s="174" t="s">
        <v>1603</v>
      </c>
      <c r="D165" s="175"/>
      <c r="E165" s="176"/>
      <c r="F165" s="293" t="s">
        <v>173</v>
      </c>
      <c r="G165" s="160"/>
      <c r="H165" s="160"/>
      <c r="I165" s="24" t="str">
        <f t="shared" ca="1" si="13"/>
        <v>LOCKED</v>
      </c>
      <c r="J165" s="15" t="str">
        <f t="shared" si="17"/>
        <v>ROADWORKS - REMOVALS/RENEWALS</v>
      </c>
      <c r="K165" s="16" t="e">
        <f>MATCH(J165,'Pay Items'!$K$1:$K$649,0)</f>
        <v>#N/A</v>
      </c>
      <c r="L165" s="17" t="str">
        <f t="shared" ca="1" si="14"/>
        <v>,0</v>
      </c>
      <c r="M165" s="17" t="str">
        <f t="shared" ca="1" si="15"/>
        <v>C2</v>
      </c>
      <c r="N165" s="17" t="str">
        <f t="shared" ca="1" si="16"/>
        <v>C2</v>
      </c>
    </row>
    <row r="166" spans="1:14" ht="30" customHeight="1" x14ac:dyDescent="0.2">
      <c r="A166" s="177" t="s">
        <v>371</v>
      </c>
      <c r="B166" s="162" t="s">
        <v>374</v>
      </c>
      <c r="C166" s="163" t="s">
        <v>316</v>
      </c>
      <c r="D166" s="164" t="s">
        <v>1296</v>
      </c>
      <c r="E166" s="165"/>
      <c r="F166" s="293" t="s">
        <v>173</v>
      </c>
      <c r="G166" s="160"/>
      <c r="H166" s="160"/>
      <c r="I166" s="24" t="str">
        <f t="shared" ca="1" si="13"/>
        <v>LOCKED</v>
      </c>
      <c r="J166" s="15" t="str">
        <f t="shared" si="17"/>
        <v>B001Pavement RemovalCW 3110-R22</v>
      </c>
      <c r="K166" s="16">
        <f>MATCH(J166,'Pay Items'!$K$1:$K$649,0)</f>
        <v>69</v>
      </c>
      <c r="L166" s="17" t="str">
        <f t="shared" ca="1" si="14"/>
        <v>,0</v>
      </c>
      <c r="M166" s="17" t="str">
        <f t="shared" ca="1" si="15"/>
        <v>C2</v>
      </c>
      <c r="N166" s="17" t="str">
        <f t="shared" ca="1" si="16"/>
        <v>C2</v>
      </c>
    </row>
    <row r="167" spans="1:14" ht="30" customHeight="1" x14ac:dyDescent="0.2">
      <c r="A167" s="177" t="s">
        <v>442</v>
      </c>
      <c r="B167" s="172" t="s">
        <v>350</v>
      </c>
      <c r="C167" s="163" t="s">
        <v>317</v>
      </c>
      <c r="D167" s="164" t="s">
        <v>173</v>
      </c>
      <c r="E167" s="165" t="s">
        <v>178</v>
      </c>
      <c r="F167" s="294">
        <v>460</v>
      </c>
      <c r="G167" s="120"/>
      <c r="H167" s="166">
        <f>ROUND(G167*F167,2)</f>
        <v>0</v>
      </c>
      <c r="I167" s="24" t="str">
        <f t="shared" ca="1" si="13"/>
        <v/>
      </c>
      <c r="J167" s="15" t="str">
        <f t="shared" si="17"/>
        <v>B002Concrete Pavementm²</v>
      </c>
      <c r="K167" s="16">
        <f>MATCH(J167,'Pay Items'!$K$1:$K$649,0)</f>
        <v>70</v>
      </c>
      <c r="L167" s="17" t="str">
        <f t="shared" ca="1" si="14"/>
        <v>,0</v>
      </c>
      <c r="M167" s="17" t="str">
        <f t="shared" ca="1" si="15"/>
        <v>C2</v>
      </c>
      <c r="N167" s="17" t="str">
        <f t="shared" ca="1" si="16"/>
        <v>C2</v>
      </c>
    </row>
    <row r="168" spans="1:14" ht="30" customHeight="1" x14ac:dyDescent="0.2">
      <c r="A168" s="177" t="s">
        <v>262</v>
      </c>
      <c r="B168" s="172" t="s">
        <v>351</v>
      </c>
      <c r="C168" s="163" t="s">
        <v>318</v>
      </c>
      <c r="D168" s="164" t="s">
        <v>173</v>
      </c>
      <c r="E168" s="165" t="s">
        <v>178</v>
      </c>
      <c r="F168" s="294">
        <v>85</v>
      </c>
      <c r="G168" s="120"/>
      <c r="H168" s="166">
        <f>ROUND(G168*F168,2)</f>
        <v>0</v>
      </c>
      <c r="I168" s="24" t="str">
        <f t="shared" ca="1" si="13"/>
        <v/>
      </c>
      <c r="J168" s="15" t="str">
        <f t="shared" si="17"/>
        <v>B003Asphalt Pavementm²</v>
      </c>
      <c r="K168" s="16">
        <f>MATCH(J168,'Pay Items'!$K$1:$K$649,0)</f>
        <v>71</v>
      </c>
      <c r="L168" s="17" t="str">
        <f t="shared" ca="1" si="14"/>
        <v>,0</v>
      </c>
      <c r="M168" s="17" t="str">
        <f t="shared" ca="1" si="15"/>
        <v>C2</v>
      </c>
      <c r="N168" s="17" t="str">
        <f t="shared" ca="1" si="16"/>
        <v>C2</v>
      </c>
    </row>
    <row r="169" spans="1:14" ht="30" customHeight="1" x14ac:dyDescent="0.2">
      <c r="A169" s="177" t="s">
        <v>304</v>
      </c>
      <c r="B169" s="162" t="s">
        <v>375</v>
      </c>
      <c r="C169" s="163" t="s">
        <v>162</v>
      </c>
      <c r="D169" s="164" t="s">
        <v>921</v>
      </c>
      <c r="E169" s="165"/>
      <c r="F169" s="293" t="s">
        <v>173</v>
      </c>
      <c r="G169" s="160"/>
      <c r="H169" s="160"/>
      <c r="I169" s="24" t="str">
        <f t="shared" ca="1" si="13"/>
        <v>LOCKED</v>
      </c>
      <c r="J169" s="15" t="str">
        <f t="shared" si="17"/>
        <v>B097Drilled Tie BarsCW 3230-R8</v>
      </c>
      <c r="K169" s="16">
        <f>MATCH(J169,'Pay Items'!$K$1:$K$649,0)</f>
        <v>167</v>
      </c>
      <c r="L169" s="17" t="str">
        <f t="shared" ca="1" si="14"/>
        <v>,0</v>
      </c>
      <c r="M169" s="17" t="str">
        <f t="shared" ca="1" si="15"/>
        <v>C2</v>
      </c>
      <c r="N169" s="17" t="str">
        <f t="shared" ca="1" si="16"/>
        <v>C2</v>
      </c>
    </row>
    <row r="170" spans="1:14" ht="30" customHeight="1" x14ac:dyDescent="0.2">
      <c r="A170" s="177" t="s">
        <v>305</v>
      </c>
      <c r="B170" s="172" t="s">
        <v>350</v>
      </c>
      <c r="C170" s="163" t="s">
        <v>187</v>
      </c>
      <c r="D170" s="164" t="s">
        <v>173</v>
      </c>
      <c r="E170" s="165" t="s">
        <v>181</v>
      </c>
      <c r="F170" s="294">
        <v>150</v>
      </c>
      <c r="G170" s="120"/>
      <c r="H170" s="166">
        <f>ROUND(G170*F170,2)</f>
        <v>0</v>
      </c>
      <c r="I170" s="24" t="str">
        <f t="shared" ca="1" si="13"/>
        <v/>
      </c>
      <c r="J170" s="15" t="str">
        <f t="shared" si="17"/>
        <v>B09820 M Deformed Tie Bareach</v>
      </c>
      <c r="K170" s="16">
        <f>MATCH(J170,'Pay Items'!$K$1:$K$649,0)</f>
        <v>169</v>
      </c>
      <c r="L170" s="17" t="str">
        <f t="shared" ca="1" si="14"/>
        <v>,0</v>
      </c>
      <c r="M170" s="17" t="str">
        <f t="shared" ca="1" si="15"/>
        <v>C2</v>
      </c>
      <c r="N170" s="17" t="str">
        <f t="shared" ca="1" si="16"/>
        <v>C2</v>
      </c>
    </row>
    <row r="171" spans="1:14" ht="30" customHeight="1" x14ac:dyDescent="0.2">
      <c r="A171" s="178" t="s">
        <v>792</v>
      </c>
      <c r="B171" s="179" t="s">
        <v>376</v>
      </c>
      <c r="C171" s="170" t="s">
        <v>329</v>
      </c>
      <c r="D171" s="171" t="s">
        <v>6</v>
      </c>
      <c r="E171" s="180"/>
      <c r="F171" s="293" t="s">
        <v>173</v>
      </c>
      <c r="G171" s="160"/>
      <c r="H171" s="160"/>
      <c r="I171" s="24" t="str">
        <f t="shared" ca="1" si="13"/>
        <v>LOCKED</v>
      </c>
      <c r="J171" s="15" t="str">
        <f t="shared" si="17"/>
        <v>B100rMiscellaneous Concrete Slab RemovalCW 3235-R9</v>
      </c>
      <c r="K171" s="16">
        <f>MATCH(J171,'Pay Items'!$K$1:$K$649,0)</f>
        <v>171</v>
      </c>
      <c r="L171" s="17" t="str">
        <f t="shared" ca="1" si="14"/>
        <v>,0</v>
      </c>
      <c r="M171" s="17" t="str">
        <f t="shared" ca="1" si="15"/>
        <v>C2</v>
      </c>
      <c r="N171" s="17" t="str">
        <f t="shared" ca="1" si="16"/>
        <v>C2</v>
      </c>
    </row>
    <row r="172" spans="1:14" ht="30" customHeight="1" x14ac:dyDescent="0.2">
      <c r="A172" s="178" t="s">
        <v>796</v>
      </c>
      <c r="B172" s="169" t="s">
        <v>350</v>
      </c>
      <c r="C172" s="170" t="s">
        <v>10</v>
      </c>
      <c r="D172" s="171" t="s">
        <v>173</v>
      </c>
      <c r="E172" s="180" t="s">
        <v>178</v>
      </c>
      <c r="F172" s="294">
        <v>25</v>
      </c>
      <c r="G172" s="181"/>
      <c r="H172" s="166">
        <f>ROUND(G172*F172,2)</f>
        <v>0</v>
      </c>
      <c r="I172" s="24" t="str">
        <f t="shared" ca="1" si="13"/>
        <v/>
      </c>
      <c r="J172" s="15" t="str">
        <f t="shared" si="17"/>
        <v>B104r100 mm Sidewalkm²</v>
      </c>
      <c r="K172" s="16">
        <f>MATCH(J172,'Pay Items'!$K$1:$K$649,0)</f>
        <v>175</v>
      </c>
      <c r="L172" s="17" t="str">
        <f t="shared" ca="1" si="14"/>
        <v>,0</v>
      </c>
      <c r="M172" s="17" t="str">
        <f t="shared" ca="1" si="15"/>
        <v>C2</v>
      </c>
      <c r="N172" s="17" t="str">
        <f t="shared" ca="1" si="16"/>
        <v>C2</v>
      </c>
    </row>
    <row r="173" spans="1:14" ht="39.950000000000003" customHeight="1" x14ac:dyDescent="0.2">
      <c r="A173" s="177" t="s">
        <v>1226</v>
      </c>
      <c r="B173" s="162" t="s">
        <v>377</v>
      </c>
      <c r="C173" s="163" t="s">
        <v>1606</v>
      </c>
      <c r="D173" s="164" t="s">
        <v>1607</v>
      </c>
      <c r="E173" s="165" t="s">
        <v>178</v>
      </c>
      <c r="F173" s="295">
        <v>25</v>
      </c>
      <c r="G173" s="120"/>
      <c r="H173" s="166">
        <f>ROUND(G173*F173,2)</f>
        <v>0</v>
      </c>
      <c r="I173" s="24" t="str">
        <f t="shared" ca="1" si="13"/>
        <v/>
      </c>
      <c r="J173" s="15" t="str">
        <f t="shared" si="17"/>
        <v>B114AType 5 Concrete 100 mm Sidewalk with Block Outsm²</v>
      </c>
      <c r="K173" s="16" t="e">
        <f>MATCH(J173,'Pay Items'!$K$1:$K$649,0)</f>
        <v>#N/A</v>
      </c>
      <c r="L173" s="17" t="str">
        <f t="shared" ca="1" si="14"/>
        <v>,0</v>
      </c>
      <c r="M173" s="17" t="str">
        <f t="shared" ca="1" si="15"/>
        <v>C2</v>
      </c>
      <c r="N173" s="17" t="str">
        <f t="shared" ca="1" si="16"/>
        <v>C2</v>
      </c>
    </row>
    <row r="174" spans="1:14" ht="30" customHeight="1" x14ac:dyDescent="0.2">
      <c r="A174" s="177" t="s">
        <v>1232</v>
      </c>
      <c r="B174" s="162" t="s">
        <v>378</v>
      </c>
      <c r="C174" s="163" t="s">
        <v>1233</v>
      </c>
      <c r="D174" s="164" t="s">
        <v>1608</v>
      </c>
      <c r="E174" s="165" t="s">
        <v>178</v>
      </c>
      <c r="F174" s="295">
        <v>5</v>
      </c>
      <c r="G174" s="120"/>
      <c r="H174" s="166">
        <f>ROUND(G174*F174,2)</f>
        <v>0</v>
      </c>
      <c r="I174" s="24" t="str">
        <f t="shared" ca="1" si="13"/>
        <v/>
      </c>
      <c r="J174" s="15" t="str">
        <f t="shared" si="17"/>
        <v>B114EPaving Stone Indicator Surfacesm²</v>
      </c>
      <c r="K174" s="16">
        <f>MATCH(J174,'Pay Items'!$K$1:$K$649,0)</f>
        <v>191</v>
      </c>
      <c r="L174" s="17" t="str">
        <f t="shared" ca="1" si="14"/>
        <v>,0</v>
      </c>
      <c r="M174" s="17" t="str">
        <f t="shared" ca="1" si="15"/>
        <v>C2</v>
      </c>
      <c r="N174" s="17" t="str">
        <f t="shared" ca="1" si="16"/>
        <v>C2</v>
      </c>
    </row>
    <row r="175" spans="1:14" ht="39.950000000000003" customHeight="1" x14ac:dyDescent="0.2">
      <c r="A175" s="178" t="s">
        <v>474</v>
      </c>
      <c r="B175" s="179" t="s">
        <v>735</v>
      </c>
      <c r="C175" s="163" t="s">
        <v>2020</v>
      </c>
      <c r="D175" s="171" t="s">
        <v>1423</v>
      </c>
      <c r="E175" s="180" t="s">
        <v>182</v>
      </c>
      <c r="F175" s="294">
        <v>100</v>
      </c>
      <c r="G175" s="181"/>
      <c r="H175" s="166">
        <f>ROUND(G175*F175,2)</f>
        <v>0</v>
      </c>
      <c r="I175" s="24" t="str">
        <f t="shared" ca="1" si="13"/>
        <v/>
      </c>
      <c r="J175" s="15" t="str">
        <f t="shared" si="17"/>
        <v>B188Supply and Installation of Dowel Assemblies 19.1 mmCW 3310-R18m</v>
      </c>
      <c r="K175" s="16" t="e">
        <f>MATCH(J175,'Pay Items'!$K$1:$K$649,0)</f>
        <v>#N/A</v>
      </c>
      <c r="L175" s="17" t="str">
        <f t="shared" ca="1" si="14"/>
        <v>,0</v>
      </c>
      <c r="M175" s="17" t="str">
        <f t="shared" ca="1" si="15"/>
        <v>C2</v>
      </c>
      <c r="N175" s="17" t="str">
        <f t="shared" ca="1" si="16"/>
        <v>C2</v>
      </c>
    </row>
    <row r="176" spans="1:14" ht="30" customHeight="1" x14ac:dyDescent="0.2">
      <c r="A176" s="152"/>
      <c r="B176" s="173"/>
      <c r="C176" s="174" t="s">
        <v>1615</v>
      </c>
      <c r="D176" s="175"/>
      <c r="E176" s="176"/>
      <c r="F176" s="293" t="s">
        <v>173</v>
      </c>
      <c r="G176" s="160"/>
      <c r="H176" s="160"/>
      <c r="I176" s="24" t="str">
        <f t="shared" ca="1" si="13"/>
        <v>LOCKED</v>
      </c>
      <c r="J176" s="15" t="str">
        <f t="shared" si="17"/>
        <v>ROADWORKS - NEW CONSTRUCTION</v>
      </c>
      <c r="K176" s="16" t="e">
        <f>MATCH(J176,'Pay Items'!$K$1:$K$649,0)</f>
        <v>#N/A</v>
      </c>
      <c r="L176" s="17" t="str">
        <f t="shared" ca="1" si="14"/>
        <v>,0</v>
      </c>
      <c r="M176" s="17" t="str">
        <f t="shared" ca="1" si="15"/>
        <v>C2</v>
      </c>
      <c r="N176" s="17" t="str">
        <f t="shared" ca="1" si="16"/>
        <v>C2</v>
      </c>
    </row>
    <row r="177" spans="1:14" ht="39.950000000000003" customHeight="1" x14ac:dyDescent="0.2">
      <c r="A177" s="161" t="s">
        <v>209</v>
      </c>
      <c r="B177" s="162" t="s">
        <v>1656</v>
      </c>
      <c r="C177" s="163" t="s">
        <v>468</v>
      </c>
      <c r="D177" s="164" t="s">
        <v>1617</v>
      </c>
      <c r="E177" s="165"/>
      <c r="F177" s="293" t="s">
        <v>173</v>
      </c>
      <c r="G177" s="160"/>
      <c r="H177" s="160"/>
      <c r="I177" s="24" t="str">
        <f t="shared" ca="1" si="13"/>
        <v>LOCKED</v>
      </c>
      <c r="J177" s="15" t="str">
        <f t="shared" si="17"/>
        <v>C001Concrete Pavements, Median Slabs, Bull-noses, and Safety MediansCW 3310-R18, E14</v>
      </c>
      <c r="K177" s="16" t="e">
        <f>MATCH(J177,'Pay Items'!$K$1:$K$649,0)</f>
        <v>#N/A</v>
      </c>
      <c r="L177" s="17" t="str">
        <f t="shared" ca="1" si="14"/>
        <v>,0</v>
      </c>
      <c r="M177" s="17" t="str">
        <f t="shared" ca="1" si="15"/>
        <v>C2</v>
      </c>
      <c r="N177" s="17" t="str">
        <f t="shared" ca="1" si="16"/>
        <v>C2</v>
      </c>
    </row>
    <row r="178" spans="1:14" ht="39.950000000000003" customHeight="1" x14ac:dyDescent="0.2">
      <c r="A178" s="161" t="s">
        <v>457</v>
      </c>
      <c r="B178" s="172" t="s">
        <v>350</v>
      </c>
      <c r="C178" s="163" t="s">
        <v>1618</v>
      </c>
      <c r="D178" s="164" t="s">
        <v>173</v>
      </c>
      <c r="E178" s="165" t="s">
        <v>178</v>
      </c>
      <c r="F178" s="295">
        <v>235</v>
      </c>
      <c r="G178" s="120"/>
      <c r="H178" s="166">
        <f>ROUND(G178*F178,2)</f>
        <v>0</v>
      </c>
      <c r="I178" s="24" t="str">
        <f t="shared" ca="1" si="13"/>
        <v/>
      </c>
      <c r="J178" s="15" t="str">
        <f t="shared" si="17"/>
        <v>C008Construction of 200 mm Type 2 Concrete Pavement - (Reinforced)m²</v>
      </c>
      <c r="K178" s="16" t="e">
        <f>MATCH(J178,'Pay Items'!$K$1:$K$649,0)</f>
        <v>#N/A</v>
      </c>
      <c r="L178" s="17" t="str">
        <f t="shared" ca="1" si="14"/>
        <v>,0</v>
      </c>
      <c r="M178" s="17" t="str">
        <f t="shared" ca="1" si="15"/>
        <v>C2</v>
      </c>
      <c r="N178" s="17" t="str">
        <f t="shared" ca="1" si="16"/>
        <v>C2</v>
      </c>
    </row>
    <row r="179" spans="1:14" ht="30" customHeight="1" x14ac:dyDescent="0.2">
      <c r="A179" s="161" t="s">
        <v>380</v>
      </c>
      <c r="B179" s="162" t="s">
        <v>1657</v>
      </c>
      <c r="C179" s="163" t="s">
        <v>123</v>
      </c>
      <c r="D179" s="164" t="s">
        <v>1617</v>
      </c>
      <c r="E179" s="165"/>
      <c r="F179" s="293" t="s">
        <v>173</v>
      </c>
      <c r="G179" s="160"/>
      <c r="H179" s="160"/>
      <c r="I179" s="24" t="str">
        <f t="shared" ca="1" si="13"/>
        <v>LOCKED</v>
      </c>
      <c r="J179" s="15" t="str">
        <f t="shared" si="17"/>
        <v>C019Concrete Pavements for Early OpeningCW 3310-R18, E14</v>
      </c>
      <c r="K179" s="16" t="e">
        <f>MATCH(J179,'Pay Items'!$K$1:$K$649,0)</f>
        <v>#N/A</v>
      </c>
      <c r="L179" s="17" t="str">
        <f t="shared" ca="1" si="14"/>
        <v>,0</v>
      </c>
      <c r="M179" s="17" t="str">
        <f t="shared" ca="1" si="15"/>
        <v>C2</v>
      </c>
      <c r="N179" s="17" t="str">
        <f t="shared" ca="1" si="16"/>
        <v>C2</v>
      </c>
    </row>
    <row r="180" spans="1:14" ht="60" customHeight="1" x14ac:dyDescent="0.2">
      <c r="A180" s="161" t="s">
        <v>1191</v>
      </c>
      <c r="B180" s="172" t="s">
        <v>350</v>
      </c>
      <c r="C180" s="163" t="s">
        <v>1278</v>
      </c>
      <c r="D180" s="164"/>
      <c r="E180" s="165" t="s">
        <v>178</v>
      </c>
      <c r="F180" s="295">
        <v>235</v>
      </c>
      <c r="G180" s="120"/>
      <c r="H180" s="166">
        <f>ROUND(G180*F180,2)</f>
        <v>0</v>
      </c>
      <c r="I180" s="24" t="str">
        <f t="shared" ca="1" si="13"/>
        <v/>
      </c>
      <c r="J180" s="15" t="str">
        <f t="shared" si="17"/>
        <v>C026-72Construction of 200 mm Type 4 Concrete Pavement for Early Opening 72 Hour (Reinforced)m²</v>
      </c>
      <c r="K180" s="16">
        <f>MATCH(J180,'Pay Items'!$K$1:$K$649,0)</f>
        <v>374</v>
      </c>
      <c r="L180" s="17" t="str">
        <f t="shared" ca="1" si="14"/>
        <v>,0</v>
      </c>
      <c r="M180" s="17" t="str">
        <f t="shared" ca="1" si="15"/>
        <v>C2</v>
      </c>
      <c r="N180" s="17" t="str">
        <f t="shared" ca="1" si="16"/>
        <v>C2</v>
      </c>
    </row>
    <row r="181" spans="1:14" ht="39.950000000000003" customHeight="1" x14ac:dyDescent="0.2">
      <c r="A181" s="161" t="s">
        <v>389</v>
      </c>
      <c r="B181" s="162" t="s">
        <v>1658</v>
      </c>
      <c r="C181" s="163" t="s">
        <v>366</v>
      </c>
      <c r="D181" s="164" t="s">
        <v>1617</v>
      </c>
      <c r="E181" s="165"/>
      <c r="F181" s="293" t="s">
        <v>173</v>
      </c>
      <c r="G181" s="160"/>
      <c r="H181" s="160"/>
      <c r="I181" s="24" t="str">
        <f t="shared" ca="1" si="13"/>
        <v>LOCKED</v>
      </c>
      <c r="J181" s="15" t="str">
        <f t="shared" si="17"/>
        <v>C032Concrete Curbs, Curb and Gutter, and Splash StripsCW 3310-R18, E14</v>
      </c>
      <c r="K181" s="16" t="e">
        <f>MATCH(J181,'Pay Items'!$K$1:$K$649,0)</f>
        <v>#N/A</v>
      </c>
      <c r="L181" s="17" t="str">
        <f t="shared" ca="1" si="14"/>
        <v>,0</v>
      </c>
      <c r="M181" s="17" t="str">
        <f t="shared" ca="1" si="15"/>
        <v>C2</v>
      </c>
      <c r="N181" s="17" t="str">
        <f t="shared" ca="1" si="16"/>
        <v>C2</v>
      </c>
    </row>
    <row r="182" spans="1:14" ht="39.950000000000003" customHeight="1" x14ac:dyDescent="0.2">
      <c r="A182" s="161" t="s">
        <v>542</v>
      </c>
      <c r="B182" s="172" t="s">
        <v>350</v>
      </c>
      <c r="C182" s="163" t="s">
        <v>1652</v>
      </c>
      <c r="D182" s="164" t="s">
        <v>399</v>
      </c>
      <c r="E182" s="165" t="s">
        <v>182</v>
      </c>
      <c r="F182" s="294">
        <v>10</v>
      </c>
      <c r="G182" s="120"/>
      <c r="H182" s="166">
        <f>ROUND(G182*F182,2)</f>
        <v>0</v>
      </c>
      <c r="I182" s="24" t="str">
        <f t="shared" ca="1" si="13"/>
        <v/>
      </c>
      <c r="J182" s="15" t="str">
        <f t="shared" si="17"/>
        <v>C037Construction of Modified Barrier (180 mm ht, Type 2, Integral)SD-203Bm</v>
      </c>
      <c r="K182" s="16" t="e">
        <f>MATCH(J182,'Pay Items'!$K$1:$K$649,0)</f>
        <v>#N/A</v>
      </c>
      <c r="L182" s="17" t="str">
        <f t="shared" ca="1" si="14"/>
        <v>,0</v>
      </c>
      <c r="M182" s="17" t="str">
        <f t="shared" ca="1" si="15"/>
        <v>C2</v>
      </c>
      <c r="N182" s="17" t="str">
        <f t="shared" ca="1" si="16"/>
        <v>C2</v>
      </c>
    </row>
    <row r="183" spans="1:14" ht="39.950000000000003" customHeight="1" x14ac:dyDescent="0.2">
      <c r="A183" s="184" t="s">
        <v>394</v>
      </c>
      <c r="B183" s="169" t="s">
        <v>351</v>
      </c>
      <c r="C183" s="163" t="s">
        <v>1659</v>
      </c>
      <c r="D183" s="171" t="s">
        <v>345</v>
      </c>
      <c r="E183" s="180" t="s">
        <v>182</v>
      </c>
      <c r="F183" s="294">
        <v>10</v>
      </c>
      <c r="G183" s="181"/>
      <c r="H183" s="166">
        <f>ROUND(G183*F183,2)</f>
        <v>0</v>
      </c>
      <c r="I183" s="24" t="str">
        <f t="shared" ca="1" si="13"/>
        <v/>
      </c>
      <c r="J183" s="15" t="str">
        <f t="shared" si="17"/>
        <v>C045Construction of Lip Curb (40 mm ht, Type 2, Integral)SD-202Bm</v>
      </c>
      <c r="K183" s="16" t="e">
        <f>MATCH(J183,'Pay Items'!$K$1:$K$649,0)</f>
        <v>#N/A</v>
      </c>
      <c r="L183" s="17" t="str">
        <f t="shared" ca="1" si="14"/>
        <v>,0</v>
      </c>
      <c r="M183" s="17" t="str">
        <f t="shared" ca="1" si="15"/>
        <v>C2</v>
      </c>
      <c r="N183" s="17" t="str">
        <f t="shared" ca="1" si="16"/>
        <v>C2</v>
      </c>
    </row>
    <row r="184" spans="1:14" ht="39.950000000000003" customHeight="1" x14ac:dyDescent="0.2">
      <c r="A184" s="161" t="s">
        <v>395</v>
      </c>
      <c r="B184" s="172" t="s">
        <v>352</v>
      </c>
      <c r="C184" s="163" t="s">
        <v>1625</v>
      </c>
      <c r="D184" s="164" t="s">
        <v>722</v>
      </c>
      <c r="E184" s="165" t="s">
        <v>182</v>
      </c>
      <c r="F184" s="294">
        <v>10</v>
      </c>
      <c r="G184" s="120"/>
      <c r="H184" s="166">
        <f>ROUND(G184*F184,2)</f>
        <v>0</v>
      </c>
      <c r="I184" s="24" t="str">
        <f t="shared" ca="1" si="13"/>
        <v/>
      </c>
      <c r="J184" s="15" t="str">
        <f t="shared" si="17"/>
        <v>C046Construction of Curb Ramp (8-12 mm ht, Type 2, Integral)SD-229Cm</v>
      </c>
      <c r="K184" s="16" t="e">
        <f>MATCH(J184,'Pay Items'!$K$1:$K$649,0)</f>
        <v>#N/A</v>
      </c>
      <c r="L184" s="17" t="str">
        <f t="shared" ca="1" si="14"/>
        <v>,0</v>
      </c>
      <c r="M184" s="17" t="str">
        <f t="shared" ca="1" si="15"/>
        <v>C2</v>
      </c>
      <c r="N184" s="17" t="str">
        <f t="shared" ca="1" si="16"/>
        <v>C2</v>
      </c>
    </row>
    <row r="185" spans="1:14" ht="39.950000000000003" customHeight="1" x14ac:dyDescent="0.2">
      <c r="A185" s="161" t="s">
        <v>36</v>
      </c>
      <c r="B185" s="162" t="s">
        <v>1660</v>
      </c>
      <c r="C185" s="163" t="s">
        <v>404</v>
      </c>
      <c r="D185" s="164" t="s">
        <v>1181</v>
      </c>
      <c r="E185" s="185"/>
      <c r="F185" s="293" t="s">
        <v>173</v>
      </c>
      <c r="G185" s="160"/>
      <c r="H185" s="160"/>
      <c r="I185" s="24" t="str">
        <f t="shared" ca="1" si="13"/>
        <v>LOCKED</v>
      </c>
      <c r="J185" s="15" t="str">
        <f t="shared" si="17"/>
        <v>C055Construction of Asphaltic Concrete PavementsCW 3410-R12</v>
      </c>
      <c r="K185" s="16">
        <f>MATCH(J185,'Pay Items'!$K$1:$K$649,0)</f>
        <v>425</v>
      </c>
      <c r="L185" s="17" t="str">
        <f t="shared" ca="1" si="14"/>
        <v>,0</v>
      </c>
      <c r="M185" s="17" t="str">
        <f t="shared" ca="1" si="15"/>
        <v>C2</v>
      </c>
      <c r="N185" s="17" t="str">
        <f t="shared" ca="1" si="16"/>
        <v>C2</v>
      </c>
    </row>
    <row r="186" spans="1:14" ht="30" customHeight="1" x14ac:dyDescent="0.2">
      <c r="A186" s="161" t="s">
        <v>408</v>
      </c>
      <c r="B186" s="172" t="s">
        <v>350</v>
      </c>
      <c r="C186" s="163" t="s">
        <v>364</v>
      </c>
      <c r="D186" s="164"/>
      <c r="E186" s="165"/>
      <c r="F186" s="293" t="s">
        <v>173</v>
      </c>
      <c r="G186" s="160"/>
      <c r="H186" s="160"/>
      <c r="I186" s="24" t="str">
        <f t="shared" ca="1" si="13"/>
        <v>LOCKED</v>
      </c>
      <c r="J186" s="15" t="str">
        <f t="shared" si="17"/>
        <v>C059Tie-ins and Approaches</v>
      </c>
      <c r="K186" s="16">
        <f>MATCH(J186,'Pay Items'!$K$1:$K$649,0)</f>
        <v>429</v>
      </c>
      <c r="L186" s="17" t="str">
        <f t="shared" ca="1" si="14"/>
        <v>,0</v>
      </c>
      <c r="M186" s="17" t="str">
        <f t="shared" ca="1" si="15"/>
        <v>C2</v>
      </c>
      <c r="N186" s="17" t="str">
        <f t="shared" ca="1" si="16"/>
        <v>C2</v>
      </c>
    </row>
    <row r="187" spans="1:14" ht="30" customHeight="1" x14ac:dyDescent="0.2">
      <c r="A187" s="161" t="s">
        <v>409</v>
      </c>
      <c r="B187" s="183" t="s">
        <v>700</v>
      </c>
      <c r="C187" s="163" t="s">
        <v>718</v>
      </c>
      <c r="D187" s="164"/>
      <c r="E187" s="165" t="s">
        <v>180</v>
      </c>
      <c r="F187" s="294">
        <v>40</v>
      </c>
      <c r="G187" s="120"/>
      <c r="H187" s="166">
        <f>ROUND(G187*F187,2)</f>
        <v>0</v>
      </c>
      <c r="I187" s="24" t="str">
        <f t="shared" ca="1" si="13"/>
        <v/>
      </c>
      <c r="J187" s="15" t="str">
        <f t="shared" si="17"/>
        <v>C060Type IAtonne</v>
      </c>
      <c r="K187" s="16">
        <f>MATCH(J187,'Pay Items'!$K$1:$K$649,0)</f>
        <v>430</v>
      </c>
      <c r="L187" s="17" t="str">
        <f t="shared" ca="1" si="14"/>
        <v>,0</v>
      </c>
      <c r="M187" s="17" t="str">
        <f t="shared" ca="1" si="15"/>
        <v>C2</v>
      </c>
      <c r="N187" s="17" t="str">
        <f t="shared" ca="1" si="16"/>
        <v>C2</v>
      </c>
    </row>
    <row r="188" spans="1:14" ht="30" customHeight="1" x14ac:dyDescent="0.2">
      <c r="A188" s="152"/>
      <c r="B188" s="173"/>
      <c r="C188" s="174" t="s">
        <v>199</v>
      </c>
      <c r="D188" s="175"/>
      <c r="E188" s="176"/>
      <c r="F188" s="293" t="s">
        <v>173</v>
      </c>
      <c r="G188" s="160"/>
      <c r="H188" s="160"/>
      <c r="I188" s="24" t="str">
        <f t="shared" ca="1" si="13"/>
        <v>LOCKED</v>
      </c>
      <c r="J188" s="15" t="str">
        <f t="shared" si="17"/>
        <v>JOINT AND CRACK SEALING</v>
      </c>
      <c r="K188" s="16">
        <f>MATCH(J188,'Pay Items'!$K$1:$K$649,0)</f>
        <v>436</v>
      </c>
      <c r="L188" s="17" t="str">
        <f t="shared" ca="1" si="14"/>
        <v>,0</v>
      </c>
      <c r="M188" s="17" t="str">
        <f t="shared" ca="1" si="15"/>
        <v>C2</v>
      </c>
      <c r="N188" s="17" t="str">
        <f t="shared" ca="1" si="16"/>
        <v>C2</v>
      </c>
    </row>
    <row r="189" spans="1:14" ht="30" customHeight="1" x14ac:dyDescent="0.2">
      <c r="A189" s="161" t="s">
        <v>547</v>
      </c>
      <c r="B189" s="162" t="s">
        <v>1661</v>
      </c>
      <c r="C189" s="163" t="s">
        <v>98</v>
      </c>
      <c r="D189" s="164" t="s">
        <v>736</v>
      </c>
      <c r="E189" s="165" t="s">
        <v>182</v>
      </c>
      <c r="F189" s="295">
        <v>150</v>
      </c>
      <c r="G189" s="120"/>
      <c r="H189" s="166">
        <f>ROUND(G189*F189,2)</f>
        <v>0</v>
      </c>
      <c r="I189" s="24" t="str">
        <f t="shared" ca="1" si="13"/>
        <v/>
      </c>
      <c r="J189" s="15" t="str">
        <f t="shared" si="17"/>
        <v>D006Reflective Crack MaintenanceCW 3250-R7m</v>
      </c>
      <c r="K189" s="16">
        <f>MATCH(J189,'Pay Items'!$K$1:$K$649,0)</f>
        <v>442</v>
      </c>
      <c r="L189" s="17" t="str">
        <f t="shared" ca="1" si="14"/>
        <v>,0</v>
      </c>
      <c r="M189" s="17" t="str">
        <f t="shared" ca="1" si="15"/>
        <v>C2</v>
      </c>
      <c r="N189" s="17" t="str">
        <f t="shared" ca="1" si="16"/>
        <v>C2</v>
      </c>
    </row>
    <row r="190" spans="1:14" ht="39.950000000000003" customHeight="1" x14ac:dyDescent="0.2">
      <c r="A190" s="152"/>
      <c r="B190" s="173"/>
      <c r="C190" s="174" t="s">
        <v>200</v>
      </c>
      <c r="D190" s="175"/>
      <c r="E190" s="176"/>
      <c r="F190" s="293" t="s">
        <v>173</v>
      </c>
      <c r="G190" s="160"/>
      <c r="H190" s="160"/>
      <c r="I190" s="24" t="str">
        <f t="shared" ca="1" si="13"/>
        <v>LOCKED</v>
      </c>
      <c r="J190" s="15" t="str">
        <f t="shared" si="17"/>
        <v>ASSOCIATED DRAINAGE AND UNDERGROUND WORKS</v>
      </c>
      <c r="K190" s="16">
        <f>MATCH(J190,'Pay Items'!$K$1:$K$649,0)</f>
        <v>444</v>
      </c>
      <c r="L190" s="17" t="str">
        <f t="shared" ca="1" si="14"/>
        <v>,0</v>
      </c>
      <c r="M190" s="17" t="str">
        <f t="shared" ca="1" si="15"/>
        <v>C2</v>
      </c>
      <c r="N190" s="17" t="str">
        <f t="shared" ca="1" si="16"/>
        <v>C2</v>
      </c>
    </row>
    <row r="191" spans="1:14" ht="30" customHeight="1" x14ac:dyDescent="0.2">
      <c r="A191" s="161" t="s">
        <v>227</v>
      </c>
      <c r="B191" s="162" t="s">
        <v>1662</v>
      </c>
      <c r="C191" s="163" t="s">
        <v>418</v>
      </c>
      <c r="D191" s="164" t="s">
        <v>11</v>
      </c>
      <c r="E191" s="165"/>
      <c r="F191" s="293" t="s">
        <v>173</v>
      </c>
      <c r="G191" s="160"/>
      <c r="H191" s="160"/>
      <c r="I191" s="24" t="str">
        <f t="shared" ca="1" si="13"/>
        <v>LOCKED</v>
      </c>
      <c r="J191" s="15" t="str">
        <f t="shared" si="17"/>
        <v>E006Catch PitCW 2130-R12</v>
      </c>
      <c r="K191" s="16">
        <f>MATCH(J191,'Pay Items'!$K$1:$K$649,0)</f>
        <v>450</v>
      </c>
      <c r="L191" s="17" t="str">
        <f t="shared" ca="1" si="14"/>
        <v>,0</v>
      </c>
      <c r="M191" s="17" t="str">
        <f t="shared" ca="1" si="15"/>
        <v>C2</v>
      </c>
      <c r="N191" s="17" t="str">
        <f t="shared" ca="1" si="16"/>
        <v>C2</v>
      </c>
    </row>
    <row r="192" spans="1:14" ht="30" customHeight="1" x14ac:dyDescent="0.2">
      <c r="A192" s="161" t="s">
        <v>228</v>
      </c>
      <c r="B192" s="172" t="s">
        <v>350</v>
      </c>
      <c r="C192" s="163" t="s">
        <v>419</v>
      </c>
      <c r="D192" s="164"/>
      <c r="E192" s="165" t="s">
        <v>181</v>
      </c>
      <c r="F192" s="295">
        <v>1</v>
      </c>
      <c r="G192" s="120"/>
      <c r="H192" s="166">
        <f>ROUND(G192*F192,2)</f>
        <v>0</v>
      </c>
      <c r="I192" s="24" t="str">
        <f t="shared" ca="1" si="13"/>
        <v/>
      </c>
      <c r="J192" s="15" t="str">
        <f t="shared" si="17"/>
        <v>E007SD-023each</v>
      </c>
      <c r="K192" s="16">
        <f>MATCH(J192,'Pay Items'!$K$1:$K$649,0)</f>
        <v>451</v>
      </c>
      <c r="L192" s="17" t="str">
        <f t="shared" ca="1" si="14"/>
        <v>,0</v>
      </c>
      <c r="M192" s="17" t="str">
        <f t="shared" ca="1" si="15"/>
        <v>C2</v>
      </c>
      <c r="N192" s="17" t="str">
        <f t="shared" ca="1" si="16"/>
        <v>C2</v>
      </c>
    </row>
    <row r="193" spans="1:14" ht="30" customHeight="1" x14ac:dyDescent="0.2">
      <c r="A193" s="161" t="s">
        <v>229</v>
      </c>
      <c r="B193" s="162" t="s">
        <v>1663</v>
      </c>
      <c r="C193" s="163" t="s">
        <v>420</v>
      </c>
      <c r="D193" s="164" t="s">
        <v>11</v>
      </c>
      <c r="E193" s="165"/>
      <c r="F193" s="293" t="s">
        <v>173</v>
      </c>
      <c r="G193" s="160"/>
      <c r="H193" s="160"/>
      <c r="I193" s="24" t="str">
        <f t="shared" ca="1" si="13"/>
        <v>LOCKED</v>
      </c>
      <c r="J193" s="15" t="str">
        <f t="shared" si="17"/>
        <v>E008Sewer ServiceCW 2130-R12</v>
      </c>
      <c r="K193" s="16">
        <f>MATCH(J193,'Pay Items'!$K$1:$K$649,0)</f>
        <v>457</v>
      </c>
      <c r="L193" s="17" t="str">
        <f t="shared" ca="1" si="14"/>
        <v>,0</v>
      </c>
      <c r="M193" s="17" t="str">
        <f t="shared" ca="1" si="15"/>
        <v>C2</v>
      </c>
      <c r="N193" s="17" t="str">
        <f t="shared" ca="1" si="16"/>
        <v>C2</v>
      </c>
    </row>
    <row r="194" spans="1:14" ht="30" customHeight="1" x14ac:dyDescent="0.2">
      <c r="A194" s="161" t="s">
        <v>53</v>
      </c>
      <c r="B194" s="172" t="s">
        <v>350</v>
      </c>
      <c r="C194" s="163" t="s">
        <v>1628</v>
      </c>
      <c r="D194" s="164"/>
      <c r="E194" s="165"/>
      <c r="F194" s="293" t="s">
        <v>173</v>
      </c>
      <c r="G194" s="160"/>
      <c r="H194" s="160"/>
      <c r="I194" s="24" t="str">
        <f t="shared" ca="1" si="13"/>
        <v>LOCKED</v>
      </c>
      <c r="J194" s="15" t="str">
        <f t="shared" si="17"/>
        <v>E009250 mm, PVC</v>
      </c>
      <c r="K194" s="16" t="e">
        <f>MATCH(J194,'Pay Items'!$K$1:$K$649,0)</f>
        <v>#N/A</v>
      </c>
      <c r="L194" s="17" t="str">
        <f t="shared" ca="1" si="14"/>
        <v>,0</v>
      </c>
      <c r="M194" s="17" t="str">
        <f t="shared" ca="1" si="15"/>
        <v>C2</v>
      </c>
      <c r="N194" s="17" t="str">
        <f t="shared" ca="1" si="16"/>
        <v>C2</v>
      </c>
    </row>
    <row r="195" spans="1:14" ht="39.950000000000003" customHeight="1" x14ac:dyDescent="0.2">
      <c r="A195" s="161" t="s">
        <v>54</v>
      </c>
      <c r="B195" s="183" t="s">
        <v>700</v>
      </c>
      <c r="C195" s="163" t="s">
        <v>1629</v>
      </c>
      <c r="D195" s="164"/>
      <c r="E195" s="165" t="s">
        <v>182</v>
      </c>
      <c r="F195" s="295">
        <v>2</v>
      </c>
      <c r="G195" s="120"/>
      <c r="H195" s="166">
        <f>ROUND(G195*F195,2)</f>
        <v>0</v>
      </c>
      <c r="I195" s="24" t="str">
        <f t="shared" ca="1" si="13"/>
        <v/>
      </c>
      <c r="J195" s="15" t="str">
        <f t="shared" si="17"/>
        <v>E010In a Trench, Class B Sand Bedding, Class 3 Backfillm</v>
      </c>
      <c r="K195" s="16" t="e">
        <f>MATCH(J195,'Pay Items'!$K$1:$K$649,0)</f>
        <v>#N/A</v>
      </c>
      <c r="L195" s="17" t="str">
        <f t="shared" ca="1" si="14"/>
        <v>,0</v>
      </c>
      <c r="M195" s="17" t="str">
        <f t="shared" ca="1" si="15"/>
        <v>C2</v>
      </c>
      <c r="N195" s="17" t="str">
        <f t="shared" ca="1" si="16"/>
        <v>C2</v>
      </c>
    </row>
    <row r="196" spans="1:14" ht="30" customHeight="1" x14ac:dyDescent="0.2">
      <c r="A196" s="161" t="s">
        <v>67</v>
      </c>
      <c r="B196" s="162" t="s">
        <v>1664</v>
      </c>
      <c r="C196" s="82" t="s">
        <v>1060</v>
      </c>
      <c r="D196" s="83" t="s">
        <v>1061</v>
      </c>
      <c r="E196" s="165"/>
      <c r="F196" s="293" t="s">
        <v>173</v>
      </c>
      <c r="G196" s="160"/>
      <c r="H196" s="160"/>
      <c r="I196" s="24" t="str">
        <f t="shared" ca="1" si="13"/>
        <v>LOCKED</v>
      </c>
      <c r="J196" s="15" t="str">
        <f t="shared" si="17"/>
        <v>E023Frames &amp; CoversCW 3210-R8</v>
      </c>
      <c r="K196" s="16">
        <f>MATCH(J196,'Pay Items'!$K$1:$K$649,0)</f>
        <v>511</v>
      </c>
      <c r="L196" s="17" t="str">
        <f t="shared" ca="1" si="14"/>
        <v>,0</v>
      </c>
      <c r="M196" s="17" t="str">
        <f t="shared" ca="1" si="15"/>
        <v>C2</v>
      </c>
      <c r="N196" s="17" t="str">
        <f t="shared" ca="1" si="16"/>
        <v>C2</v>
      </c>
    </row>
    <row r="197" spans="1:14" ht="39.950000000000003" customHeight="1" x14ac:dyDescent="0.2">
      <c r="A197" s="161" t="s">
        <v>68</v>
      </c>
      <c r="B197" s="172" t="s">
        <v>350</v>
      </c>
      <c r="C197" s="81" t="s">
        <v>1213</v>
      </c>
      <c r="D197" s="164"/>
      <c r="E197" s="165" t="s">
        <v>181</v>
      </c>
      <c r="F197" s="295">
        <v>1</v>
      </c>
      <c r="G197" s="120"/>
      <c r="H197" s="166">
        <f>ROUND(G197*F197,2)</f>
        <v>0</v>
      </c>
      <c r="I197" s="24" t="str">
        <f t="shared" ref="I197:I260" ca="1" si="18">IF(CELL("protect",$G197)=1, "LOCKED", "")</f>
        <v/>
      </c>
      <c r="J197" s="15" t="str">
        <f t="shared" si="17"/>
        <v>E024AP-006 - Standard Frame for Manhole and Catch Basineach</v>
      </c>
      <c r="K197" s="16">
        <f>MATCH(J197,'Pay Items'!$K$1:$K$649,0)</f>
        <v>512</v>
      </c>
      <c r="L197" s="17" t="str">
        <f t="shared" ref="L197:L260" ca="1" si="19">CELL("format",$F197)</f>
        <v>,0</v>
      </c>
      <c r="M197" s="17" t="str">
        <f t="shared" ref="M197:M260" ca="1" si="20">CELL("format",$G197)</f>
        <v>C2</v>
      </c>
      <c r="N197" s="17" t="str">
        <f t="shared" ref="N197:N260" ca="1" si="21">CELL("format",$H197)</f>
        <v>C2</v>
      </c>
    </row>
    <row r="198" spans="1:14" ht="39.950000000000003" customHeight="1" x14ac:dyDescent="0.2">
      <c r="A198" s="161" t="s">
        <v>69</v>
      </c>
      <c r="B198" s="172" t="s">
        <v>351</v>
      </c>
      <c r="C198" s="81" t="s">
        <v>1214</v>
      </c>
      <c r="D198" s="164"/>
      <c r="E198" s="165" t="s">
        <v>181</v>
      </c>
      <c r="F198" s="295">
        <v>1</v>
      </c>
      <c r="G198" s="120"/>
      <c r="H198" s="166">
        <f>ROUND(G198*F198,2)</f>
        <v>0</v>
      </c>
      <c r="I198" s="24" t="str">
        <f t="shared" ca="1" si="18"/>
        <v/>
      </c>
      <c r="J198" s="15" t="str">
        <f t="shared" ref="J198:J261" si="22">CLEAN(CONCATENATE(TRIM($A198),TRIM($C198),IF(LEFT($D198)&lt;&gt;"E",TRIM($D198),),TRIM($E198)))</f>
        <v>E025AP-007 - Standard Solid Cover for Standard Frameeach</v>
      </c>
      <c r="K198" s="16">
        <f>MATCH(J198,'Pay Items'!$K$1:$K$649,0)</f>
        <v>513</v>
      </c>
      <c r="L198" s="17" t="str">
        <f t="shared" ca="1" si="19"/>
        <v>,0</v>
      </c>
      <c r="M198" s="17" t="str">
        <f t="shared" ca="1" si="20"/>
        <v>C2</v>
      </c>
      <c r="N198" s="17" t="str">
        <f t="shared" ca="1" si="21"/>
        <v>C2</v>
      </c>
    </row>
    <row r="199" spans="1:14" ht="30" customHeight="1" x14ac:dyDescent="0.2">
      <c r="A199" s="161" t="s">
        <v>76</v>
      </c>
      <c r="B199" s="162" t="s">
        <v>1665</v>
      </c>
      <c r="C199" s="186" t="s">
        <v>423</v>
      </c>
      <c r="D199" s="164" t="s">
        <v>11</v>
      </c>
      <c r="E199" s="165"/>
      <c r="F199" s="293" t="s">
        <v>173</v>
      </c>
      <c r="G199" s="160"/>
      <c r="H199" s="160"/>
      <c r="I199" s="24" t="str">
        <f t="shared" ca="1" si="18"/>
        <v>LOCKED</v>
      </c>
      <c r="J199" s="15" t="str">
        <f t="shared" si="22"/>
        <v>E034Connecting to Existing Catch BasinCW 2130-R12</v>
      </c>
      <c r="K199" s="16">
        <f>MATCH(J199,'Pay Items'!$K$1:$K$649,0)</f>
        <v>528</v>
      </c>
      <c r="L199" s="17" t="str">
        <f t="shared" ca="1" si="19"/>
        <v>,0</v>
      </c>
      <c r="M199" s="17" t="str">
        <f t="shared" ca="1" si="20"/>
        <v>C2</v>
      </c>
      <c r="N199" s="17" t="str">
        <f t="shared" ca="1" si="21"/>
        <v>C2</v>
      </c>
    </row>
    <row r="200" spans="1:14" ht="30" customHeight="1" x14ac:dyDescent="0.2">
      <c r="A200" s="161" t="s">
        <v>77</v>
      </c>
      <c r="B200" s="172" t="s">
        <v>350</v>
      </c>
      <c r="C200" s="186" t="s">
        <v>993</v>
      </c>
      <c r="D200" s="164"/>
      <c r="E200" s="165" t="s">
        <v>181</v>
      </c>
      <c r="F200" s="295">
        <v>1</v>
      </c>
      <c r="G200" s="120"/>
      <c r="H200" s="166">
        <f>ROUND(G200*F200,2)</f>
        <v>0</v>
      </c>
      <c r="I200" s="24" t="str">
        <f t="shared" ca="1" si="18"/>
        <v/>
      </c>
      <c r="J200" s="15" t="str">
        <f t="shared" si="22"/>
        <v>E035250 mm Drainage Connection Pipeeach</v>
      </c>
      <c r="K200" s="16">
        <f>MATCH(J200,'Pay Items'!$K$1:$K$649,0)</f>
        <v>531</v>
      </c>
      <c r="L200" s="17" t="str">
        <f t="shared" ca="1" si="19"/>
        <v>,0</v>
      </c>
      <c r="M200" s="17" t="str">
        <f t="shared" ca="1" si="20"/>
        <v>C2</v>
      </c>
      <c r="N200" s="17" t="str">
        <f t="shared" ca="1" si="21"/>
        <v>C2</v>
      </c>
    </row>
    <row r="201" spans="1:14" ht="30" customHeight="1" x14ac:dyDescent="0.2">
      <c r="A201" s="161" t="s">
        <v>432</v>
      </c>
      <c r="B201" s="162" t="s">
        <v>1666</v>
      </c>
      <c r="C201" s="163" t="s">
        <v>426</v>
      </c>
      <c r="D201" s="164" t="s">
        <v>11</v>
      </c>
      <c r="E201" s="165" t="s">
        <v>181</v>
      </c>
      <c r="F201" s="295">
        <v>1</v>
      </c>
      <c r="G201" s="120"/>
      <c r="H201" s="166">
        <f>ROUND(G201*F201,2)</f>
        <v>0</v>
      </c>
      <c r="I201" s="24" t="str">
        <f t="shared" ca="1" si="18"/>
        <v/>
      </c>
      <c r="J201" s="15" t="str">
        <f t="shared" si="22"/>
        <v>E047Removal of Existing Catch PitCW 2130-R12each</v>
      </c>
      <c r="K201" s="16">
        <f>MATCH(J201,'Pay Items'!$K$1:$K$649,0)</f>
        <v>553</v>
      </c>
      <c r="L201" s="17" t="str">
        <f t="shared" ca="1" si="19"/>
        <v>,0</v>
      </c>
      <c r="M201" s="17" t="str">
        <f t="shared" ca="1" si="20"/>
        <v>C2</v>
      </c>
      <c r="N201" s="17" t="str">
        <f t="shared" ca="1" si="21"/>
        <v>C2</v>
      </c>
    </row>
    <row r="202" spans="1:14" ht="30" customHeight="1" x14ac:dyDescent="0.2">
      <c r="A202" s="161" t="s">
        <v>0</v>
      </c>
      <c r="B202" s="162" t="s">
        <v>1667</v>
      </c>
      <c r="C202" s="163" t="s">
        <v>1</v>
      </c>
      <c r="D202" s="164" t="s">
        <v>1588</v>
      </c>
      <c r="E202" s="165" t="s">
        <v>181</v>
      </c>
      <c r="F202" s="295">
        <v>1</v>
      </c>
      <c r="G202" s="120"/>
      <c r="H202" s="166">
        <f>ROUND(G202*F202,2)</f>
        <v>0</v>
      </c>
      <c r="I202" s="24" t="str">
        <f t="shared" ca="1" si="18"/>
        <v/>
      </c>
      <c r="J202" s="15" t="str">
        <f t="shared" si="22"/>
        <v>E050ACatch Basin CleaningCW 2140-R5each</v>
      </c>
      <c r="K202" s="16">
        <f>MATCH(J202,'Pay Items'!$K$1:$K$649,0)</f>
        <v>557</v>
      </c>
      <c r="L202" s="17" t="str">
        <f t="shared" ca="1" si="19"/>
        <v>,0</v>
      </c>
      <c r="M202" s="17" t="str">
        <f t="shared" ca="1" si="20"/>
        <v>C2</v>
      </c>
      <c r="N202" s="17" t="str">
        <f t="shared" ca="1" si="21"/>
        <v>C2</v>
      </c>
    </row>
    <row r="203" spans="1:14" ht="30" customHeight="1" x14ac:dyDescent="0.2">
      <c r="A203" s="152"/>
      <c r="B203" s="173"/>
      <c r="C203" s="174" t="s">
        <v>201</v>
      </c>
      <c r="D203" s="175"/>
      <c r="E203" s="176"/>
      <c r="F203" s="293" t="s">
        <v>173</v>
      </c>
      <c r="G203" s="160"/>
      <c r="H203" s="160"/>
      <c r="I203" s="24" t="str">
        <f t="shared" ca="1" si="18"/>
        <v>LOCKED</v>
      </c>
      <c r="J203" s="15" t="str">
        <f t="shared" si="22"/>
        <v>ADJUSTMENTS</v>
      </c>
      <c r="K203" s="16">
        <f>MATCH(J203,'Pay Items'!$K$1:$K$649,0)</f>
        <v>589</v>
      </c>
      <c r="L203" s="17" t="str">
        <f t="shared" ca="1" si="19"/>
        <v>,0</v>
      </c>
      <c r="M203" s="17" t="str">
        <f t="shared" ca="1" si="20"/>
        <v>C2</v>
      </c>
      <c r="N203" s="17" t="str">
        <f t="shared" ca="1" si="21"/>
        <v>C2</v>
      </c>
    </row>
    <row r="204" spans="1:14" ht="39.950000000000003" customHeight="1" x14ac:dyDescent="0.2">
      <c r="A204" s="161" t="s">
        <v>230</v>
      </c>
      <c r="B204" s="162" t="s">
        <v>1668</v>
      </c>
      <c r="C204" s="81" t="s">
        <v>1062</v>
      </c>
      <c r="D204" s="83" t="s">
        <v>1061</v>
      </c>
      <c r="E204" s="165" t="s">
        <v>181</v>
      </c>
      <c r="F204" s="295">
        <v>1</v>
      </c>
      <c r="G204" s="120"/>
      <c r="H204" s="166">
        <f>ROUND(G204*F204,2)</f>
        <v>0</v>
      </c>
      <c r="I204" s="24" t="str">
        <f t="shared" ca="1" si="18"/>
        <v/>
      </c>
      <c r="J204" s="15" t="str">
        <f t="shared" si="22"/>
        <v>F001Adjustment of Manholes/Catch Basins FramesCW 3210-R8each</v>
      </c>
      <c r="K204" s="16">
        <f>MATCH(J204,'Pay Items'!$K$1:$K$649,0)</f>
        <v>590</v>
      </c>
      <c r="L204" s="17" t="str">
        <f t="shared" ca="1" si="19"/>
        <v>,0</v>
      </c>
      <c r="M204" s="17" t="str">
        <f t="shared" ca="1" si="20"/>
        <v>C2</v>
      </c>
      <c r="N204" s="17" t="str">
        <f t="shared" ca="1" si="21"/>
        <v>C2</v>
      </c>
    </row>
    <row r="205" spans="1:14" ht="30" customHeight="1" x14ac:dyDescent="0.2">
      <c r="A205" s="161" t="s">
        <v>232</v>
      </c>
      <c r="B205" s="162" t="s">
        <v>1669</v>
      </c>
      <c r="C205" s="81" t="s">
        <v>1220</v>
      </c>
      <c r="D205" s="83" t="s">
        <v>1061</v>
      </c>
      <c r="E205" s="165"/>
      <c r="F205" s="293" t="s">
        <v>173</v>
      </c>
      <c r="G205" s="160"/>
      <c r="H205" s="160"/>
      <c r="I205" s="24" t="str">
        <f t="shared" ca="1" si="18"/>
        <v>LOCKED</v>
      </c>
      <c r="J205" s="15" t="str">
        <f t="shared" si="22"/>
        <v>F003Lifter Rings (AP-010)CW 3210-R8</v>
      </c>
      <c r="K205" s="16">
        <f>MATCH(J205,'Pay Items'!$K$1:$K$649,0)</f>
        <v>595</v>
      </c>
      <c r="L205" s="17" t="str">
        <f t="shared" ca="1" si="19"/>
        <v>,0</v>
      </c>
      <c r="M205" s="17" t="str">
        <f t="shared" ca="1" si="20"/>
        <v>C2</v>
      </c>
      <c r="N205" s="17" t="str">
        <f t="shared" ca="1" si="21"/>
        <v>C2</v>
      </c>
    </row>
    <row r="206" spans="1:14" ht="30" customHeight="1" x14ac:dyDescent="0.2">
      <c r="A206" s="161" t="s">
        <v>234</v>
      </c>
      <c r="B206" s="172" t="s">
        <v>350</v>
      </c>
      <c r="C206" s="163" t="s">
        <v>882</v>
      </c>
      <c r="D206" s="164"/>
      <c r="E206" s="165" t="s">
        <v>181</v>
      </c>
      <c r="F206" s="295">
        <v>1</v>
      </c>
      <c r="G206" s="120"/>
      <c r="H206" s="166">
        <f>ROUND(G206*F206,2)</f>
        <v>0</v>
      </c>
      <c r="I206" s="24" t="str">
        <f t="shared" ca="1" si="18"/>
        <v/>
      </c>
      <c r="J206" s="15" t="str">
        <f t="shared" si="22"/>
        <v>F00551 mmeach</v>
      </c>
      <c r="K206" s="16">
        <f>MATCH(J206,'Pay Items'!$K$1:$K$649,0)</f>
        <v>597</v>
      </c>
      <c r="L206" s="17" t="str">
        <f t="shared" ca="1" si="19"/>
        <v>,0</v>
      </c>
      <c r="M206" s="17" t="str">
        <f t="shared" ca="1" si="20"/>
        <v>C2</v>
      </c>
      <c r="N206" s="17" t="str">
        <f t="shared" ca="1" si="21"/>
        <v>C2</v>
      </c>
    </row>
    <row r="207" spans="1:14" ht="9" customHeight="1" x14ac:dyDescent="0.2">
      <c r="A207" s="152"/>
      <c r="B207" s="191"/>
      <c r="C207" s="174"/>
      <c r="D207" s="175"/>
      <c r="E207" s="192"/>
      <c r="F207" s="293" t="s">
        <v>173</v>
      </c>
      <c r="G207" s="160" t="s">
        <v>173</v>
      </c>
      <c r="H207" s="160"/>
      <c r="I207" s="24" t="str">
        <f t="shared" ca="1" si="18"/>
        <v>LOCKED</v>
      </c>
      <c r="J207" s="15" t="str">
        <f t="shared" si="22"/>
        <v/>
      </c>
      <c r="K207" s="16" t="e">
        <f>MATCH(J207,'Pay Items'!$K$1:$K$649,0)</f>
        <v>#N/A</v>
      </c>
      <c r="L207" s="17" t="str">
        <f t="shared" ca="1" si="19"/>
        <v>,0</v>
      </c>
      <c r="M207" s="17" t="str">
        <f t="shared" ca="1" si="20"/>
        <v>C2</v>
      </c>
      <c r="N207" s="17" t="str">
        <f t="shared" ca="1" si="21"/>
        <v>C2</v>
      </c>
    </row>
    <row r="208" spans="1:14" ht="39.950000000000003" customHeight="1" thickBot="1" x14ac:dyDescent="0.25">
      <c r="A208" s="152"/>
      <c r="B208" s="194" t="str">
        <f>B153</f>
        <v>C</v>
      </c>
      <c r="C208" s="323" t="str">
        <f>C153</f>
        <v>CONCRETE RECONSTRUCTION: DONALD STREET / SMITH STREET ALLEY - BOUNDED BY ELLICE AVENUE AND DONALD STREET</v>
      </c>
      <c r="D208" s="324"/>
      <c r="E208" s="324"/>
      <c r="F208" s="325"/>
      <c r="G208" s="199" t="s">
        <v>1649</v>
      </c>
      <c r="H208" s="200">
        <f>SUM(H153:H207)</f>
        <v>0</v>
      </c>
      <c r="I208" s="24" t="str">
        <f t="shared" ca="1" si="18"/>
        <v>LOCKED</v>
      </c>
      <c r="J208" s="15" t="str">
        <f t="shared" si="22"/>
        <v>CONCRETE RECONSTRUCTION: DONALD STREET / SMITH STREET ALLEY - BOUNDED BY ELLICE AVENUE AND DONALD STREET</v>
      </c>
      <c r="K208" s="16" t="e">
        <f>MATCH(J208,'Pay Items'!$K$1:$K$649,0)</f>
        <v>#N/A</v>
      </c>
      <c r="L208" s="17" t="str">
        <f t="shared" ca="1" si="19"/>
        <v>G</v>
      </c>
      <c r="M208" s="17" t="str">
        <f t="shared" ca="1" si="20"/>
        <v>C2</v>
      </c>
      <c r="N208" s="17" t="str">
        <f t="shared" ca="1" si="21"/>
        <v>C2</v>
      </c>
    </row>
    <row r="209" spans="1:14" ht="39.950000000000003" customHeight="1" thickTop="1" x14ac:dyDescent="0.2">
      <c r="A209" s="152"/>
      <c r="B209" s="196" t="s">
        <v>38</v>
      </c>
      <c r="C209" s="326" t="s">
        <v>1670</v>
      </c>
      <c r="D209" s="327"/>
      <c r="E209" s="327"/>
      <c r="F209" s="328"/>
      <c r="G209" s="197"/>
      <c r="H209" s="154"/>
      <c r="I209" s="24" t="str">
        <f t="shared" ca="1" si="18"/>
        <v>LOCKED</v>
      </c>
      <c r="J209" s="15" t="str">
        <f t="shared" si="22"/>
        <v>ASPHALT RECONSTRUCTION: HARGRAVE STREET / DONALD STREET ALLEY - BOUNDED BY ELLICE AVENUE AND CUMBERLAND AVENUE</v>
      </c>
      <c r="K209" s="16" t="e">
        <f>MATCH(J209,'Pay Items'!$K$1:$K$649,0)</f>
        <v>#N/A</v>
      </c>
      <c r="L209" s="17" t="str">
        <f t="shared" ca="1" si="19"/>
        <v>G</v>
      </c>
      <c r="M209" s="17" t="str">
        <f t="shared" ca="1" si="20"/>
        <v>C2</v>
      </c>
      <c r="N209" s="17" t="str">
        <f t="shared" ca="1" si="21"/>
        <v>C2</v>
      </c>
    </row>
    <row r="210" spans="1:14" ht="30" customHeight="1" x14ac:dyDescent="0.2">
      <c r="A210" s="152"/>
      <c r="B210" s="173"/>
      <c r="C210" s="198" t="s">
        <v>196</v>
      </c>
      <c r="D210" s="175"/>
      <c r="E210" s="176" t="s">
        <v>173</v>
      </c>
      <c r="F210" s="293" t="s">
        <v>173</v>
      </c>
      <c r="G210" s="160" t="s">
        <v>173</v>
      </c>
      <c r="H210" s="160"/>
      <c r="I210" s="24" t="str">
        <f t="shared" ca="1" si="18"/>
        <v>LOCKED</v>
      </c>
      <c r="J210" s="15" t="str">
        <f t="shared" si="22"/>
        <v>EARTH AND BASE WORKS</v>
      </c>
      <c r="K210" s="16">
        <f>MATCH(J210,'Pay Items'!$K$1:$K$649,0)</f>
        <v>3</v>
      </c>
      <c r="L210" s="17" t="str">
        <f t="shared" ca="1" si="19"/>
        <v>,0</v>
      </c>
      <c r="M210" s="17" t="str">
        <f t="shared" ca="1" si="20"/>
        <v>C2</v>
      </c>
      <c r="N210" s="17" t="str">
        <f t="shared" ca="1" si="21"/>
        <v>C2</v>
      </c>
    </row>
    <row r="211" spans="1:14" ht="30" customHeight="1" x14ac:dyDescent="0.2">
      <c r="A211" s="161" t="s">
        <v>439</v>
      </c>
      <c r="B211" s="162" t="s">
        <v>444</v>
      </c>
      <c r="C211" s="163" t="s">
        <v>104</v>
      </c>
      <c r="D211" s="164" t="s">
        <v>1296</v>
      </c>
      <c r="E211" s="165" t="s">
        <v>179</v>
      </c>
      <c r="F211" s="294">
        <v>240</v>
      </c>
      <c r="G211" s="120"/>
      <c r="H211" s="166">
        <f>ROUND(G211*F211,2)</f>
        <v>0</v>
      </c>
      <c r="I211" s="24" t="str">
        <f t="shared" ca="1" si="18"/>
        <v/>
      </c>
      <c r="J211" s="15" t="str">
        <f t="shared" si="22"/>
        <v>A003ExcavationCW 3110-R22m³</v>
      </c>
      <c r="K211" s="16">
        <f>MATCH(J211,'Pay Items'!$K$1:$K$649,0)</f>
        <v>6</v>
      </c>
      <c r="L211" s="17" t="str">
        <f t="shared" ca="1" si="19"/>
        <v>,0</v>
      </c>
      <c r="M211" s="17" t="str">
        <f t="shared" ca="1" si="20"/>
        <v>C2</v>
      </c>
      <c r="N211" s="17" t="str">
        <f t="shared" ca="1" si="21"/>
        <v>C2</v>
      </c>
    </row>
    <row r="212" spans="1:14" ht="30" customHeight="1" x14ac:dyDescent="0.2">
      <c r="A212" s="167" t="s">
        <v>247</v>
      </c>
      <c r="B212" s="162" t="s">
        <v>122</v>
      </c>
      <c r="C212" s="163" t="s">
        <v>93</v>
      </c>
      <c r="D212" s="164" t="s">
        <v>1297</v>
      </c>
      <c r="E212" s="165" t="s">
        <v>178</v>
      </c>
      <c r="F212" s="294">
        <v>750</v>
      </c>
      <c r="G212" s="120"/>
      <c r="H212" s="166">
        <f>ROUND(G212*F212,2)</f>
        <v>0</v>
      </c>
      <c r="I212" s="24" t="str">
        <f t="shared" ca="1" si="18"/>
        <v/>
      </c>
      <c r="J212" s="15" t="str">
        <f t="shared" si="22"/>
        <v>A004Sub-Grade CompactionCW 3110-R22m²</v>
      </c>
      <c r="K212" s="16">
        <f>MATCH(J212,'Pay Items'!$K$1:$K$649,0)</f>
        <v>7</v>
      </c>
      <c r="L212" s="17" t="str">
        <f t="shared" ca="1" si="19"/>
        <v>,0</v>
      </c>
      <c r="M212" s="17" t="str">
        <f t="shared" ca="1" si="20"/>
        <v>C2</v>
      </c>
      <c r="N212" s="17" t="str">
        <f t="shared" ca="1" si="21"/>
        <v>C2</v>
      </c>
    </row>
    <row r="213" spans="1:14" ht="30" customHeight="1" x14ac:dyDescent="0.2">
      <c r="A213" s="167" t="s">
        <v>249</v>
      </c>
      <c r="B213" s="162" t="s">
        <v>124</v>
      </c>
      <c r="C213" s="163" t="s">
        <v>1079</v>
      </c>
      <c r="D213" s="164" t="s">
        <v>1297</v>
      </c>
      <c r="E213" s="165"/>
      <c r="F213" s="293" t="s">
        <v>173</v>
      </c>
      <c r="G213" s="160"/>
      <c r="H213" s="160"/>
      <c r="I213" s="24" t="str">
        <f t="shared" ca="1" si="18"/>
        <v>LOCKED</v>
      </c>
      <c r="J213" s="15" t="str">
        <f t="shared" si="22"/>
        <v>A007Supplying and Placing Sub-base MaterialCW 3110-R22</v>
      </c>
      <c r="K213" s="16">
        <f>MATCH(J213,'Pay Items'!$K$1:$K$649,0)</f>
        <v>10</v>
      </c>
      <c r="L213" s="17" t="str">
        <f t="shared" ca="1" si="19"/>
        <v>,0</v>
      </c>
      <c r="M213" s="17" t="str">
        <f t="shared" ca="1" si="20"/>
        <v>C2</v>
      </c>
      <c r="N213" s="17" t="str">
        <f t="shared" ca="1" si="21"/>
        <v>C2</v>
      </c>
    </row>
    <row r="214" spans="1:14" ht="30" customHeight="1" x14ac:dyDescent="0.2">
      <c r="A214" s="167" t="s">
        <v>1090</v>
      </c>
      <c r="B214" s="172" t="s">
        <v>350</v>
      </c>
      <c r="C214" s="163" t="s">
        <v>1655</v>
      </c>
      <c r="D214" s="164" t="s">
        <v>173</v>
      </c>
      <c r="E214" s="165" t="s">
        <v>180</v>
      </c>
      <c r="F214" s="294">
        <v>375</v>
      </c>
      <c r="G214" s="120"/>
      <c r="H214" s="166">
        <f>ROUND(G214*F214,2)</f>
        <v>0</v>
      </c>
      <c r="I214" s="24" t="str">
        <f t="shared" ca="1" si="18"/>
        <v/>
      </c>
      <c r="J214" s="15" t="str">
        <f t="shared" si="22"/>
        <v>A007B350 mm Granular Btonne</v>
      </c>
      <c r="K214" s="16" t="e">
        <f>MATCH(J214,'Pay Items'!$K$1:$K$649,0)</f>
        <v>#N/A</v>
      </c>
      <c r="L214" s="17" t="str">
        <f t="shared" ca="1" si="19"/>
        <v>,0</v>
      </c>
      <c r="M214" s="17" t="str">
        <f t="shared" ca="1" si="20"/>
        <v>C2</v>
      </c>
      <c r="N214" s="17" t="str">
        <f t="shared" ca="1" si="21"/>
        <v>C2</v>
      </c>
    </row>
    <row r="215" spans="1:14" ht="30" customHeight="1" x14ac:dyDescent="0.2">
      <c r="A215" s="167" t="s">
        <v>250</v>
      </c>
      <c r="B215" s="162" t="s">
        <v>125</v>
      </c>
      <c r="C215" s="163" t="s">
        <v>319</v>
      </c>
      <c r="D215" s="164" t="s">
        <v>1296</v>
      </c>
      <c r="E215" s="165"/>
      <c r="F215" s="293" t="s">
        <v>173</v>
      </c>
      <c r="G215" s="160"/>
      <c r="H215" s="160"/>
      <c r="I215" s="24" t="str">
        <f t="shared" ca="1" si="18"/>
        <v>LOCKED</v>
      </c>
      <c r="J215" s="15" t="str">
        <f t="shared" si="22"/>
        <v>A010Supplying and Placing Base Course MaterialCW 3110-R22</v>
      </c>
      <c r="K215" s="16">
        <f>MATCH(J215,'Pay Items'!$K$1:$K$649,0)</f>
        <v>27</v>
      </c>
      <c r="L215" s="17" t="str">
        <f t="shared" ca="1" si="19"/>
        <v>,0</v>
      </c>
      <c r="M215" s="17" t="str">
        <f t="shared" ca="1" si="20"/>
        <v>C2</v>
      </c>
      <c r="N215" s="17" t="str">
        <f t="shared" ca="1" si="21"/>
        <v>C2</v>
      </c>
    </row>
    <row r="216" spans="1:14" ht="30" customHeight="1" x14ac:dyDescent="0.2">
      <c r="A216" s="167" t="s">
        <v>1119</v>
      </c>
      <c r="B216" s="172" t="s">
        <v>350</v>
      </c>
      <c r="C216" s="163" t="s">
        <v>1651</v>
      </c>
      <c r="D216" s="164" t="s">
        <v>173</v>
      </c>
      <c r="E216" s="165" t="s">
        <v>179</v>
      </c>
      <c r="F216" s="294">
        <v>90</v>
      </c>
      <c r="G216" s="120"/>
      <c r="H216" s="166">
        <f>ROUND(G216*F216,2)</f>
        <v>0</v>
      </c>
      <c r="I216" s="24" t="str">
        <f t="shared" ca="1" si="18"/>
        <v/>
      </c>
      <c r="J216" s="15" t="str">
        <f t="shared" si="22"/>
        <v>A010B3Base Course Material - Granular Bm³</v>
      </c>
      <c r="K216" s="16" t="e">
        <f>MATCH(J216,'Pay Items'!$K$1:$K$649,0)</f>
        <v>#N/A</v>
      </c>
      <c r="L216" s="17" t="str">
        <f t="shared" ca="1" si="19"/>
        <v>,0</v>
      </c>
      <c r="M216" s="17" t="str">
        <f t="shared" ca="1" si="20"/>
        <v>C2</v>
      </c>
      <c r="N216" s="17" t="str">
        <f t="shared" ca="1" si="21"/>
        <v>C2</v>
      </c>
    </row>
    <row r="217" spans="1:14" ht="30" customHeight="1" x14ac:dyDescent="0.2">
      <c r="A217" s="161" t="s">
        <v>252</v>
      </c>
      <c r="B217" s="162" t="s">
        <v>1671</v>
      </c>
      <c r="C217" s="163" t="s">
        <v>108</v>
      </c>
      <c r="D217" s="164" t="s">
        <v>1296</v>
      </c>
      <c r="E217" s="165" t="s">
        <v>178</v>
      </c>
      <c r="F217" s="294">
        <v>10</v>
      </c>
      <c r="G217" s="120"/>
      <c r="H217" s="166">
        <f>ROUND(G217*F217,2)</f>
        <v>0</v>
      </c>
      <c r="I217" s="24" t="str">
        <f t="shared" ca="1" si="18"/>
        <v/>
      </c>
      <c r="J217" s="15" t="str">
        <f t="shared" si="22"/>
        <v>A012Grading of BoulevardsCW 3110-R22m²</v>
      </c>
      <c r="K217" s="16">
        <f>MATCH(J217,'Pay Items'!$K$1:$K$649,0)</f>
        <v>37</v>
      </c>
      <c r="L217" s="17" t="str">
        <f t="shared" ca="1" si="19"/>
        <v>,0</v>
      </c>
      <c r="M217" s="17" t="str">
        <f t="shared" ca="1" si="20"/>
        <v>C2</v>
      </c>
      <c r="N217" s="17" t="str">
        <f t="shared" ca="1" si="21"/>
        <v>C2</v>
      </c>
    </row>
    <row r="218" spans="1:14" ht="30" customHeight="1" x14ac:dyDescent="0.2">
      <c r="A218" s="167" t="s">
        <v>259</v>
      </c>
      <c r="B218" s="162" t="s">
        <v>1672</v>
      </c>
      <c r="C218" s="163" t="s">
        <v>1125</v>
      </c>
      <c r="D218" s="164" t="s">
        <v>1126</v>
      </c>
      <c r="E218" s="165"/>
      <c r="F218" s="293" t="s">
        <v>173</v>
      </c>
      <c r="G218" s="160"/>
      <c r="H218" s="160"/>
      <c r="I218" s="24" t="str">
        <f t="shared" ca="1" si="18"/>
        <v>LOCKED</v>
      </c>
      <c r="J218" s="15" t="str">
        <f t="shared" si="22"/>
        <v>A022Geotextile FabricCW 3130-R5</v>
      </c>
      <c r="K218" s="16">
        <f>MATCH(J218,'Pay Items'!$K$1:$K$649,0)</f>
        <v>46</v>
      </c>
      <c r="L218" s="17" t="str">
        <f t="shared" ca="1" si="19"/>
        <v>,0</v>
      </c>
      <c r="M218" s="17" t="str">
        <f t="shared" ca="1" si="20"/>
        <v>C2</v>
      </c>
      <c r="N218" s="17" t="str">
        <f t="shared" ca="1" si="21"/>
        <v>C2</v>
      </c>
    </row>
    <row r="219" spans="1:14" ht="30" customHeight="1" x14ac:dyDescent="0.2">
      <c r="A219" s="167" t="s">
        <v>1129</v>
      </c>
      <c r="B219" s="172" t="s">
        <v>350</v>
      </c>
      <c r="C219" s="163" t="s">
        <v>1130</v>
      </c>
      <c r="D219" s="164" t="s">
        <v>173</v>
      </c>
      <c r="E219" s="165" t="s">
        <v>178</v>
      </c>
      <c r="F219" s="294">
        <v>750</v>
      </c>
      <c r="G219" s="120"/>
      <c r="H219" s="166">
        <f>ROUND(G219*F219,2)</f>
        <v>0</v>
      </c>
      <c r="I219" s="24" t="str">
        <f t="shared" ca="1" si="18"/>
        <v/>
      </c>
      <c r="J219" s="15" t="str">
        <f t="shared" si="22"/>
        <v>A022A2Separation/Filtration Fabricm²</v>
      </c>
      <c r="K219" s="16">
        <f>MATCH(J219,'Pay Items'!$K$1:$K$649,0)</f>
        <v>48</v>
      </c>
      <c r="L219" s="17" t="str">
        <f t="shared" ca="1" si="19"/>
        <v>,0</v>
      </c>
      <c r="M219" s="17" t="str">
        <f t="shared" ca="1" si="20"/>
        <v>C2</v>
      </c>
      <c r="N219" s="17" t="str">
        <f t="shared" ca="1" si="21"/>
        <v>C2</v>
      </c>
    </row>
    <row r="220" spans="1:14" ht="30" customHeight="1" x14ac:dyDescent="0.2">
      <c r="A220" s="167" t="s">
        <v>1133</v>
      </c>
      <c r="B220" s="162" t="s">
        <v>1673</v>
      </c>
      <c r="C220" s="163" t="s">
        <v>729</v>
      </c>
      <c r="D220" s="164" t="s">
        <v>1134</v>
      </c>
      <c r="E220" s="165"/>
      <c r="F220" s="293" t="s">
        <v>173</v>
      </c>
      <c r="G220" s="160"/>
      <c r="H220" s="160"/>
      <c r="I220" s="24" t="str">
        <f t="shared" ca="1" si="18"/>
        <v>LOCKED</v>
      </c>
      <c r="J220" s="15" t="str">
        <f t="shared" si="22"/>
        <v>A022A4Supply and Install GeogridCW 3135-R2</v>
      </c>
      <c r="K220" s="16">
        <f>MATCH(J220,'Pay Items'!$K$1:$K$649,0)</f>
        <v>50</v>
      </c>
      <c r="L220" s="17" t="str">
        <f t="shared" ca="1" si="19"/>
        <v>,0</v>
      </c>
      <c r="M220" s="17" t="str">
        <f t="shared" ca="1" si="20"/>
        <v>C2</v>
      </c>
      <c r="N220" s="17" t="str">
        <f t="shared" ca="1" si="21"/>
        <v>C2</v>
      </c>
    </row>
    <row r="221" spans="1:14" ht="30" customHeight="1" x14ac:dyDescent="0.2">
      <c r="A221" s="167" t="s">
        <v>1135</v>
      </c>
      <c r="B221" s="172" t="s">
        <v>350</v>
      </c>
      <c r="C221" s="163" t="s">
        <v>1136</v>
      </c>
      <c r="D221" s="164" t="s">
        <v>173</v>
      </c>
      <c r="E221" s="165" t="s">
        <v>178</v>
      </c>
      <c r="F221" s="294">
        <v>750</v>
      </c>
      <c r="G221" s="120"/>
      <c r="H221" s="166">
        <f>ROUND(G221*F221,2)</f>
        <v>0</v>
      </c>
      <c r="I221" s="24" t="str">
        <f t="shared" ca="1" si="18"/>
        <v/>
      </c>
      <c r="J221" s="15" t="str">
        <f t="shared" si="22"/>
        <v>A022A5Class A Geogridm²</v>
      </c>
      <c r="K221" s="16">
        <f>MATCH(J221,'Pay Items'!$K$1:$K$649,0)</f>
        <v>51</v>
      </c>
      <c r="L221" s="17" t="str">
        <f t="shared" ca="1" si="19"/>
        <v>,0</v>
      </c>
      <c r="M221" s="17" t="str">
        <f t="shared" ca="1" si="20"/>
        <v>C2</v>
      </c>
      <c r="N221" s="17" t="str">
        <f t="shared" ca="1" si="21"/>
        <v>C2</v>
      </c>
    </row>
    <row r="222" spans="1:14" ht="30" customHeight="1" x14ac:dyDescent="0.2">
      <c r="A222" s="152"/>
      <c r="B222" s="173"/>
      <c r="C222" s="174" t="s">
        <v>1603</v>
      </c>
      <c r="D222" s="175"/>
      <c r="E222" s="176"/>
      <c r="F222" s="293" t="s">
        <v>173</v>
      </c>
      <c r="G222" s="160"/>
      <c r="H222" s="160"/>
      <c r="I222" s="24" t="str">
        <f t="shared" ca="1" si="18"/>
        <v>LOCKED</v>
      </c>
      <c r="J222" s="15" t="str">
        <f t="shared" si="22"/>
        <v>ROADWORKS - REMOVALS/RENEWALS</v>
      </c>
      <c r="K222" s="16" t="e">
        <f>MATCH(J222,'Pay Items'!$K$1:$K$649,0)</f>
        <v>#N/A</v>
      </c>
      <c r="L222" s="17" t="str">
        <f t="shared" ca="1" si="19"/>
        <v>,0</v>
      </c>
      <c r="M222" s="17" t="str">
        <f t="shared" ca="1" si="20"/>
        <v>C2</v>
      </c>
      <c r="N222" s="17" t="str">
        <f t="shared" ca="1" si="21"/>
        <v>C2</v>
      </c>
    </row>
    <row r="223" spans="1:14" ht="30" customHeight="1" x14ac:dyDescent="0.2">
      <c r="A223" s="177" t="s">
        <v>371</v>
      </c>
      <c r="B223" s="162" t="s">
        <v>1674</v>
      </c>
      <c r="C223" s="163" t="s">
        <v>316</v>
      </c>
      <c r="D223" s="164" t="s">
        <v>1296</v>
      </c>
      <c r="E223" s="165"/>
      <c r="F223" s="293" t="s">
        <v>173</v>
      </c>
      <c r="G223" s="160"/>
      <c r="H223" s="160"/>
      <c r="I223" s="24" t="str">
        <f t="shared" ca="1" si="18"/>
        <v>LOCKED</v>
      </c>
      <c r="J223" s="15" t="str">
        <f t="shared" si="22"/>
        <v>B001Pavement RemovalCW 3110-R22</v>
      </c>
      <c r="K223" s="16">
        <f>MATCH(J223,'Pay Items'!$K$1:$K$649,0)</f>
        <v>69</v>
      </c>
      <c r="L223" s="17" t="str">
        <f t="shared" ca="1" si="19"/>
        <v>,0</v>
      </c>
      <c r="M223" s="17" t="str">
        <f t="shared" ca="1" si="20"/>
        <v>C2</v>
      </c>
      <c r="N223" s="17" t="str">
        <f t="shared" ca="1" si="21"/>
        <v>C2</v>
      </c>
    </row>
    <row r="224" spans="1:14" ht="30" customHeight="1" x14ac:dyDescent="0.2">
      <c r="A224" s="177" t="s">
        <v>442</v>
      </c>
      <c r="B224" s="172" t="s">
        <v>350</v>
      </c>
      <c r="C224" s="163" t="s">
        <v>317</v>
      </c>
      <c r="D224" s="164" t="s">
        <v>173</v>
      </c>
      <c r="E224" s="165" t="s">
        <v>178</v>
      </c>
      <c r="F224" s="294">
        <v>600</v>
      </c>
      <c r="G224" s="120"/>
      <c r="H224" s="166">
        <f>ROUND(G224*F224,2)</f>
        <v>0</v>
      </c>
      <c r="I224" s="24" t="str">
        <f t="shared" ca="1" si="18"/>
        <v/>
      </c>
      <c r="J224" s="15" t="str">
        <f t="shared" si="22"/>
        <v>B002Concrete Pavementm²</v>
      </c>
      <c r="K224" s="16">
        <f>MATCH(J224,'Pay Items'!$K$1:$K$649,0)</f>
        <v>70</v>
      </c>
      <c r="L224" s="17" t="str">
        <f t="shared" ca="1" si="19"/>
        <v>,0</v>
      </c>
      <c r="M224" s="17" t="str">
        <f t="shared" ca="1" si="20"/>
        <v>C2</v>
      </c>
      <c r="N224" s="17" t="str">
        <f t="shared" ca="1" si="21"/>
        <v>C2</v>
      </c>
    </row>
    <row r="225" spans="1:14" ht="30" customHeight="1" x14ac:dyDescent="0.2">
      <c r="A225" s="177" t="s">
        <v>262</v>
      </c>
      <c r="B225" s="172" t="s">
        <v>351</v>
      </c>
      <c r="C225" s="163" t="s">
        <v>318</v>
      </c>
      <c r="D225" s="164" t="s">
        <v>173</v>
      </c>
      <c r="E225" s="165" t="s">
        <v>178</v>
      </c>
      <c r="F225" s="294">
        <v>160</v>
      </c>
      <c r="G225" s="120"/>
      <c r="H225" s="166">
        <f>ROUND(G225*F225,2)</f>
        <v>0</v>
      </c>
      <c r="I225" s="24" t="str">
        <f t="shared" ca="1" si="18"/>
        <v/>
      </c>
      <c r="J225" s="15" t="str">
        <f t="shared" si="22"/>
        <v>B003Asphalt Pavementm²</v>
      </c>
      <c r="K225" s="16">
        <f>MATCH(J225,'Pay Items'!$K$1:$K$649,0)</f>
        <v>71</v>
      </c>
      <c r="L225" s="17" t="str">
        <f t="shared" ca="1" si="19"/>
        <v>,0</v>
      </c>
      <c r="M225" s="17" t="str">
        <f t="shared" ca="1" si="20"/>
        <v>C2</v>
      </c>
      <c r="N225" s="17" t="str">
        <f t="shared" ca="1" si="21"/>
        <v>C2</v>
      </c>
    </row>
    <row r="226" spans="1:14" ht="39.950000000000003" customHeight="1" x14ac:dyDescent="0.2">
      <c r="A226" s="177" t="s">
        <v>775</v>
      </c>
      <c r="B226" s="162" t="s">
        <v>1675</v>
      </c>
      <c r="C226" s="163" t="s">
        <v>466</v>
      </c>
      <c r="D226" s="164" t="s">
        <v>1676</v>
      </c>
      <c r="E226" s="165"/>
      <c r="F226" s="293" t="s">
        <v>173</v>
      </c>
      <c r="G226" s="160"/>
      <c r="H226" s="160"/>
      <c r="I226" s="24" t="str">
        <f t="shared" ca="1" si="18"/>
        <v>LOCKED</v>
      </c>
      <c r="J226" s="15" t="str">
        <f t="shared" si="22"/>
        <v>B077-72Partial Slab Patches - Early Opening (72 hour)CW 3230-R8,E14</v>
      </c>
      <c r="K226" s="16" t="e">
        <f>MATCH(J226,'Pay Items'!$K$1:$K$649,0)</f>
        <v>#N/A</v>
      </c>
      <c r="L226" s="17" t="str">
        <f t="shared" ca="1" si="19"/>
        <v>,0</v>
      </c>
      <c r="M226" s="17" t="str">
        <f t="shared" ca="1" si="20"/>
        <v>C2</v>
      </c>
      <c r="N226" s="17" t="str">
        <f t="shared" ca="1" si="21"/>
        <v>C2</v>
      </c>
    </row>
    <row r="227" spans="1:14" ht="30" customHeight="1" x14ac:dyDescent="0.2">
      <c r="A227" s="177" t="s">
        <v>787</v>
      </c>
      <c r="B227" s="172" t="s">
        <v>350</v>
      </c>
      <c r="C227" s="163" t="s">
        <v>1583</v>
      </c>
      <c r="D227" s="164"/>
      <c r="E227" s="165" t="s">
        <v>178</v>
      </c>
      <c r="F227" s="294">
        <v>5</v>
      </c>
      <c r="G227" s="120"/>
      <c r="H227" s="166">
        <f>ROUND(G227*F227,2)</f>
        <v>0</v>
      </c>
      <c r="I227" s="24" t="str">
        <f t="shared" ca="1" si="18"/>
        <v/>
      </c>
      <c r="J227" s="15" t="str">
        <f t="shared" si="22"/>
        <v>B089-72200 mm Type 4 Concrete Pavement (Type D)m²</v>
      </c>
      <c r="K227" s="16">
        <f>MATCH(J227,'Pay Items'!$K$1:$K$649,0)</f>
        <v>157</v>
      </c>
      <c r="L227" s="17" t="str">
        <f t="shared" ca="1" si="19"/>
        <v>,0</v>
      </c>
      <c r="M227" s="17" t="str">
        <f t="shared" ca="1" si="20"/>
        <v>C2</v>
      </c>
      <c r="N227" s="17" t="str">
        <f t="shared" ca="1" si="21"/>
        <v>C2</v>
      </c>
    </row>
    <row r="228" spans="1:14" ht="30" customHeight="1" x14ac:dyDescent="0.2">
      <c r="A228" s="177" t="s">
        <v>304</v>
      </c>
      <c r="B228" s="162" t="s">
        <v>1675</v>
      </c>
      <c r="C228" s="163" t="s">
        <v>162</v>
      </c>
      <c r="D228" s="164" t="s">
        <v>921</v>
      </c>
      <c r="E228" s="165"/>
      <c r="F228" s="293" t="s">
        <v>173</v>
      </c>
      <c r="G228" s="160"/>
      <c r="H228" s="160"/>
      <c r="I228" s="24" t="str">
        <f t="shared" ca="1" si="18"/>
        <v>LOCKED</v>
      </c>
      <c r="J228" s="15" t="str">
        <f t="shared" si="22"/>
        <v>B097Drilled Tie BarsCW 3230-R8</v>
      </c>
      <c r="K228" s="16">
        <f>MATCH(J228,'Pay Items'!$K$1:$K$649,0)</f>
        <v>167</v>
      </c>
      <c r="L228" s="17" t="str">
        <f t="shared" ca="1" si="19"/>
        <v>,0</v>
      </c>
      <c r="M228" s="17" t="str">
        <f t="shared" ca="1" si="20"/>
        <v>C2</v>
      </c>
      <c r="N228" s="17" t="str">
        <f t="shared" ca="1" si="21"/>
        <v>C2</v>
      </c>
    </row>
    <row r="229" spans="1:14" ht="30" customHeight="1" x14ac:dyDescent="0.2">
      <c r="A229" s="177" t="s">
        <v>305</v>
      </c>
      <c r="B229" s="172" t="s">
        <v>350</v>
      </c>
      <c r="C229" s="163" t="s">
        <v>187</v>
      </c>
      <c r="D229" s="164" t="s">
        <v>173</v>
      </c>
      <c r="E229" s="165" t="s">
        <v>181</v>
      </c>
      <c r="F229" s="294">
        <v>30</v>
      </c>
      <c r="G229" s="120"/>
      <c r="H229" s="166">
        <f>ROUND(G229*F229,2)</f>
        <v>0</v>
      </c>
      <c r="I229" s="24" t="str">
        <f t="shared" ca="1" si="18"/>
        <v/>
      </c>
      <c r="J229" s="15" t="str">
        <f t="shared" si="22"/>
        <v>B09820 M Deformed Tie Bareach</v>
      </c>
      <c r="K229" s="16">
        <f>MATCH(J229,'Pay Items'!$K$1:$K$649,0)</f>
        <v>169</v>
      </c>
      <c r="L229" s="17" t="str">
        <f t="shared" ca="1" si="19"/>
        <v>,0</v>
      </c>
      <c r="M229" s="17" t="str">
        <f t="shared" ca="1" si="20"/>
        <v>C2</v>
      </c>
      <c r="N229" s="17" t="str">
        <f t="shared" ca="1" si="21"/>
        <v>C2</v>
      </c>
    </row>
    <row r="230" spans="1:14" ht="30" customHeight="1" x14ac:dyDescent="0.2">
      <c r="A230" s="177" t="s">
        <v>805</v>
      </c>
      <c r="B230" s="162" t="s">
        <v>1677</v>
      </c>
      <c r="C230" s="163" t="s">
        <v>335</v>
      </c>
      <c r="D230" s="164" t="s">
        <v>1609</v>
      </c>
      <c r="E230" s="165"/>
      <c r="F230" s="293" t="s">
        <v>173</v>
      </c>
      <c r="G230" s="160"/>
      <c r="H230" s="160"/>
      <c r="I230" s="24" t="str">
        <f t="shared" ca="1" si="18"/>
        <v>LOCKED</v>
      </c>
      <c r="J230" s="15" t="str">
        <f t="shared" si="22"/>
        <v>B114rlMiscellaneous Concrete Slab RenewalCW 3235-R9, E14</v>
      </c>
      <c r="K230" s="16" t="e">
        <f>MATCH(J230,'Pay Items'!$K$1:$K$649,0)</f>
        <v>#N/A</v>
      </c>
      <c r="L230" s="17" t="str">
        <f t="shared" ca="1" si="19"/>
        <v>,0</v>
      </c>
      <c r="M230" s="17" t="str">
        <f t="shared" ca="1" si="20"/>
        <v>C2</v>
      </c>
      <c r="N230" s="17" t="str">
        <f t="shared" ca="1" si="21"/>
        <v>C2</v>
      </c>
    </row>
    <row r="231" spans="1:14" ht="30" customHeight="1" x14ac:dyDescent="0.2">
      <c r="A231" s="177" t="s">
        <v>809</v>
      </c>
      <c r="B231" s="172" t="s">
        <v>350</v>
      </c>
      <c r="C231" s="163" t="s">
        <v>1610</v>
      </c>
      <c r="D231" s="164" t="s">
        <v>397</v>
      </c>
      <c r="E231" s="165"/>
      <c r="F231" s="293" t="s">
        <v>173</v>
      </c>
      <c r="G231" s="160"/>
      <c r="H231" s="160"/>
      <c r="I231" s="24" t="str">
        <f t="shared" ca="1" si="18"/>
        <v>LOCKED</v>
      </c>
      <c r="J231" s="15" t="str">
        <f t="shared" si="22"/>
        <v>B118rl100 mm Type 5 Concrete SidewalkSD-228A</v>
      </c>
      <c r="K231" s="16" t="e">
        <f>MATCH(J231,'Pay Items'!$K$1:$K$649,0)</f>
        <v>#N/A</v>
      </c>
      <c r="L231" s="17" t="str">
        <f t="shared" ca="1" si="19"/>
        <v>,0</v>
      </c>
      <c r="M231" s="17" t="str">
        <f t="shared" ca="1" si="20"/>
        <v>C2</v>
      </c>
      <c r="N231" s="17" t="str">
        <f t="shared" ca="1" si="21"/>
        <v>C2</v>
      </c>
    </row>
    <row r="232" spans="1:14" ht="30" customHeight="1" x14ac:dyDescent="0.2">
      <c r="A232" s="177" t="s">
        <v>810</v>
      </c>
      <c r="B232" s="183" t="s">
        <v>700</v>
      </c>
      <c r="C232" s="163" t="s">
        <v>701</v>
      </c>
      <c r="D232" s="164"/>
      <c r="E232" s="165" t="s">
        <v>178</v>
      </c>
      <c r="F232" s="294">
        <v>5</v>
      </c>
      <c r="G232" s="120"/>
      <c r="H232" s="166">
        <f>ROUND(G232*F232,2)</f>
        <v>0</v>
      </c>
      <c r="I232" s="24" t="str">
        <f t="shared" ca="1" si="18"/>
        <v/>
      </c>
      <c r="J232" s="15" t="str">
        <f t="shared" si="22"/>
        <v>B119rlLess than 5 sq.m.m²</v>
      </c>
      <c r="K232" s="16">
        <f>MATCH(J232,'Pay Items'!$K$1:$K$649,0)</f>
        <v>197</v>
      </c>
      <c r="L232" s="17" t="str">
        <f t="shared" ca="1" si="19"/>
        <v>,0</v>
      </c>
      <c r="M232" s="17" t="str">
        <f t="shared" ca="1" si="20"/>
        <v>C2</v>
      </c>
      <c r="N232" s="17" t="str">
        <f t="shared" ca="1" si="21"/>
        <v>C2</v>
      </c>
    </row>
    <row r="233" spans="1:14" ht="30" customHeight="1" x14ac:dyDescent="0.2">
      <c r="A233" s="177" t="s">
        <v>811</v>
      </c>
      <c r="B233" s="183" t="s">
        <v>702</v>
      </c>
      <c r="C233" s="163" t="s">
        <v>703</v>
      </c>
      <c r="D233" s="164"/>
      <c r="E233" s="165" t="s">
        <v>178</v>
      </c>
      <c r="F233" s="294">
        <v>10</v>
      </c>
      <c r="G233" s="120"/>
      <c r="H233" s="166">
        <f>ROUND(G233*F233,2)</f>
        <v>0</v>
      </c>
      <c r="I233" s="24" t="str">
        <f t="shared" ca="1" si="18"/>
        <v/>
      </c>
      <c r="J233" s="15" t="str">
        <f t="shared" si="22"/>
        <v>B120rl5 sq.m. to 20 sq.m.m²</v>
      </c>
      <c r="K233" s="16">
        <f>MATCH(J233,'Pay Items'!$K$1:$K$649,0)</f>
        <v>198</v>
      </c>
      <c r="L233" s="17" t="str">
        <f t="shared" ca="1" si="19"/>
        <v>,0</v>
      </c>
      <c r="M233" s="17" t="str">
        <f t="shared" ca="1" si="20"/>
        <v>C2</v>
      </c>
      <c r="N233" s="17" t="str">
        <f t="shared" ca="1" si="21"/>
        <v>C2</v>
      </c>
    </row>
    <row r="234" spans="1:14" ht="30" customHeight="1" x14ac:dyDescent="0.2">
      <c r="A234" s="177" t="s">
        <v>844</v>
      </c>
      <c r="B234" s="162" t="s">
        <v>1678</v>
      </c>
      <c r="C234" s="163" t="s">
        <v>157</v>
      </c>
      <c r="D234" s="164" t="s">
        <v>1679</v>
      </c>
      <c r="E234" s="165"/>
      <c r="F234" s="293" t="s">
        <v>173</v>
      </c>
      <c r="G234" s="160"/>
      <c r="H234" s="160"/>
      <c r="I234" s="24" t="str">
        <f t="shared" ca="1" si="18"/>
        <v>LOCKED</v>
      </c>
      <c r="J234" s="15" t="str">
        <f t="shared" si="22"/>
        <v>B154rlConcrete Curb RenewalCW 3240-R10, E14</v>
      </c>
      <c r="K234" s="16" t="e">
        <f>MATCH(J234,'Pay Items'!$K$1:$K$649,0)</f>
        <v>#N/A</v>
      </c>
      <c r="L234" s="17" t="str">
        <f t="shared" ca="1" si="19"/>
        <v>,0</v>
      </c>
      <c r="M234" s="17" t="str">
        <f t="shared" ca="1" si="20"/>
        <v>C2</v>
      </c>
      <c r="N234" s="17" t="str">
        <f t="shared" ca="1" si="21"/>
        <v>C2</v>
      </c>
    </row>
    <row r="235" spans="1:14" ht="39.950000000000003" customHeight="1" x14ac:dyDescent="0.2">
      <c r="A235" s="177" t="s">
        <v>950</v>
      </c>
      <c r="B235" s="172" t="s">
        <v>350</v>
      </c>
      <c r="C235" s="163" t="s">
        <v>1680</v>
      </c>
      <c r="D235" s="164" t="s">
        <v>1075</v>
      </c>
      <c r="E235" s="165" t="s">
        <v>182</v>
      </c>
      <c r="F235" s="294">
        <v>10</v>
      </c>
      <c r="G235" s="120"/>
      <c r="H235" s="166">
        <f>ROUND(G235*F235,2)</f>
        <v>0</v>
      </c>
      <c r="I235" s="24" t="str">
        <f t="shared" ca="1" si="18"/>
        <v/>
      </c>
      <c r="J235" s="15" t="str">
        <f t="shared" si="22"/>
        <v>B185rlDType 2 Concrete Splash Strip, (Separate, 600 mm width)SD-223ASD-203Bm</v>
      </c>
      <c r="K235" s="16" t="e">
        <f>MATCH(J235,'Pay Items'!$K$1:$K$649,0)</f>
        <v>#N/A</v>
      </c>
      <c r="L235" s="17" t="str">
        <f t="shared" ca="1" si="19"/>
        <v>,0</v>
      </c>
      <c r="M235" s="17" t="str">
        <f t="shared" ca="1" si="20"/>
        <v>C2</v>
      </c>
      <c r="N235" s="17" t="str">
        <f t="shared" ca="1" si="21"/>
        <v>C2</v>
      </c>
    </row>
    <row r="236" spans="1:14" ht="30" customHeight="1" x14ac:dyDescent="0.2">
      <c r="A236" s="152"/>
      <c r="B236" s="173"/>
      <c r="C236" s="174" t="s">
        <v>1615</v>
      </c>
      <c r="D236" s="175"/>
      <c r="E236" s="176"/>
      <c r="F236" s="293" t="s">
        <v>173</v>
      </c>
      <c r="G236" s="160"/>
      <c r="H236" s="160"/>
      <c r="I236" s="24" t="str">
        <f t="shared" ca="1" si="18"/>
        <v>LOCKED</v>
      </c>
      <c r="J236" s="15" t="str">
        <f t="shared" si="22"/>
        <v>ROADWORKS - NEW CONSTRUCTION</v>
      </c>
      <c r="K236" s="16" t="e">
        <f>MATCH(J236,'Pay Items'!$K$1:$K$649,0)</f>
        <v>#N/A</v>
      </c>
      <c r="L236" s="17" t="str">
        <f t="shared" ca="1" si="19"/>
        <v>,0</v>
      </c>
      <c r="M236" s="17" t="str">
        <f t="shared" ca="1" si="20"/>
        <v>C2</v>
      </c>
      <c r="N236" s="17" t="str">
        <f t="shared" ca="1" si="21"/>
        <v>C2</v>
      </c>
    </row>
    <row r="237" spans="1:14" ht="39.950000000000003" customHeight="1" x14ac:dyDescent="0.2">
      <c r="A237" s="161" t="s">
        <v>209</v>
      </c>
      <c r="B237" s="162" t="s">
        <v>1681</v>
      </c>
      <c r="C237" s="163" t="s">
        <v>468</v>
      </c>
      <c r="D237" s="164" t="s">
        <v>1617</v>
      </c>
      <c r="E237" s="165"/>
      <c r="F237" s="293" t="s">
        <v>173</v>
      </c>
      <c r="G237" s="160"/>
      <c r="H237" s="160"/>
      <c r="I237" s="24" t="str">
        <f t="shared" ca="1" si="18"/>
        <v>LOCKED</v>
      </c>
      <c r="J237" s="15" t="str">
        <f t="shared" si="22"/>
        <v>C001Concrete Pavements, Median Slabs, Bull-noses, and Safety MediansCW 3310-R18, E14</v>
      </c>
      <c r="K237" s="16" t="e">
        <f>MATCH(J237,'Pay Items'!$K$1:$K$649,0)</f>
        <v>#N/A</v>
      </c>
      <c r="L237" s="17" t="str">
        <f t="shared" ca="1" si="19"/>
        <v>,0</v>
      </c>
      <c r="M237" s="17" t="str">
        <f t="shared" ca="1" si="20"/>
        <v>C2</v>
      </c>
      <c r="N237" s="17" t="str">
        <f t="shared" ca="1" si="21"/>
        <v>C2</v>
      </c>
    </row>
    <row r="238" spans="1:14" ht="39.950000000000003" customHeight="1" x14ac:dyDescent="0.2">
      <c r="A238" s="184" t="s">
        <v>457</v>
      </c>
      <c r="B238" s="169" t="s">
        <v>350</v>
      </c>
      <c r="C238" s="163" t="s">
        <v>1618</v>
      </c>
      <c r="D238" s="171" t="s">
        <v>173</v>
      </c>
      <c r="E238" s="180" t="s">
        <v>178</v>
      </c>
      <c r="F238" s="295">
        <v>30</v>
      </c>
      <c r="G238" s="181"/>
      <c r="H238" s="166">
        <f>ROUND(G238*F238,2)</f>
        <v>0</v>
      </c>
      <c r="I238" s="24" t="str">
        <f t="shared" ca="1" si="18"/>
        <v/>
      </c>
      <c r="J238" s="15" t="str">
        <f t="shared" si="22"/>
        <v>C008Construction of 200 mm Type 2 Concrete Pavement - (Reinforced)m²</v>
      </c>
      <c r="K238" s="16" t="e">
        <f>MATCH(J238,'Pay Items'!$K$1:$K$649,0)</f>
        <v>#N/A</v>
      </c>
      <c r="L238" s="17" t="str">
        <f t="shared" ca="1" si="19"/>
        <v>,0</v>
      </c>
      <c r="M238" s="17" t="str">
        <f t="shared" ca="1" si="20"/>
        <v>C2</v>
      </c>
      <c r="N238" s="17" t="str">
        <f t="shared" ca="1" si="21"/>
        <v>C2</v>
      </c>
    </row>
    <row r="239" spans="1:14" ht="39.950000000000003" customHeight="1" x14ac:dyDescent="0.2">
      <c r="A239" s="161" t="s">
        <v>214</v>
      </c>
      <c r="B239" s="172" t="s">
        <v>351</v>
      </c>
      <c r="C239" s="163" t="s">
        <v>1619</v>
      </c>
      <c r="D239" s="164" t="s">
        <v>173</v>
      </c>
      <c r="E239" s="165" t="s">
        <v>178</v>
      </c>
      <c r="F239" s="295">
        <v>15</v>
      </c>
      <c r="G239" s="120"/>
      <c r="H239" s="166">
        <f>ROUND(G239*F239,2)</f>
        <v>0</v>
      </c>
      <c r="I239" s="24" t="str">
        <f t="shared" ca="1" si="18"/>
        <v/>
      </c>
      <c r="J239" s="15" t="str">
        <f t="shared" si="22"/>
        <v>C011Construction of 150 mm Type 2 Concrete Pavement (Reinforced)m²</v>
      </c>
      <c r="K239" s="16" t="e">
        <f>MATCH(J239,'Pay Items'!$K$1:$K$649,0)</f>
        <v>#N/A</v>
      </c>
      <c r="L239" s="17" t="str">
        <f t="shared" ca="1" si="19"/>
        <v>,0</v>
      </c>
      <c r="M239" s="17" t="str">
        <f t="shared" ca="1" si="20"/>
        <v>C2</v>
      </c>
      <c r="N239" s="17" t="str">
        <f t="shared" ca="1" si="21"/>
        <v>C2</v>
      </c>
    </row>
    <row r="240" spans="1:14" ht="30" customHeight="1" x14ac:dyDescent="0.2">
      <c r="A240" s="161" t="s">
        <v>380</v>
      </c>
      <c r="B240" s="162" t="s">
        <v>1682</v>
      </c>
      <c r="C240" s="163" t="s">
        <v>123</v>
      </c>
      <c r="D240" s="164" t="s">
        <v>1617</v>
      </c>
      <c r="E240" s="165"/>
      <c r="F240" s="293" t="s">
        <v>173</v>
      </c>
      <c r="G240" s="160"/>
      <c r="H240" s="160"/>
      <c r="I240" s="24" t="str">
        <f t="shared" ca="1" si="18"/>
        <v>LOCKED</v>
      </c>
      <c r="J240" s="15" t="str">
        <f t="shared" si="22"/>
        <v>C019Concrete Pavements for Early OpeningCW 3310-R18, E14</v>
      </c>
      <c r="K240" s="16" t="e">
        <f>MATCH(J240,'Pay Items'!$K$1:$K$649,0)</f>
        <v>#N/A</v>
      </c>
      <c r="L240" s="17" t="str">
        <f t="shared" ca="1" si="19"/>
        <v>,0</v>
      </c>
      <c r="M240" s="17" t="str">
        <f t="shared" ca="1" si="20"/>
        <v>C2</v>
      </c>
      <c r="N240" s="17" t="str">
        <f t="shared" ca="1" si="21"/>
        <v>C2</v>
      </c>
    </row>
    <row r="241" spans="1:14" ht="60" customHeight="1" x14ac:dyDescent="0.2">
      <c r="A241" s="184" t="s">
        <v>1191</v>
      </c>
      <c r="B241" s="169" t="s">
        <v>350</v>
      </c>
      <c r="C241" s="170" t="s">
        <v>1278</v>
      </c>
      <c r="D241" s="171"/>
      <c r="E241" s="180" t="s">
        <v>178</v>
      </c>
      <c r="F241" s="295">
        <v>30</v>
      </c>
      <c r="G241" s="181"/>
      <c r="H241" s="166">
        <f>ROUND(G241*F241,2)</f>
        <v>0</v>
      </c>
      <c r="I241" s="24" t="str">
        <f t="shared" ca="1" si="18"/>
        <v/>
      </c>
      <c r="J241" s="15" t="str">
        <f t="shared" si="22"/>
        <v>C026-72Construction of 200 mm Type 4 Concrete Pavement for Early Opening 72 Hour (Reinforced)m²</v>
      </c>
      <c r="K241" s="16">
        <f>MATCH(J241,'Pay Items'!$K$1:$K$649,0)</f>
        <v>374</v>
      </c>
      <c r="L241" s="17" t="str">
        <f t="shared" ca="1" si="19"/>
        <v>,0</v>
      </c>
      <c r="M241" s="17" t="str">
        <f t="shared" ca="1" si="20"/>
        <v>C2</v>
      </c>
      <c r="N241" s="17" t="str">
        <f t="shared" ca="1" si="21"/>
        <v>C2</v>
      </c>
    </row>
    <row r="242" spans="1:14" ht="60" customHeight="1" x14ac:dyDescent="0.2">
      <c r="A242" s="161" t="s">
        <v>387</v>
      </c>
      <c r="B242" s="172" t="s">
        <v>351</v>
      </c>
      <c r="C242" s="163" t="s">
        <v>1282</v>
      </c>
      <c r="D242" s="164"/>
      <c r="E242" s="165" t="s">
        <v>178</v>
      </c>
      <c r="F242" s="295">
        <v>15</v>
      </c>
      <c r="G242" s="120"/>
      <c r="H242" s="166">
        <f>ROUND(G242*F242,2)</f>
        <v>0</v>
      </c>
      <c r="I242" s="24" t="str">
        <f t="shared" ca="1" si="18"/>
        <v/>
      </c>
      <c r="J242" s="15" t="str">
        <f t="shared" si="22"/>
        <v>C029Construction of 150 mm Type 4 Concrete Pavement for Early Opening 72 Hour (Reinforced)m²</v>
      </c>
      <c r="K242" s="16" t="e">
        <f>MATCH(J242,'Pay Items'!$K$1:$K$649,0)</f>
        <v>#N/A</v>
      </c>
      <c r="L242" s="17" t="str">
        <f t="shared" ca="1" si="19"/>
        <v>,0</v>
      </c>
      <c r="M242" s="17" t="str">
        <f t="shared" ca="1" si="20"/>
        <v>C2</v>
      </c>
      <c r="N242" s="17" t="str">
        <f t="shared" ca="1" si="21"/>
        <v>C2</v>
      </c>
    </row>
    <row r="243" spans="1:14" ht="39.950000000000003" customHeight="1" x14ac:dyDescent="0.2">
      <c r="A243" s="161" t="s">
        <v>389</v>
      </c>
      <c r="B243" s="162" t="s">
        <v>1683</v>
      </c>
      <c r="C243" s="163" t="s">
        <v>366</v>
      </c>
      <c r="D243" s="164" t="s">
        <v>1617</v>
      </c>
      <c r="E243" s="165"/>
      <c r="F243" s="293" t="s">
        <v>173</v>
      </c>
      <c r="G243" s="160"/>
      <c r="H243" s="160"/>
      <c r="I243" s="24" t="str">
        <f t="shared" ca="1" si="18"/>
        <v>LOCKED</v>
      </c>
      <c r="J243" s="15" t="str">
        <f t="shared" si="22"/>
        <v>C032Concrete Curbs, Curb and Gutter, and Splash StripsCW 3310-R18, E14</v>
      </c>
      <c r="K243" s="16" t="e">
        <f>MATCH(J243,'Pay Items'!$K$1:$K$649,0)</f>
        <v>#N/A</v>
      </c>
      <c r="L243" s="17" t="str">
        <f t="shared" ca="1" si="19"/>
        <v>,0</v>
      </c>
      <c r="M243" s="17" t="str">
        <f t="shared" ca="1" si="20"/>
        <v>C2</v>
      </c>
      <c r="N243" s="17" t="str">
        <f t="shared" ca="1" si="21"/>
        <v>C2</v>
      </c>
    </row>
    <row r="244" spans="1:14" ht="39.950000000000003" customHeight="1" x14ac:dyDescent="0.2">
      <c r="A244" s="184" t="s">
        <v>394</v>
      </c>
      <c r="B244" s="169" t="s">
        <v>350</v>
      </c>
      <c r="C244" s="163" t="s">
        <v>1653</v>
      </c>
      <c r="D244" s="171" t="s">
        <v>345</v>
      </c>
      <c r="E244" s="180" t="s">
        <v>182</v>
      </c>
      <c r="F244" s="294">
        <v>30</v>
      </c>
      <c r="G244" s="181"/>
      <c r="H244" s="166">
        <f>ROUND(G244*F244,2)</f>
        <v>0</v>
      </c>
      <c r="I244" s="24" t="str">
        <f t="shared" ca="1" si="18"/>
        <v/>
      </c>
      <c r="J244" s="15" t="str">
        <f t="shared" si="22"/>
        <v>C045Construction of Lip Curb (40 mm ht, Type 2, Integral)SD-202Bm</v>
      </c>
      <c r="K244" s="16" t="e">
        <f>MATCH(J244,'Pay Items'!$K$1:$K$649,0)</f>
        <v>#N/A</v>
      </c>
      <c r="L244" s="17" t="str">
        <f t="shared" ca="1" si="19"/>
        <v>,0</v>
      </c>
      <c r="M244" s="17" t="str">
        <f t="shared" ca="1" si="20"/>
        <v>C2</v>
      </c>
      <c r="N244" s="17" t="str">
        <f t="shared" ca="1" si="21"/>
        <v>C2</v>
      </c>
    </row>
    <row r="245" spans="1:14" ht="39.950000000000003" customHeight="1" x14ac:dyDescent="0.2">
      <c r="A245" s="161" t="s">
        <v>395</v>
      </c>
      <c r="B245" s="172" t="s">
        <v>351</v>
      </c>
      <c r="C245" s="163" t="s">
        <v>1625</v>
      </c>
      <c r="D245" s="164" t="s">
        <v>722</v>
      </c>
      <c r="E245" s="165" t="s">
        <v>182</v>
      </c>
      <c r="F245" s="294">
        <v>10</v>
      </c>
      <c r="G245" s="120"/>
      <c r="H245" s="166">
        <f>ROUND(G245*F245,2)</f>
        <v>0</v>
      </c>
      <c r="I245" s="24" t="str">
        <f t="shared" ca="1" si="18"/>
        <v/>
      </c>
      <c r="J245" s="15" t="str">
        <f t="shared" si="22"/>
        <v>C046Construction of Curb Ramp (8-12 mm ht, Type 2, Integral)SD-229Cm</v>
      </c>
      <c r="K245" s="16" t="e">
        <f>MATCH(J245,'Pay Items'!$K$1:$K$649,0)</f>
        <v>#N/A</v>
      </c>
      <c r="L245" s="17" t="str">
        <f t="shared" ca="1" si="19"/>
        <v>,0</v>
      </c>
      <c r="M245" s="17" t="str">
        <f t="shared" ca="1" si="20"/>
        <v>C2</v>
      </c>
      <c r="N245" s="17" t="str">
        <f t="shared" ca="1" si="21"/>
        <v>C2</v>
      </c>
    </row>
    <row r="246" spans="1:14" ht="39.950000000000003" customHeight="1" x14ac:dyDescent="0.2">
      <c r="A246" s="161" t="s">
        <v>36</v>
      </c>
      <c r="B246" s="162" t="s">
        <v>1684</v>
      </c>
      <c r="C246" s="163" t="s">
        <v>404</v>
      </c>
      <c r="D246" s="164" t="s">
        <v>1181</v>
      </c>
      <c r="E246" s="185"/>
      <c r="F246" s="293" t="s">
        <v>173</v>
      </c>
      <c r="G246" s="160"/>
      <c r="H246" s="160"/>
      <c r="I246" s="24" t="str">
        <f t="shared" ca="1" si="18"/>
        <v>LOCKED</v>
      </c>
      <c r="J246" s="15" t="str">
        <f t="shared" si="22"/>
        <v>C055Construction of Asphaltic Concrete PavementsCW 3410-R12</v>
      </c>
      <c r="K246" s="16">
        <f>MATCH(J246,'Pay Items'!$K$1:$K$649,0)</f>
        <v>425</v>
      </c>
      <c r="L246" s="17" t="str">
        <f t="shared" ca="1" si="19"/>
        <v>,0</v>
      </c>
      <c r="M246" s="17" t="str">
        <f t="shared" ca="1" si="20"/>
        <v>C2</v>
      </c>
      <c r="N246" s="17" t="str">
        <f t="shared" ca="1" si="21"/>
        <v>C2</v>
      </c>
    </row>
    <row r="247" spans="1:14" ht="30" customHeight="1" x14ac:dyDescent="0.2">
      <c r="A247" s="161" t="s">
        <v>405</v>
      </c>
      <c r="B247" s="172" t="s">
        <v>350</v>
      </c>
      <c r="C247" s="163" t="s">
        <v>363</v>
      </c>
      <c r="D247" s="164"/>
      <c r="E247" s="165"/>
      <c r="F247" s="293" t="s">
        <v>173</v>
      </c>
      <c r="G247" s="160"/>
      <c r="H247" s="160"/>
      <c r="I247" s="24" t="str">
        <f t="shared" ca="1" si="18"/>
        <v>LOCKED</v>
      </c>
      <c r="J247" s="15" t="str">
        <f t="shared" si="22"/>
        <v>C056Main Line Paving</v>
      </c>
      <c r="K247" s="16">
        <f>MATCH(J247,'Pay Items'!$K$1:$K$649,0)</f>
        <v>426</v>
      </c>
      <c r="L247" s="17" t="str">
        <f t="shared" ca="1" si="19"/>
        <v>,0</v>
      </c>
      <c r="M247" s="17" t="str">
        <f t="shared" ca="1" si="20"/>
        <v>C2</v>
      </c>
      <c r="N247" s="17" t="str">
        <f t="shared" ca="1" si="21"/>
        <v>C2</v>
      </c>
    </row>
    <row r="248" spans="1:14" ht="30" customHeight="1" x14ac:dyDescent="0.2">
      <c r="A248" s="161" t="s">
        <v>407</v>
      </c>
      <c r="B248" s="183" t="s">
        <v>700</v>
      </c>
      <c r="C248" s="163" t="s">
        <v>718</v>
      </c>
      <c r="D248" s="164"/>
      <c r="E248" s="165" t="s">
        <v>180</v>
      </c>
      <c r="F248" s="294">
        <v>125</v>
      </c>
      <c r="G248" s="120"/>
      <c r="H248" s="166">
        <f>ROUND(G248*F248,2)</f>
        <v>0</v>
      </c>
      <c r="I248" s="24" t="str">
        <f t="shared" ca="1" si="18"/>
        <v/>
      </c>
      <c r="J248" s="15" t="str">
        <f t="shared" si="22"/>
        <v>C058Type IAtonne</v>
      </c>
      <c r="K248" s="16">
        <f>MATCH(J248,'Pay Items'!$K$1:$K$649,0)</f>
        <v>427</v>
      </c>
      <c r="L248" s="17" t="str">
        <f t="shared" ca="1" si="19"/>
        <v>,0</v>
      </c>
      <c r="M248" s="17" t="str">
        <f t="shared" ca="1" si="20"/>
        <v>C2</v>
      </c>
      <c r="N248" s="17" t="str">
        <f t="shared" ca="1" si="21"/>
        <v>C2</v>
      </c>
    </row>
    <row r="249" spans="1:14" ht="30" customHeight="1" x14ac:dyDescent="0.2">
      <c r="A249" s="161" t="s">
        <v>408</v>
      </c>
      <c r="B249" s="172" t="s">
        <v>351</v>
      </c>
      <c r="C249" s="163" t="s">
        <v>364</v>
      </c>
      <c r="D249" s="164"/>
      <c r="E249" s="165"/>
      <c r="F249" s="293" t="s">
        <v>173</v>
      </c>
      <c r="G249" s="160"/>
      <c r="H249" s="160"/>
      <c r="I249" s="24" t="str">
        <f t="shared" ca="1" si="18"/>
        <v>LOCKED</v>
      </c>
      <c r="J249" s="15" t="str">
        <f t="shared" si="22"/>
        <v>C059Tie-ins and Approaches</v>
      </c>
      <c r="K249" s="16">
        <f>MATCH(J249,'Pay Items'!$K$1:$K$649,0)</f>
        <v>429</v>
      </c>
      <c r="L249" s="17" t="str">
        <f t="shared" ca="1" si="19"/>
        <v>,0</v>
      </c>
      <c r="M249" s="17" t="str">
        <f t="shared" ca="1" si="20"/>
        <v>C2</v>
      </c>
      <c r="N249" s="17" t="str">
        <f t="shared" ca="1" si="21"/>
        <v>C2</v>
      </c>
    </row>
    <row r="250" spans="1:14" ht="30" customHeight="1" x14ac:dyDescent="0.2">
      <c r="A250" s="161" t="s">
        <v>409</v>
      </c>
      <c r="B250" s="183" t="s">
        <v>700</v>
      </c>
      <c r="C250" s="163" t="s">
        <v>718</v>
      </c>
      <c r="D250" s="164"/>
      <c r="E250" s="165" t="s">
        <v>180</v>
      </c>
      <c r="F250" s="294">
        <v>35</v>
      </c>
      <c r="G250" s="120"/>
      <c r="H250" s="166">
        <f>ROUND(G250*F250,2)</f>
        <v>0</v>
      </c>
      <c r="I250" s="24" t="str">
        <f t="shared" ca="1" si="18"/>
        <v/>
      </c>
      <c r="J250" s="15" t="str">
        <f t="shared" si="22"/>
        <v>C060Type IAtonne</v>
      </c>
      <c r="K250" s="16">
        <f>MATCH(J250,'Pay Items'!$K$1:$K$649,0)</f>
        <v>430</v>
      </c>
      <c r="L250" s="17" t="str">
        <f t="shared" ca="1" si="19"/>
        <v>,0</v>
      </c>
      <c r="M250" s="17" t="str">
        <f t="shared" ca="1" si="20"/>
        <v>C2</v>
      </c>
      <c r="N250" s="17" t="str">
        <f t="shared" ca="1" si="21"/>
        <v>C2</v>
      </c>
    </row>
    <row r="251" spans="1:14" ht="39.950000000000003" customHeight="1" x14ac:dyDescent="0.2">
      <c r="A251" s="161" t="s">
        <v>546</v>
      </c>
      <c r="B251" s="162" t="s">
        <v>1685</v>
      </c>
      <c r="C251" s="163" t="s">
        <v>195</v>
      </c>
      <c r="D251" s="164" t="s">
        <v>1074</v>
      </c>
      <c r="E251" s="165" t="s">
        <v>180</v>
      </c>
      <c r="F251" s="294">
        <v>150</v>
      </c>
      <c r="G251" s="120"/>
      <c r="H251" s="166">
        <f>ROUND(G251*F251,2)</f>
        <v>0</v>
      </c>
      <c r="I251" s="24" t="str">
        <f t="shared" ca="1" si="18"/>
        <v/>
      </c>
      <c r="J251" s="15" t="str">
        <f t="shared" si="22"/>
        <v>C063Construction of Asphaltic Concrete Base Course (Type III)CW 3410-R12tonne</v>
      </c>
      <c r="K251" s="16">
        <f>MATCH(J251,'Pay Items'!$K$1:$K$649,0)</f>
        <v>433</v>
      </c>
      <c r="L251" s="17" t="str">
        <f t="shared" ca="1" si="19"/>
        <v>,0</v>
      </c>
      <c r="M251" s="17" t="str">
        <f t="shared" ca="1" si="20"/>
        <v>C2</v>
      </c>
      <c r="N251" s="17" t="str">
        <f t="shared" ca="1" si="21"/>
        <v>C2</v>
      </c>
    </row>
    <row r="252" spans="1:14" ht="30" customHeight="1" x14ac:dyDescent="0.2">
      <c r="A252" s="152"/>
      <c r="B252" s="173"/>
      <c r="C252" s="174" t="s">
        <v>199</v>
      </c>
      <c r="D252" s="175"/>
      <c r="E252" s="176"/>
      <c r="F252" s="293" t="s">
        <v>173</v>
      </c>
      <c r="G252" s="160"/>
      <c r="H252" s="160"/>
      <c r="I252" s="24" t="str">
        <f t="shared" ca="1" si="18"/>
        <v>LOCKED</v>
      </c>
      <c r="J252" s="15" t="str">
        <f t="shared" si="22"/>
        <v>JOINT AND CRACK SEALING</v>
      </c>
      <c r="K252" s="16">
        <f>MATCH(J252,'Pay Items'!$K$1:$K$649,0)</f>
        <v>436</v>
      </c>
      <c r="L252" s="17" t="str">
        <f t="shared" ca="1" si="19"/>
        <v>,0</v>
      </c>
      <c r="M252" s="17" t="str">
        <f t="shared" ca="1" si="20"/>
        <v>C2</v>
      </c>
      <c r="N252" s="17" t="str">
        <f t="shared" ca="1" si="21"/>
        <v>C2</v>
      </c>
    </row>
    <row r="253" spans="1:14" ht="30" customHeight="1" x14ac:dyDescent="0.2">
      <c r="A253" s="161" t="s">
        <v>547</v>
      </c>
      <c r="B253" s="162" t="s">
        <v>1686</v>
      </c>
      <c r="C253" s="163" t="s">
        <v>98</v>
      </c>
      <c r="D253" s="164" t="s">
        <v>736</v>
      </c>
      <c r="E253" s="165" t="s">
        <v>182</v>
      </c>
      <c r="F253" s="295">
        <v>350</v>
      </c>
      <c r="G253" s="120"/>
      <c r="H253" s="166">
        <f>ROUND(G253*F253,2)</f>
        <v>0</v>
      </c>
      <c r="I253" s="24" t="str">
        <f t="shared" ca="1" si="18"/>
        <v/>
      </c>
      <c r="J253" s="15" t="str">
        <f t="shared" si="22"/>
        <v>D006Reflective Crack MaintenanceCW 3250-R7m</v>
      </c>
      <c r="K253" s="16">
        <f>MATCH(J253,'Pay Items'!$K$1:$K$649,0)</f>
        <v>442</v>
      </c>
      <c r="L253" s="17" t="str">
        <f t="shared" ca="1" si="19"/>
        <v>,0</v>
      </c>
      <c r="M253" s="17" t="str">
        <f t="shared" ca="1" si="20"/>
        <v>C2</v>
      </c>
      <c r="N253" s="17" t="str">
        <f t="shared" ca="1" si="21"/>
        <v>C2</v>
      </c>
    </row>
    <row r="254" spans="1:14" ht="39.950000000000003" customHeight="1" x14ac:dyDescent="0.2">
      <c r="A254" s="152"/>
      <c r="B254" s="173"/>
      <c r="C254" s="174" t="s">
        <v>200</v>
      </c>
      <c r="D254" s="175"/>
      <c r="E254" s="176"/>
      <c r="F254" s="293" t="s">
        <v>173</v>
      </c>
      <c r="G254" s="160"/>
      <c r="H254" s="160"/>
      <c r="I254" s="24" t="str">
        <f t="shared" ca="1" si="18"/>
        <v>LOCKED</v>
      </c>
      <c r="J254" s="15" t="str">
        <f t="shared" si="22"/>
        <v>ASSOCIATED DRAINAGE AND UNDERGROUND WORKS</v>
      </c>
      <c r="K254" s="16">
        <f>MATCH(J254,'Pay Items'!$K$1:$K$649,0)</f>
        <v>444</v>
      </c>
      <c r="L254" s="17" t="str">
        <f t="shared" ca="1" si="19"/>
        <v>,0</v>
      </c>
      <c r="M254" s="17" t="str">
        <f t="shared" ca="1" si="20"/>
        <v>C2</v>
      </c>
      <c r="N254" s="17" t="str">
        <f t="shared" ca="1" si="21"/>
        <v>C2</v>
      </c>
    </row>
    <row r="255" spans="1:14" ht="30" customHeight="1" x14ac:dyDescent="0.2">
      <c r="A255" s="184" t="s">
        <v>224</v>
      </c>
      <c r="B255" s="179" t="s">
        <v>1687</v>
      </c>
      <c r="C255" s="170" t="s">
        <v>415</v>
      </c>
      <c r="D255" s="171" t="s">
        <v>11</v>
      </c>
      <c r="E255" s="180"/>
      <c r="F255" s="293" t="s">
        <v>173</v>
      </c>
      <c r="G255" s="160"/>
      <c r="H255" s="160"/>
      <c r="I255" s="24" t="str">
        <f t="shared" ca="1" si="18"/>
        <v>LOCKED</v>
      </c>
      <c r="J255" s="15" t="str">
        <f t="shared" si="22"/>
        <v>E003Catch BasinCW 2130-R12</v>
      </c>
      <c r="K255" s="16">
        <f>MATCH(J255,'Pay Items'!$K$1:$K$649,0)</f>
        <v>445</v>
      </c>
      <c r="L255" s="17" t="str">
        <f t="shared" ca="1" si="19"/>
        <v>,0</v>
      </c>
      <c r="M255" s="17" t="str">
        <f t="shared" ca="1" si="20"/>
        <v>C2</v>
      </c>
      <c r="N255" s="17" t="str">
        <f t="shared" ca="1" si="21"/>
        <v>C2</v>
      </c>
    </row>
    <row r="256" spans="1:14" ht="30" customHeight="1" x14ac:dyDescent="0.2">
      <c r="A256" s="184" t="s">
        <v>1011</v>
      </c>
      <c r="B256" s="169" t="s">
        <v>350</v>
      </c>
      <c r="C256" s="170" t="s">
        <v>987</v>
      </c>
      <c r="D256" s="171"/>
      <c r="E256" s="180" t="s">
        <v>181</v>
      </c>
      <c r="F256" s="295">
        <v>1</v>
      </c>
      <c r="G256" s="181"/>
      <c r="H256" s="166">
        <f>ROUND(G256*F256,2)</f>
        <v>0</v>
      </c>
      <c r="I256" s="24" t="str">
        <f t="shared" ca="1" si="18"/>
        <v/>
      </c>
      <c r="J256" s="15" t="str">
        <f t="shared" si="22"/>
        <v>E005ASD-025, 1800 mm deepeach</v>
      </c>
      <c r="K256" s="16">
        <f>MATCH(J256,'Pay Items'!$K$1:$K$649,0)</f>
        <v>449</v>
      </c>
      <c r="L256" s="17" t="str">
        <f t="shared" ca="1" si="19"/>
        <v>,0</v>
      </c>
      <c r="M256" s="17" t="str">
        <f t="shared" ca="1" si="20"/>
        <v>C2</v>
      </c>
      <c r="N256" s="17" t="str">
        <f t="shared" ca="1" si="21"/>
        <v>C2</v>
      </c>
    </row>
    <row r="257" spans="1:14" ht="30" customHeight="1" x14ac:dyDescent="0.2">
      <c r="A257" s="184" t="s">
        <v>229</v>
      </c>
      <c r="B257" s="179" t="s">
        <v>1688</v>
      </c>
      <c r="C257" s="170" t="s">
        <v>420</v>
      </c>
      <c r="D257" s="171" t="s">
        <v>11</v>
      </c>
      <c r="E257" s="180"/>
      <c r="F257" s="293" t="s">
        <v>173</v>
      </c>
      <c r="G257" s="160"/>
      <c r="H257" s="160"/>
      <c r="I257" s="24" t="str">
        <f t="shared" ca="1" si="18"/>
        <v>LOCKED</v>
      </c>
      <c r="J257" s="15" t="str">
        <f t="shared" si="22"/>
        <v>E008Sewer ServiceCW 2130-R12</v>
      </c>
      <c r="K257" s="16">
        <f>MATCH(J257,'Pay Items'!$K$1:$K$649,0)</f>
        <v>457</v>
      </c>
      <c r="L257" s="17" t="str">
        <f t="shared" ca="1" si="19"/>
        <v>,0</v>
      </c>
      <c r="M257" s="17" t="str">
        <f t="shared" ca="1" si="20"/>
        <v>C2</v>
      </c>
      <c r="N257" s="17" t="str">
        <f t="shared" ca="1" si="21"/>
        <v>C2</v>
      </c>
    </row>
    <row r="258" spans="1:14" ht="30" customHeight="1" x14ac:dyDescent="0.2">
      <c r="A258" s="184" t="s">
        <v>53</v>
      </c>
      <c r="B258" s="169" t="s">
        <v>350</v>
      </c>
      <c r="C258" s="170" t="s">
        <v>1628</v>
      </c>
      <c r="D258" s="171"/>
      <c r="E258" s="180"/>
      <c r="F258" s="293" t="s">
        <v>173</v>
      </c>
      <c r="G258" s="160"/>
      <c r="H258" s="160"/>
      <c r="I258" s="24" t="str">
        <f t="shared" ca="1" si="18"/>
        <v>LOCKED</v>
      </c>
      <c r="J258" s="15" t="str">
        <f t="shared" si="22"/>
        <v>E009250 mm, PVC</v>
      </c>
      <c r="K258" s="16" t="e">
        <f>MATCH(J258,'Pay Items'!$K$1:$K$649,0)</f>
        <v>#N/A</v>
      </c>
      <c r="L258" s="17" t="str">
        <f t="shared" ca="1" si="19"/>
        <v>,0</v>
      </c>
      <c r="M258" s="17" t="str">
        <f t="shared" ca="1" si="20"/>
        <v>C2</v>
      </c>
      <c r="N258" s="17" t="str">
        <f t="shared" ca="1" si="21"/>
        <v>C2</v>
      </c>
    </row>
    <row r="259" spans="1:14" ht="39.950000000000003" customHeight="1" x14ac:dyDescent="0.2">
      <c r="A259" s="184" t="s">
        <v>54</v>
      </c>
      <c r="B259" s="201" t="s">
        <v>700</v>
      </c>
      <c r="C259" s="163" t="s">
        <v>1629</v>
      </c>
      <c r="D259" s="171"/>
      <c r="E259" s="180" t="s">
        <v>182</v>
      </c>
      <c r="F259" s="295">
        <v>25</v>
      </c>
      <c r="G259" s="181"/>
      <c r="H259" s="166">
        <f>ROUND(G259*F259,2)</f>
        <v>0</v>
      </c>
      <c r="I259" s="24" t="str">
        <f t="shared" ca="1" si="18"/>
        <v/>
      </c>
      <c r="J259" s="15" t="str">
        <f t="shared" si="22"/>
        <v>E010In a Trench, Class B Sand Bedding, Class 3 Backfillm</v>
      </c>
      <c r="K259" s="16" t="e">
        <f>MATCH(J259,'Pay Items'!$K$1:$K$649,0)</f>
        <v>#N/A</v>
      </c>
      <c r="L259" s="17" t="str">
        <f t="shared" ca="1" si="19"/>
        <v>,0</v>
      </c>
      <c r="M259" s="17" t="str">
        <f t="shared" ca="1" si="20"/>
        <v>C2</v>
      </c>
      <c r="N259" s="17" t="str">
        <f t="shared" ca="1" si="21"/>
        <v>C2</v>
      </c>
    </row>
    <row r="260" spans="1:14" ht="39.950000000000003" customHeight="1" x14ac:dyDescent="0.2">
      <c r="A260" s="184" t="s">
        <v>55</v>
      </c>
      <c r="B260" s="201" t="s">
        <v>702</v>
      </c>
      <c r="C260" s="170" t="s">
        <v>1689</v>
      </c>
      <c r="D260" s="171"/>
      <c r="E260" s="180" t="s">
        <v>182</v>
      </c>
      <c r="F260" s="295">
        <v>25</v>
      </c>
      <c r="G260" s="181"/>
      <c r="H260" s="166">
        <f>ROUND(G260*F260,2)</f>
        <v>0</v>
      </c>
      <c r="I260" s="24" t="str">
        <f t="shared" ca="1" si="18"/>
        <v/>
      </c>
      <c r="J260" s="15" t="str">
        <f t="shared" si="22"/>
        <v>E011Trenchless Installation, Class B Sand Bedding, Class 3 Backfillm</v>
      </c>
      <c r="K260" s="16" t="e">
        <f>MATCH(J260,'Pay Items'!$K$1:$K$649,0)</f>
        <v>#N/A</v>
      </c>
      <c r="L260" s="17" t="str">
        <f t="shared" ca="1" si="19"/>
        <v>,0</v>
      </c>
      <c r="M260" s="17" t="str">
        <f t="shared" ca="1" si="20"/>
        <v>C2</v>
      </c>
      <c r="N260" s="17" t="str">
        <f t="shared" ca="1" si="21"/>
        <v>C2</v>
      </c>
    </row>
    <row r="261" spans="1:14" ht="30" customHeight="1" x14ac:dyDescent="0.2">
      <c r="A261" s="161" t="s">
        <v>67</v>
      </c>
      <c r="B261" s="162" t="s">
        <v>1690</v>
      </c>
      <c r="C261" s="82" t="s">
        <v>1060</v>
      </c>
      <c r="D261" s="83" t="s">
        <v>1061</v>
      </c>
      <c r="E261" s="165"/>
      <c r="F261" s="293" t="s">
        <v>173</v>
      </c>
      <c r="G261" s="160"/>
      <c r="H261" s="160"/>
      <c r="I261" s="24" t="str">
        <f t="shared" ref="I261:I324" ca="1" si="23">IF(CELL("protect",$G261)=1, "LOCKED", "")</f>
        <v>LOCKED</v>
      </c>
      <c r="J261" s="15" t="str">
        <f t="shared" si="22"/>
        <v>E023Frames &amp; CoversCW 3210-R8</v>
      </c>
      <c r="K261" s="16">
        <f>MATCH(J261,'Pay Items'!$K$1:$K$649,0)</f>
        <v>511</v>
      </c>
      <c r="L261" s="17" t="str">
        <f t="shared" ref="L261:L324" ca="1" si="24">CELL("format",$F261)</f>
        <v>,0</v>
      </c>
      <c r="M261" s="17" t="str">
        <f t="shared" ref="M261:M324" ca="1" si="25">CELL("format",$G261)</f>
        <v>C2</v>
      </c>
      <c r="N261" s="17" t="str">
        <f t="shared" ref="N261:N324" ca="1" si="26">CELL("format",$H261)</f>
        <v>C2</v>
      </c>
    </row>
    <row r="262" spans="1:14" ht="39.950000000000003" customHeight="1" x14ac:dyDescent="0.2">
      <c r="A262" s="161" t="s">
        <v>68</v>
      </c>
      <c r="B262" s="172" t="s">
        <v>350</v>
      </c>
      <c r="C262" s="81" t="s">
        <v>1213</v>
      </c>
      <c r="D262" s="164"/>
      <c r="E262" s="165" t="s">
        <v>181</v>
      </c>
      <c r="F262" s="295">
        <v>1</v>
      </c>
      <c r="G262" s="120"/>
      <c r="H262" s="166">
        <f t="shared" ref="H262:H268" si="27">ROUND(G262*F262,2)</f>
        <v>0</v>
      </c>
      <c r="I262" s="24" t="str">
        <f t="shared" ca="1" si="23"/>
        <v/>
      </c>
      <c r="J262" s="15" t="str">
        <f t="shared" ref="J262:J325" si="28">CLEAN(CONCATENATE(TRIM($A262),TRIM($C262),IF(LEFT($D262)&lt;&gt;"E",TRIM($D262),),TRIM($E262)))</f>
        <v>E024AP-006 - Standard Frame for Manhole and Catch Basineach</v>
      </c>
      <c r="K262" s="16">
        <f>MATCH(J262,'Pay Items'!$K$1:$K$649,0)</f>
        <v>512</v>
      </c>
      <c r="L262" s="17" t="str">
        <f t="shared" ca="1" si="24"/>
        <v>,0</v>
      </c>
      <c r="M262" s="17" t="str">
        <f t="shared" ca="1" si="25"/>
        <v>C2</v>
      </c>
      <c r="N262" s="17" t="str">
        <f t="shared" ca="1" si="26"/>
        <v>C2</v>
      </c>
    </row>
    <row r="263" spans="1:14" ht="39.950000000000003" customHeight="1" x14ac:dyDescent="0.2">
      <c r="A263" s="161" t="s">
        <v>69</v>
      </c>
      <c r="B263" s="172" t="s">
        <v>351</v>
      </c>
      <c r="C263" s="81" t="s">
        <v>1214</v>
      </c>
      <c r="D263" s="164"/>
      <c r="E263" s="165" t="s">
        <v>181</v>
      </c>
      <c r="F263" s="295">
        <v>1</v>
      </c>
      <c r="G263" s="120"/>
      <c r="H263" s="166">
        <f t="shared" si="27"/>
        <v>0</v>
      </c>
      <c r="I263" s="24" t="str">
        <f t="shared" ca="1" si="23"/>
        <v/>
      </c>
      <c r="J263" s="15" t="str">
        <f t="shared" si="28"/>
        <v>E025AP-007 - Standard Solid Cover for Standard Frameeach</v>
      </c>
      <c r="K263" s="16">
        <f>MATCH(J263,'Pay Items'!$K$1:$K$649,0)</f>
        <v>513</v>
      </c>
      <c r="L263" s="17" t="str">
        <f t="shared" ca="1" si="24"/>
        <v>,0</v>
      </c>
      <c r="M263" s="17" t="str">
        <f t="shared" ca="1" si="25"/>
        <v>C2</v>
      </c>
      <c r="N263" s="17" t="str">
        <f t="shared" ca="1" si="26"/>
        <v>C2</v>
      </c>
    </row>
    <row r="264" spans="1:14" ht="30" customHeight="1" x14ac:dyDescent="0.2">
      <c r="A264" s="184" t="s">
        <v>78</v>
      </c>
      <c r="B264" s="179" t="s">
        <v>1691</v>
      </c>
      <c r="C264" s="202" t="s">
        <v>424</v>
      </c>
      <c r="D264" s="171" t="s">
        <v>11</v>
      </c>
      <c r="E264" s="180"/>
      <c r="F264" s="293" t="s">
        <v>173</v>
      </c>
      <c r="G264" s="160"/>
      <c r="H264" s="160"/>
      <c r="I264" s="24" t="str">
        <f t="shared" ca="1" si="23"/>
        <v>LOCKED</v>
      </c>
      <c r="J264" s="15" t="str">
        <f t="shared" si="28"/>
        <v>E036Connecting to Existing SewerCW 2130-R12</v>
      </c>
      <c r="K264" s="16">
        <f>MATCH(J264,'Pay Items'!$K$1:$K$649,0)</f>
        <v>540</v>
      </c>
      <c r="L264" s="17" t="str">
        <f t="shared" ca="1" si="24"/>
        <v>,0</v>
      </c>
      <c r="M264" s="17" t="str">
        <f t="shared" ca="1" si="25"/>
        <v>C2</v>
      </c>
      <c r="N264" s="17" t="str">
        <f t="shared" ca="1" si="26"/>
        <v>C2</v>
      </c>
    </row>
    <row r="265" spans="1:14" ht="30" customHeight="1" x14ac:dyDescent="0.2">
      <c r="A265" s="184" t="s">
        <v>79</v>
      </c>
      <c r="B265" s="169" t="s">
        <v>350</v>
      </c>
      <c r="C265" s="186" t="s">
        <v>1631</v>
      </c>
      <c r="D265" s="171"/>
      <c r="E265" s="180"/>
      <c r="F265" s="293" t="s">
        <v>173</v>
      </c>
      <c r="G265" s="160"/>
      <c r="H265" s="160"/>
      <c r="I265" s="24" t="str">
        <f t="shared" ca="1" si="23"/>
        <v>LOCKED</v>
      </c>
      <c r="J265" s="15" t="str">
        <f t="shared" si="28"/>
        <v>E037250 mm PVC Connecting Pipe</v>
      </c>
      <c r="K265" s="16" t="e">
        <f>MATCH(J265,'Pay Items'!$K$1:$K$649,0)</f>
        <v>#N/A</v>
      </c>
      <c r="L265" s="17" t="str">
        <f t="shared" ca="1" si="24"/>
        <v>,0</v>
      </c>
      <c r="M265" s="17" t="str">
        <f t="shared" ca="1" si="25"/>
        <v>C2</v>
      </c>
      <c r="N265" s="17" t="str">
        <f t="shared" ca="1" si="26"/>
        <v>C2</v>
      </c>
    </row>
    <row r="266" spans="1:14" ht="39.950000000000003" customHeight="1" x14ac:dyDescent="0.2">
      <c r="A266" s="184" t="s">
        <v>80</v>
      </c>
      <c r="B266" s="201" t="s">
        <v>700</v>
      </c>
      <c r="C266" s="170" t="s">
        <v>1692</v>
      </c>
      <c r="D266" s="171"/>
      <c r="E266" s="180" t="s">
        <v>181</v>
      </c>
      <c r="F266" s="295">
        <v>1</v>
      </c>
      <c r="G266" s="181"/>
      <c r="H266" s="166">
        <f>ROUND(G266*F266,2)</f>
        <v>0</v>
      </c>
      <c r="I266" s="24" t="str">
        <f t="shared" ca="1" si="23"/>
        <v/>
      </c>
      <c r="J266" s="15" t="str">
        <f t="shared" si="28"/>
        <v>E038Connecting to 300 mm Clay Combined Sewereach</v>
      </c>
      <c r="K266" s="16" t="e">
        <f>MATCH(J266,'Pay Items'!$K$1:$K$649,0)</f>
        <v>#N/A</v>
      </c>
      <c r="L266" s="17" t="str">
        <f t="shared" ca="1" si="24"/>
        <v>,0</v>
      </c>
      <c r="M266" s="17" t="str">
        <f t="shared" ca="1" si="25"/>
        <v>C2</v>
      </c>
      <c r="N266" s="17" t="str">
        <f t="shared" ca="1" si="26"/>
        <v>C2</v>
      </c>
    </row>
    <row r="267" spans="1:14" ht="30" customHeight="1" x14ac:dyDescent="0.2">
      <c r="A267" s="161" t="s">
        <v>0</v>
      </c>
      <c r="B267" s="162" t="s">
        <v>1693</v>
      </c>
      <c r="C267" s="163" t="s">
        <v>1</v>
      </c>
      <c r="D267" s="164" t="s">
        <v>1588</v>
      </c>
      <c r="E267" s="165" t="s">
        <v>181</v>
      </c>
      <c r="F267" s="295">
        <v>1</v>
      </c>
      <c r="G267" s="120"/>
      <c r="H267" s="166">
        <f t="shared" si="27"/>
        <v>0</v>
      </c>
      <c r="I267" s="24" t="str">
        <f t="shared" ca="1" si="23"/>
        <v/>
      </c>
      <c r="J267" s="15" t="str">
        <f t="shared" si="28"/>
        <v>E050ACatch Basin CleaningCW 2140-R5each</v>
      </c>
      <c r="K267" s="16">
        <f>MATCH(J267,'Pay Items'!$K$1:$K$649,0)</f>
        <v>557</v>
      </c>
      <c r="L267" s="17" t="str">
        <f t="shared" ca="1" si="24"/>
        <v>,0</v>
      </c>
      <c r="M267" s="17" t="str">
        <f t="shared" ca="1" si="25"/>
        <v>C2</v>
      </c>
      <c r="N267" s="17" t="str">
        <f t="shared" ca="1" si="26"/>
        <v>C2</v>
      </c>
    </row>
    <row r="268" spans="1:14" ht="30" customHeight="1" x14ac:dyDescent="0.2">
      <c r="A268" s="184" t="s">
        <v>437</v>
      </c>
      <c r="B268" s="179" t="s">
        <v>1694</v>
      </c>
      <c r="C268" s="170" t="s">
        <v>314</v>
      </c>
      <c r="D268" s="171" t="s">
        <v>12</v>
      </c>
      <c r="E268" s="180" t="s">
        <v>182</v>
      </c>
      <c r="F268" s="295">
        <v>12</v>
      </c>
      <c r="G268" s="181"/>
      <c r="H268" s="166">
        <f t="shared" si="27"/>
        <v>0</v>
      </c>
      <c r="I268" s="24" t="str">
        <f t="shared" ca="1" si="23"/>
        <v/>
      </c>
      <c r="J268" s="15" t="str">
        <f t="shared" si="28"/>
        <v>E051Installation of SubdrainsCW 3120-R4m</v>
      </c>
      <c r="K268" s="16">
        <f>MATCH(J268,'Pay Items'!$K$1:$K$649,0)</f>
        <v>558</v>
      </c>
      <c r="L268" s="17" t="str">
        <f t="shared" ca="1" si="24"/>
        <v>,0</v>
      </c>
      <c r="M268" s="17" t="str">
        <f t="shared" ca="1" si="25"/>
        <v>C2</v>
      </c>
      <c r="N268" s="17" t="str">
        <f t="shared" ca="1" si="26"/>
        <v>C2</v>
      </c>
    </row>
    <row r="269" spans="1:14" ht="30" customHeight="1" x14ac:dyDescent="0.2">
      <c r="A269" s="152"/>
      <c r="B269" s="173"/>
      <c r="C269" s="174" t="s">
        <v>201</v>
      </c>
      <c r="D269" s="175"/>
      <c r="E269" s="176"/>
      <c r="F269" s="293" t="s">
        <v>173</v>
      </c>
      <c r="G269" s="160"/>
      <c r="H269" s="160"/>
      <c r="I269" s="24" t="str">
        <f t="shared" ca="1" si="23"/>
        <v>LOCKED</v>
      </c>
      <c r="J269" s="15" t="str">
        <f t="shared" si="28"/>
        <v>ADJUSTMENTS</v>
      </c>
      <c r="K269" s="16">
        <f>MATCH(J269,'Pay Items'!$K$1:$K$649,0)</f>
        <v>589</v>
      </c>
      <c r="L269" s="17" t="str">
        <f t="shared" ca="1" si="24"/>
        <v>,0</v>
      </c>
      <c r="M269" s="17" t="str">
        <f t="shared" ca="1" si="25"/>
        <v>C2</v>
      </c>
      <c r="N269" s="17" t="str">
        <f t="shared" ca="1" si="26"/>
        <v>C2</v>
      </c>
    </row>
    <row r="270" spans="1:14" ht="39.950000000000003" customHeight="1" x14ac:dyDescent="0.2">
      <c r="A270" s="161" t="s">
        <v>230</v>
      </c>
      <c r="B270" s="162" t="s">
        <v>1695</v>
      </c>
      <c r="C270" s="81" t="s">
        <v>1062</v>
      </c>
      <c r="D270" s="83" t="s">
        <v>1061</v>
      </c>
      <c r="E270" s="165" t="s">
        <v>181</v>
      </c>
      <c r="F270" s="295">
        <v>1</v>
      </c>
      <c r="G270" s="120"/>
      <c r="H270" s="166">
        <f>ROUND(G270*F270,2)</f>
        <v>0</v>
      </c>
      <c r="I270" s="24" t="str">
        <f t="shared" ca="1" si="23"/>
        <v/>
      </c>
      <c r="J270" s="15" t="str">
        <f t="shared" si="28"/>
        <v>F001Adjustment of Manholes/Catch Basins FramesCW 3210-R8each</v>
      </c>
      <c r="K270" s="16">
        <f>MATCH(J270,'Pay Items'!$K$1:$K$649,0)</f>
        <v>590</v>
      </c>
      <c r="L270" s="17" t="str">
        <f t="shared" ca="1" si="24"/>
        <v>,0</v>
      </c>
      <c r="M270" s="17" t="str">
        <f t="shared" ca="1" si="25"/>
        <v>C2</v>
      </c>
      <c r="N270" s="17" t="str">
        <f t="shared" ca="1" si="26"/>
        <v>C2</v>
      </c>
    </row>
    <row r="271" spans="1:14" ht="30" customHeight="1" x14ac:dyDescent="0.2">
      <c r="A271" s="152"/>
      <c r="B271" s="173"/>
      <c r="C271" s="174" t="s">
        <v>202</v>
      </c>
      <c r="D271" s="175"/>
      <c r="E271" s="203"/>
      <c r="F271" s="293" t="s">
        <v>173</v>
      </c>
      <c r="G271" s="160"/>
      <c r="H271" s="160"/>
      <c r="I271" s="24" t="str">
        <f t="shared" ca="1" si="23"/>
        <v>LOCKED</v>
      </c>
      <c r="J271" s="15" t="str">
        <f t="shared" si="28"/>
        <v>LANDSCAPING</v>
      </c>
      <c r="K271" s="16">
        <f>MATCH(J271,'Pay Items'!$K$1:$K$649,0)</f>
        <v>618</v>
      </c>
      <c r="L271" s="17" t="str">
        <f t="shared" ca="1" si="24"/>
        <v>,0</v>
      </c>
      <c r="M271" s="17" t="str">
        <f t="shared" ca="1" si="25"/>
        <v>C2</v>
      </c>
      <c r="N271" s="17" t="str">
        <f t="shared" ca="1" si="26"/>
        <v>C2</v>
      </c>
    </row>
    <row r="272" spans="1:14" ht="30" customHeight="1" x14ac:dyDescent="0.2">
      <c r="A272" s="204" t="s">
        <v>242</v>
      </c>
      <c r="B272" s="162" t="s">
        <v>1696</v>
      </c>
      <c r="C272" s="163" t="s">
        <v>147</v>
      </c>
      <c r="D272" s="164" t="s">
        <v>1539</v>
      </c>
      <c r="E272" s="165"/>
      <c r="F272" s="293" t="s">
        <v>173</v>
      </c>
      <c r="G272" s="160"/>
      <c r="H272" s="160"/>
      <c r="I272" s="24" t="str">
        <f t="shared" ca="1" si="23"/>
        <v>LOCKED</v>
      </c>
      <c r="J272" s="15" t="str">
        <f t="shared" si="28"/>
        <v>G001SoddingCW 3510-R10</v>
      </c>
      <c r="K272" s="16">
        <f>MATCH(J272,'Pay Items'!$K$1:$K$649,0)</f>
        <v>619</v>
      </c>
      <c r="L272" s="17" t="str">
        <f t="shared" ca="1" si="24"/>
        <v>,0</v>
      </c>
      <c r="M272" s="17" t="str">
        <f t="shared" ca="1" si="25"/>
        <v>C2</v>
      </c>
      <c r="N272" s="17" t="str">
        <f t="shared" ca="1" si="26"/>
        <v>C2</v>
      </c>
    </row>
    <row r="273" spans="1:14" ht="30" customHeight="1" x14ac:dyDescent="0.2">
      <c r="A273" s="204" t="s">
        <v>243</v>
      </c>
      <c r="B273" s="172" t="s">
        <v>350</v>
      </c>
      <c r="C273" s="163" t="s">
        <v>885</v>
      </c>
      <c r="D273" s="164"/>
      <c r="E273" s="165" t="s">
        <v>178</v>
      </c>
      <c r="F273" s="294">
        <v>10</v>
      </c>
      <c r="G273" s="120"/>
      <c r="H273" s="182">
        <f>ROUND(G273*F273,2)</f>
        <v>0</v>
      </c>
      <c r="I273" s="24" t="str">
        <f t="shared" ca="1" si="23"/>
        <v/>
      </c>
      <c r="J273" s="15" t="str">
        <f t="shared" si="28"/>
        <v>G002width &lt; 600 mmm²</v>
      </c>
      <c r="K273" s="16">
        <f>MATCH(J273,'Pay Items'!$K$1:$K$649,0)</f>
        <v>620</v>
      </c>
      <c r="L273" s="17" t="str">
        <f t="shared" ca="1" si="24"/>
        <v>,0</v>
      </c>
      <c r="M273" s="17" t="str">
        <f t="shared" ca="1" si="25"/>
        <v>C2</v>
      </c>
      <c r="N273" s="17" t="str">
        <f t="shared" ca="1" si="26"/>
        <v>C2</v>
      </c>
    </row>
    <row r="274" spans="1:14" ht="9.75" customHeight="1" x14ac:dyDescent="0.2">
      <c r="A274" s="204"/>
      <c r="B274" s="172"/>
      <c r="C274" s="163"/>
      <c r="D274" s="164"/>
      <c r="E274" s="165"/>
      <c r="F274" s="293" t="s">
        <v>173</v>
      </c>
      <c r="G274" s="160" t="s">
        <v>173</v>
      </c>
      <c r="H274" s="160"/>
      <c r="I274" s="24" t="str">
        <f t="shared" ca="1" si="23"/>
        <v>LOCKED</v>
      </c>
      <c r="J274" s="15" t="str">
        <f t="shared" si="28"/>
        <v/>
      </c>
      <c r="K274" s="16" t="e">
        <f>MATCH(J274,'Pay Items'!$K$1:$K$649,0)</f>
        <v>#N/A</v>
      </c>
      <c r="L274" s="17" t="str">
        <f t="shared" ca="1" si="24"/>
        <v>,0</v>
      </c>
      <c r="M274" s="17" t="str">
        <f t="shared" ca="1" si="25"/>
        <v>C2</v>
      </c>
      <c r="N274" s="17" t="str">
        <f t="shared" ca="1" si="26"/>
        <v>C2</v>
      </c>
    </row>
    <row r="275" spans="1:14" ht="39.950000000000003" customHeight="1" thickBot="1" x14ac:dyDescent="0.25">
      <c r="A275" s="152"/>
      <c r="B275" s="194" t="str">
        <f>B209</f>
        <v>D</v>
      </c>
      <c r="C275" s="323" t="str">
        <f>C209</f>
        <v>ASPHALT RECONSTRUCTION:  HARGRAVE STREET / DONALD STREET ALLEY - BOUNDED BY ELLICE AVENUE AND CUMBERLAND AVENUE</v>
      </c>
      <c r="D275" s="324"/>
      <c r="E275" s="324"/>
      <c r="F275" s="325"/>
      <c r="G275" s="199" t="s">
        <v>1649</v>
      </c>
      <c r="H275" s="200">
        <f>SUM(H209:H274)</f>
        <v>0</v>
      </c>
      <c r="I275" s="24" t="str">
        <f t="shared" ca="1" si="23"/>
        <v>LOCKED</v>
      </c>
      <c r="J275" s="15" t="str">
        <f t="shared" si="28"/>
        <v>ASPHALT RECONSTRUCTION: HARGRAVE STREET / DONALD STREET ALLEY - BOUNDED BY ELLICE AVENUE AND CUMBERLAND AVENUE</v>
      </c>
      <c r="K275" s="16" t="e">
        <f>MATCH(J275,'Pay Items'!$K$1:$K$649,0)</f>
        <v>#N/A</v>
      </c>
      <c r="L275" s="17" t="str">
        <f t="shared" ca="1" si="24"/>
        <v>G</v>
      </c>
      <c r="M275" s="17" t="str">
        <f t="shared" ca="1" si="25"/>
        <v>C2</v>
      </c>
      <c r="N275" s="17" t="str">
        <f t="shared" ca="1" si="26"/>
        <v>C2</v>
      </c>
    </row>
    <row r="276" spans="1:14" s="155" customFormat="1" ht="39.950000000000003" customHeight="1" thickTop="1" x14ac:dyDescent="0.2">
      <c r="A276" s="152"/>
      <c r="B276" s="196" t="s">
        <v>610</v>
      </c>
      <c r="C276" s="326" t="s">
        <v>1697</v>
      </c>
      <c r="D276" s="327"/>
      <c r="E276" s="327"/>
      <c r="F276" s="328"/>
      <c r="G276" s="197"/>
      <c r="H276" s="154"/>
      <c r="I276" s="24" t="str">
        <f t="shared" ca="1" si="23"/>
        <v>LOCKED</v>
      </c>
      <c r="J276" s="15" t="str">
        <f t="shared" si="28"/>
        <v>ASPHALT RECONSTRUCTION: NOTRE DAME AVENUE / CUMBERLAND AVENUE ALLEY - BOUNDED BY CARLTON STREET AND HARGRAVE STREET</v>
      </c>
      <c r="K276" s="16" t="e">
        <f>MATCH(J276,'Pay Items'!$K$1:$K$649,0)</f>
        <v>#N/A</v>
      </c>
      <c r="L276" s="17" t="str">
        <f t="shared" ca="1" si="24"/>
        <v>G</v>
      </c>
      <c r="M276" s="17" t="str">
        <f t="shared" ca="1" si="25"/>
        <v>C2</v>
      </c>
      <c r="N276" s="17" t="str">
        <f t="shared" ca="1" si="26"/>
        <v>C2</v>
      </c>
    </row>
    <row r="277" spans="1:14" s="155" customFormat="1" ht="30" customHeight="1" x14ac:dyDescent="0.2">
      <c r="A277" s="152"/>
      <c r="B277" s="173"/>
      <c r="C277" s="198" t="s">
        <v>196</v>
      </c>
      <c r="D277" s="175"/>
      <c r="E277" s="176" t="s">
        <v>173</v>
      </c>
      <c r="F277" s="293" t="s">
        <v>173</v>
      </c>
      <c r="G277" s="160" t="s">
        <v>173</v>
      </c>
      <c r="H277" s="160"/>
      <c r="I277" s="24" t="str">
        <f t="shared" ca="1" si="23"/>
        <v>LOCKED</v>
      </c>
      <c r="J277" s="15" t="str">
        <f t="shared" si="28"/>
        <v>EARTH AND BASE WORKS</v>
      </c>
      <c r="K277" s="16">
        <f>MATCH(J277,'Pay Items'!$K$1:$K$649,0)</f>
        <v>3</v>
      </c>
      <c r="L277" s="17" t="str">
        <f t="shared" ca="1" si="24"/>
        <v>,0</v>
      </c>
      <c r="M277" s="17" t="str">
        <f t="shared" ca="1" si="25"/>
        <v>C2</v>
      </c>
      <c r="N277" s="17" t="str">
        <f t="shared" ca="1" si="26"/>
        <v>C2</v>
      </c>
    </row>
    <row r="278" spans="1:14" s="155" customFormat="1" ht="30" customHeight="1" x14ac:dyDescent="0.2">
      <c r="A278" s="161" t="s">
        <v>439</v>
      </c>
      <c r="B278" s="162" t="s">
        <v>129</v>
      </c>
      <c r="C278" s="163" t="s">
        <v>104</v>
      </c>
      <c r="D278" s="164" t="s">
        <v>1296</v>
      </c>
      <c r="E278" s="165" t="s">
        <v>179</v>
      </c>
      <c r="F278" s="294">
        <v>400</v>
      </c>
      <c r="G278" s="120"/>
      <c r="H278" s="166">
        <f>ROUND(G278*F278,2)</f>
        <v>0</v>
      </c>
      <c r="I278" s="24" t="str">
        <f t="shared" ca="1" si="23"/>
        <v/>
      </c>
      <c r="J278" s="15" t="str">
        <f t="shared" si="28"/>
        <v>A003ExcavationCW 3110-R22m³</v>
      </c>
      <c r="K278" s="16">
        <f>MATCH(J278,'Pay Items'!$K$1:$K$649,0)</f>
        <v>6</v>
      </c>
      <c r="L278" s="17" t="str">
        <f t="shared" ca="1" si="24"/>
        <v>,0</v>
      </c>
      <c r="M278" s="17" t="str">
        <f t="shared" ca="1" si="25"/>
        <v>C2</v>
      </c>
      <c r="N278" s="17" t="str">
        <f t="shared" ca="1" si="26"/>
        <v>C2</v>
      </c>
    </row>
    <row r="279" spans="1:14" s="155" customFormat="1" ht="30" customHeight="1" x14ac:dyDescent="0.2">
      <c r="A279" s="167" t="s">
        <v>247</v>
      </c>
      <c r="B279" s="162" t="s">
        <v>130</v>
      </c>
      <c r="C279" s="163" t="s">
        <v>93</v>
      </c>
      <c r="D279" s="164" t="s">
        <v>1297</v>
      </c>
      <c r="E279" s="165" t="s">
        <v>178</v>
      </c>
      <c r="F279" s="294">
        <v>925</v>
      </c>
      <c r="G279" s="120"/>
      <c r="H279" s="166">
        <f>ROUND(G279*F279,2)</f>
        <v>0</v>
      </c>
      <c r="I279" s="24" t="str">
        <f t="shared" ca="1" si="23"/>
        <v/>
      </c>
      <c r="J279" s="15" t="str">
        <f t="shared" si="28"/>
        <v>A004Sub-Grade CompactionCW 3110-R22m²</v>
      </c>
      <c r="K279" s="16">
        <f>MATCH(J279,'Pay Items'!$K$1:$K$649,0)</f>
        <v>7</v>
      </c>
      <c r="L279" s="17" t="str">
        <f t="shared" ca="1" si="24"/>
        <v>,0</v>
      </c>
      <c r="M279" s="17" t="str">
        <f t="shared" ca="1" si="25"/>
        <v>C2</v>
      </c>
      <c r="N279" s="17" t="str">
        <f t="shared" ca="1" si="26"/>
        <v>C2</v>
      </c>
    </row>
    <row r="280" spans="1:14" s="155" customFormat="1" ht="30" customHeight="1" x14ac:dyDescent="0.2">
      <c r="A280" s="167" t="s">
        <v>249</v>
      </c>
      <c r="B280" s="162" t="s">
        <v>131</v>
      </c>
      <c r="C280" s="163" t="s">
        <v>1079</v>
      </c>
      <c r="D280" s="164" t="s">
        <v>1297</v>
      </c>
      <c r="E280" s="165"/>
      <c r="F280" s="293" t="s">
        <v>173</v>
      </c>
      <c r="G280" s="160"/>
      <c r="H280" s="160"/>
      <c r="I280" s="24" t="str">
        <f t="shared" ca="1" si="23"/>
        <v>LOCKED</v>
      </c>
      <c r="J280" s="15" t="str">
        <f t="shared" si="28"/>
        <v>A007Supplying and Placing Sub-base MaterialCW 3110-R22</v>
      </c>
      <c r="K280" s="16">
        <f>MATCH(J280,'Pay Items'!$K$1:$K$649,0)</f>
        <v>10</v>
      </c>
      <c r="L280" s="17" t="str">
        <f t="shared" ca="1" si="24"/>
        <v>,0</v>
      </c>
      <c r="M280" s="17" t="str">
        <f t="shared" ca="1" si="25"/>
        <v>C2</v>
      </c>
      <c r="N280" s="17" t="str">
        <f t="shared" ca="1" si="26"/>
        <v>C2</v>
      </c>
    </row>
    <row r="281" spans="1:14" s="155" customFormat="1" ht="30" customHeight="1" x14ac:dyDescent="0.2">
      <c r="A281" s="167" t="s">
        <v>1090</v>
      </c>
      <c r="B281" s="172" t="s">
        <v>350</v>
      </c>
      <c r="C281" s="163" t="s">
        <v>1655</v>
      </c>
      <c r="D281" s="164" t="s">
        <v>173</v>
      </c>
      <c r="E281" s="165" t="s">
        <v>180</v>
      </c>
      <c r="F281" s="294">
        <v>460</v>
      </c>
      <c r="G281" s="120"/>
      <c r="H281" s="166">
        <f>ROUND(G281*F281,2)</f>
        <v>0</v>
      </c>
      <c r="I281" s="24" t="str">
        <f t="shared" ca="1" si="23"/>
        <v/>
      </c>
      <c r="J281" s="15" t="str">
        <f t="shared" si="28"/>
        <v>A007B350 mm Granular Btonne</v>
      </c>
      <c r="K281" s="16" t="e">
        <f>MATCH(J281,'Pay Items'!$K$1:$K$649,0)</f>
        <v>#N/A</v>
      </c>
      <c r="L281" s="17" t="str">
        <f t="shared" ca="1" si="24"/>
        <v>,0</v>
      </c>
      <c r="M281" s="17" t="str">
        <f t="shared" ca="1" si="25"/>
        <v>C2</v>
      </c>
      <c r="N281" s="17" t="str">
        <f t="shared" ca="1" si="26"/>
        <v>C2</v>
      </c>
    </row>
    <row r="282" spans="1:14" s="155" customFormat="1" ht="30" customHeight="1" x14ac:dyDescent="0.2">
      <c r="A282" s="167" t="s">
        <v>250</v>
      </c>
      <c r="B282" s="162" t="s">
        <v>132</v>
      </c>
      <c r="C282" s="163" t="s">
        <v>319</v>
      </c>
      <c r="D282" s="164" t="s">
        <v>1296</v>
      </c>
      <c r="E282" s="165"/>
      <c r="F282" s="293" t="s">
        <v>173</v>
      </c>
      <c r="G282" s="160"/>
      <c r="H282" s="160"/>
      <c r="I282" s="24" t="str">
        <f t="shared" ca="1" si="23"/>
        <v>LOCKED</v>
      </c>
      <c r="J282" s="15" t="str">
        <f t="shared" si="28"/>
        <v>A010Supplying and Placing Base Course MaterialCW 3110-R22</v>
      </c>
      <c r="K282" s="16">
        <f>MATCH(J282,'Pay Items'!$K$1:$K$649,0)</f>
        <v>27</v>
      </c>
      <c r="L282" s="17" t="str">
        <f t="shared" ca="1" si="24"/>
        <v>,0</v>
      </c>
      <c r="M282" s="17" t="str">
        <f t="shared" ca="1" si="25"/>
        <v>C2</v>
      </c>
      <c r="N282" s="17" t="str">
        <f t="shared" ca="1" si="26"/>
        <v>C2</v>
      </c>
    </row>
    <row r="283" spans="1:14" s="155" customFormat="1" ht="30" customHeight="1" x14ac:dyDescent="0.2">
      <c r="A283" s="167" t="s">
        <v>1119</v>
      </c>
      <c r="B283" s="172" t="s">
        <v>350</v>
      </c>
      <c r="C283" s="163" t="s">
        <v>1651</v>
      </c>
      <c r="D283" s="164" t="s">
        <v>173</v>
      </c>
      <c r="E283" s="165" t="s">
        <v>179</v>
      </c>
      <c r="F283" s="294">
        <v>110</v>
      </c>
      <c r="G283" s="120"/>
      <c r="H283" s="166">
        <f>ROUND(G283*F283,2)</f>
        <v>0</v>
      </c>
      <c r="I283" s="24" t="str">
        <f t="shared" ca="1" si="23"/>
        <v/>
      </c>
      <c r="J283" s="15" t="str">
        <f t="shared" si="28"/>
        <v>A010B3Base Course Material - Granular Bm³</v>
      </c>
      <c r="K283" s="16" t="e">
        <f>MATCH(J283,'Pay Items'!$K$1:$K$649,0)</f>
        <v>#N/A</v>
      </c>
      <c r="L283" s="17" t="str">
        <f t="shared" ca="1" si="24"/>
        <v>,0</v>
      </c>
      <c r="M283" s="17" t="str">
        <f t="shared" ca="1" si="25"/>
        <v>C2</v>
      </c>
      <c r="N283" s="17" t="str">
        <f t="shared" ca="1" si="26"/>
        <v>C2</v>
      </c>
    </row>
    <row r="284" spans="1:14" s="155" customFormat="1" ht="30" customHeight="1" x14ac:dyDescent="0.2">
      <c r="A284" s="167" t="s">
        <v>259</v>
      </c>
      <c r="B284" s="162" t="s">
        <v>133</v>
      </c>
      <c r="C284" s="163" t="s">
        <v>1125</v>
      </c>
      <c r="D284" s="164" t="s">
        <v>1126</v>
      </c>
      <c r="E284" s="165"/>
      <c r="F284" s="293" t="s">
        <v>173</v>
      </c>
      <c r="G284" s="160"/>
      <c r="H284" s="160"/>
      <c r="I284" s="24" t="str">
        <f t="shared" ca="1" si="23"/>
        <v>LOCKED</v>
      </c>
      <c r="J284" s="15" t="str">
        <f t="shared" si="28"/>
        <v>A022Geotextile FabricCW 3130-R5</v>
      </c>
      <c r="K284" s="16">
        <f>MATCH(J284,'Pay Items'!$K$1:$K$649,0)</f>
        <v>46</v>
      </c>
      <c r="L284" s="17" t="str">
        <f t="shared" ca="1" si="24"/>
        <v>,0</v>
      </c>
      <c r="M284" s="17" t="str">
        <f t="shared" ca="1" si="25"/>
        <v>C2</v>
      </c>
      <c r="N284" s="17" t="str">
        <f t="shared" ca="1" si="26"/>
        <v>C2</v>
      </c>
    </row>
    <row r="285" spans="1:14" s="155" customFormat="1" ht="30" customHeight="1" x14ac:dyDescent="0.2">
      <c r="A285" s="167" t="s">
        <v>1129</v>
      </c>
      <c r="B285" s="172" t="s">
        <v>350</v>
      </c>
      <c r="C285" s="163" t="s">
        <v>1130</v>
      </c>
      <c r="D285" s="164" t="s">
        <v>173</v>
      </c>
      <c r="E285" s="165" t="s">
        <v>178</v>
      </c>
      <c r="F285" s="294">
        <v>925</v>
      </c>
      <c r="G285" s="120"/>
      <c r="H285" s="166">
        <f>ROUND(G285*F285,2)</f>
        <v>0</v>
      </c>
      <c r="I285" s="24" t="str">
        <f t="shared" ca="1" si="23"/>
        <v/>
      </c>
      <c r="J285" s="15" t="str">
        <f t="shared" si="28"/>
        <v>A022A2Separation/Filtration Fabricm²</v>
      </c>
      <c r="K285" s="16">
        <f>MATCH(J285,'Pay Items'!$K$1:$K$649,0)</f>
        <v>48</v>
      </c>
      <c r="L285" s="17" t="str">
        <f t="shared" ca="1" si="24"/>
        <v>,0</v>
      </c>
      <c r="M285" s="17" t="str">
        <f t="shared" ca="1" si="25"/>
        <v>C2</v>
      </c>
      <c r="N285" s="17" t="str">
        <f t="shared" ca="1" si="26"/>
        <v>C2</v>
      </c>
    </row>
    <row r="286" spans="1:14" s="155" customFormat="1" ht="30" customHeight="1" x14ac:dyDescent="0.2">
      <c r="A286" s="167" t="s">
        <v>1133</v>
      </c>
      <c r="B286" s="162" t="s">
        <v>134</v>
      </c>
      <c r="C286" s="163" t="s">
        <v>729</v>
      </c>
      <c r="D286" s="164" t="s">
        <v>1134</v>
      </c>
      <c r="E286" s="165"/>
      <c r="F286" s="293" t="s">
        <v>173</v>
      </c>
      <c r="G286" s="160"/>
      <c r="H286" s="160"/>
      <c r="I286" s="24" t="str">
        <f t="shared" ca="1" si="23"/>
        <v>LOCKED</v>
      </c>
      <c r="J286" s="15" t="str">
        <f t="shared" si="28"/>
        <v>A022A4Supply and Install GeogridCW 3135-R2</v>
      </c>
      <c r="K286" s="16">
        <f>MATCH(J286,'Pay Items'!$K$1:$K$649,0)</f>
        <v>50</v>
      </c>
      <c r="L286" s="17" t="str">
        <f t="shared" ca="1" si="24"/>
        <v>,0</v>
      </c>
      <c r="M286" s="17" t="str">
        <f t="shared" ca="1" si="25"/>
        <v>C2</v>
      </c>
      <c r="N286" s="17" t="str">
        <f t="shared" ca="1" si="26"/>
        <v>C2</v>
      </c>
    </row>
    <row r="287" spans="1:14" s="155" customFormat="1" ht="30" customHeight="1" x14ac:dyDescent="0.2">
      <c r="A287" s="167" t="s">
        <v>1135</v>
      </c>
      <c r="B287" s="172" t="s">
        <v>350</v>
      </c>
      <c r="C287" s="163" t="s">
        <v>1136</v>
      </c>
      <c r="D287" s="164" t="s">
        <v>173</v>
      </c>
      <c r="E287" s="165" t="s">
        <v>178</v>
      </c>
      <c r="F287" s="294">
        <v>925</v>
      </c>
      <c r="G287" s="120"/>
      <c r="H287" s="166">
        <f>ROUND(G287*F287,2)</f>
        <v>0</v>
      </c>
      <c r="I287" s="24" t="str">
        <f t="shared" ca="1" si="23"/>
        <v/>
      </c>
      <c r="J287" s="15" t="str">
        <f t="shared" si="28"/>
        <v>A022A5Class A Geogridm²</v>
      </c>
      <c r="K287" s="16">
        <f>MATCH(J287,'Pay Items'!$K$1:$K$649,0)</f>
        <v>51</v>
      </c>
      <c r="L287" s="17" t="str">
        <f t="shared" ca="1" si="24"/>
        <v>,0</v>
      </c>
      <c r="M287" s="17" t="str">
        <f t="shared" ca="1" si="25"/>
        <v>C2</v>
      </c>
      <c r="N287" s="17" t="str">
        <f t="shared" ca="1" si="26"/>
        <v>C2</v>
      </c>
    </row>
    <row r="288" spans="1:14" s="155" customFormat="1" ht="30" customHeight="1" x14ac:dyDescent="0.2">
      <c r="A288" s="152"/>
      <c r="B288" s="173"/>
      <c r="C288" s="174" t="s">
        <v>1603</v>
      </c>
      <c r="D288" s="175"/>
      <c r="E288" s="176"/>
      <c r="F288" s="293" t="s">
        <v>173</v>
      </c>
      <c r="G288" s="160"/>
      <c r="H288" s="160"/>
      <c r="I288" s="24" t="str">
        <f t="shared" ca="1" si="23"/>
        <v>LOCKED</v>
      </c>
      <c r="J288" s="15" t="str">
        <f t="shared" si="28"/>
        <v>ROADWORKS - REMOVALS/RENEWALS</v>
      </c>
      <c r="K288" s="16" t="e">
        <f>MATCH(J288,'Pay Items'!$K$1:$K$649,0)</f>
        <v>#N/A</v>
      </c>
      <c r="L288" s="17" t="str">
        <f t="shared" ca="1" si="24"/>
        <v>,0</v>
      </c>
      <c r="M288" s="17" t="str">
        <f t="shared" ca="1" si="25"/>
        <v>C2</v>
      </c>
      <c r="N288" s="17" t="str">
        <f t="shared" ca="1" si="26"/>
        <v>C2</v>
      </c>
    </row>
    <row r="289" spans="1:14" s="155" customFormat="1" ht="30" customHeight="1" x14ac:dyDescent="0.2">
      <c r="A289" s="177" t="s">
        <v>371</v>
      </c>
      <c r="B289" s="162" t="s">
        <v>39</v>
      </c>
      <c r="C289" s="163" t="s">
        <v>316</v>
      </c>
      <c r="D289" s="164" t="s">
        <v>1296</v>
      </c>
      <c r="E289" s="165"/>
      <c r="F289" s="293" t="s">
        <v>173</v>
      </c>
      <c r="G289" s="160"/>
      <c r="H289" s="160"/>
      <c r="I289" s="24" t="str">
        <f t="shared" ca="1" si="23"/>
        <v>LOCKED</v>
      </c>
      <c r="J289" s="15" t="str">
        <f t="shared" si="28"/>
        <v>B001Pavement RemovalCW 3110-R22</v>
      </c>
      <c r="K289" s="16">
        <f>MATCH(J289,'Pay Items'!$K$1:$K$649,0)</f>
        <v>69</v>
      </c>
      <c r="L289" s="17" t="str">
        <f t="shared" ca="1" si="24"/>
        <v>,0</v>
      </c>
      <c r="M289" s="17" t="str">
        <f t="shared" ca="1" si="25"/>
        <v>C2</v>
      </c>
      <c r="N289" s="17" t="str">
        <f t="shared" ca="1" si="26"/>
        <v>C2</v>
      </c>
    </row>
    <row r="290" spans="1:14" s="155" customFormat="1" ht="30" customHeight="1" x14ac:dyDescent="0.2">
      <c r="A290" s="177" t="s">
        <v>442</v>
      </c>
      <c r="B290" s="172" t="s">
        <v>350</v>
      </c>
      <c r="C290" s="163" t="s">
        <v>317</v>
      </c>
      <c r="D290" s="164" t="s">
        <v>173</v>
      </c>
      <c r="E290" s="165" t="s">
        <v>178</v>
      </c>
      <c r="F290" s="294">
        <v>900</v>
      </c>
      <c r="G290" s="120"/>
      <c r="H290" s="166">
        <f>ROUND(G290*F290,2)</f>
        <v>0</v>
      </c>
      <c r="I290" s="24" t="str">
        <f t="shared" ca="1" si="23"/>
        <v/>
      </c>
      <c r="J290" s="15" t="str">
        <f t="shared" si="28"/>
        <v>B002Concrete Pavementm²</v>
      </c>
      <c r="K290" s="16">
        <f>MATCH(J290,'Pay Items'!$K$1:$K$649,0)</f>
        <v>70</v>
      </c>
      <c r="L290" s="17" t="str">
        <f t="shared" ca="1" si="24"/>
        <v>,0</v>
      </c>
      <c r="M290" s="17" t="str">
        <f t="shared" ca="1" si="25"/>
        <v>C2</v>
      </c>
      <c r="N290" s="17" t="str">
        <f t="shared" ca="1" si="26"/>
        <v>C2</v>
      </c>
    </row>
    <row r="291" spans="1:14" s="155" customFormat="1" ht="30" customHeight="1" x14ac:dyDescent="0.2">
      <c r="A291" s="177" t="s">
        <v>262</v>
      </c>
      <c r="B291" s="172" t="s">
        <v>351</v>
      </c>
      <c r="C291" s="163" t="s">
        <v>318</v>
      </c>
      <c r="D291" s="164" t="s">
        <v>173</v>
      </c>
      <c r="E291" s="165" t="s">
        <v>178</v>
      </c>
      <c r="F291" s="294">
        <v>450</v>
      </c>
      <c r="G291" s="120"/>
      <c r="H291" s="166">
        <f>ROUND(G291*F291,2)</f>
        <v>0</v>
      </c>
      <c r="I291" s="24" t="str">
        <f t="shared" ca="1" si="23"/>
        <v/>
      </c>
      <c r="J291" s="15" t="str">
        <f t="shared" si="28"/>
        <v>B003Asphalt Pavementm²</v>
      </c>
      <c r="K291" s="16">
        <f>MATCH(J291,'Pay Items'!$K$1:$K$649,0)</f>
        <v>71</v>
      </c>
      <c r="L291" s="17" t="str">
        <f t="shared" ca="1" si="24"/>
        <v>,0</v>
      </c>
      <c r="M291" s="17" t="str">
        <f t="shared" ca="1" si="25"/>
        <v>C2</v>
      </c>
      <c r="N291" s="17" t="str">
        <f t="shared" ca="1" si="26"/>
        <v>C2</v>
      </c>
    </row>
    <row r="292" spans="1:14" s="155" customFormat="1" ht="30" customHeight="1" x14ac:dyDescent="0.2">
      <c r="A292" s="177" t="s">
        <v>304</v>
      </c>
      <c r="B292" s="162" t="s">
        <v>40</v>
      </c>
      <c r="C292" s="163" t="s">
        <v>162</v>
      </c>
      <c r="D292" s="164" t="s">
        <v>1315</v>
      </c>
      <c r="E292" s="165"/>
      <c r="F292" s="293" t="s">
        <v>173</v>
      </c>
      <c r="G292" s="160"/>
      <c r="H292" s="160"/>
      <c r="I292" s="24" t="str">
        <f t="shared" ca="1" si="23"/>
        <v>LOCKED</v>
      </c>
      <c r="J292" s="15" t="str">
        <f t="shared" si="28"/>
        <v>B097Drilled Tie BarsCW 3230-R8</v>
      </c>
      <c r="K292" s="16">
        <f>MATCH(J292,'Pay Items'!$K$1:$K$649,0)</f>
        <v>167</v>
      </c>
      <c r="L292" s="17" t="str">
        <f t="shared" ca="1" si="24"/>
        <v>,0</v>
      </c>
      <c r="M292" s="17" t="str">
        <f t="shared" ca="1" si="25"/>
        <v>C2</v>
      </c>
      <c r="N292" s="17" t="str">
        <f t="shared" ca="1" si="26"/>
        <v>C2</v>
      </c>
    </row>
    <row r="293" spans="1:14" s="155" customFormat="1" ht="30" customHeight="1" x14ac:dyDescent="0.2">
      <c r="A293" s="177" t="s">
        <v>305</v>
      </c>
      <c r="B293" s="172" t="s">
        <v>350</v>
      </c>
      <c r="C293" s="163" t="s">
        <v>187</v>
      </c>
      <c r="D293" s="164" t="s">
        <v>173</v>
      </c>
      <c r="E293" s="165" t="s">
        <v>181</v>
      </c>
      <c r="F293" s="294">
        <v>20</v>
      </c>
      <c r="G293" s="120"/>
      <c r="H293" s="166">
        <f>ROUND(G293*F293,2)</f>
        <v>0</v>
      </c>
      <c r="I293" s="24" t="str">
        <f t="shared" ca="1" si="23"/>
        <v/>
      </c>
      <c r="J293" s="15" t="str">
        <f t="shared" si="28"/>
        <v>B09820 M Deformed Tie Bareach</v>
      </c>
      <c r="K293" s="16">
        <f>MATCH(J293,'Pay Items'!$K$1:$K$649,0)</f>
        <v>169</v>
      </c>
      <c r="L293" s="17" t="str">
        <f t="shared" ca="1" si="24"/>
        <v>,0</v>
      </c>
      <c r="M293" s="17" t="str">
        <f t="shared" ca="1" si="25"/>
        <v>C2</v>
      </c>
      <c r="N293" s="17" t="str">
        <f t="shared" ca="1" si="26"/>
        <v>C2</v>
      </c>
    </row>
    <row r="294" spans="1:14" s="155" customFormat="1" ht="30" customHeight="1" x14ac:dyDescent="0.2">
      <c r="A294" s="177" t="s">
        <v>805</v>
      </c>
      <c r="B294" s="162" t="s">
        <v>41</v>
      </c>
      <c r="C294" s="163" t="s">
        <v>335</v>
      </c>
      <c r="D294" s="164" t="s">
        <v>1333</v>
      </c>
      <c r="E294" s="180"/>
      <c r="F294" s="293" t="s">
        <v>173</v>
      </c>
      <c r="G294" s="160"/>
      <c r="H294" s="160"/>
      <c r="I294" s="24" t="str">
        <f t="shared" ca="1" si="23"/>
        <v>LOCKED</v>
      </c>
      <c r="J294" s="15" t="str">
        <f t="shared" si="28"/>
        <v>B114rlMiscellaneous Concrete Slab RenewalCW 3235-R9</v>
      </c>
      <c r="K294" s="16">
        <f>MATCH(J294,'Pay Items'!$K$1:$K$649,0)</f>
        <v>192</v>
      </c>
      <c r="L294" s="17" t="str">
        <f t="shared" ca="1" si="24"/>
        <v>,0</v>
      </c>
      <c r="M294" s="17" t="str">
        <f t="shared" ca="1" si="25"/>
        <v>C2</v>
      </c>
      <c r="N294" s="17" t="str">
        <f t="shared" ca="1" si="26"/>
        <v>C2</v>
      </c>
    </row>
    <row r="295" spans="1:14" s="155" customFormat="1" ht="30" customHeight="1" x14ac:dyDescent="0.2">
      <c r="A295" s="177" t="s">
        <v>809</v>
      </c>
      <c r="B295" s="172" t="s">
        <v>350</v>
      </c>
      <c r="C295" s="163" t="s">
        <v>1610</v>
      </c>
      <c r="D295" s="164" t="s">
        <v>397</v>
      </c>
      <c r="E295" s="180"/>
      <c r="F295" s="293" t="s">
        <v>173</v>
      </c>
      <c r="G295" s="160"/>
      <c r="H295" s="160"/>
      <c r="I295" s="24" t="str">
        <f t="shared" ca="1" si="23"/>
        <v>LOCKED</v>
      </c>
      <c r="J295" s="15" t="str">
        <f t="shared" si="28"/>
        <v>B118rl100 mm Type 5 Concrete SidewalkSD-228A</v>
      </c>
      <c r="K295" s="16" t="e">
        <f>MATCH(J295,'Pay Items'!$K$1:$K$649,0)</f>
        <v>#N/A</v>
      </c>
      <c r="L295" s="17" t="str">
        <f t="shared" ca="1" si="24"/>
        <v>,0</v>
      </c>
      <c r="M295" s="17" t="str">
        <f t="shared" ca="1" si="25"/>
        <v>C2</v>
      </c>
      <c r="N295" s="17" t="str">
        <f t="shared" ca="1" si="26"/>
        <v>C2</v>
      </c>
    </row>
    <row r="296" spans="1:14" s="155" customFormat="1" ht="30" customHeight="1" x14ac:dyDescent="0.2">
      <c r="A296" s="178" t="s">
        <v>810</v>
      </c>
      <c r="B296" s="183" t="s">
        <v>700</v>
      </c>
      <c r="C296" s="163" t="s">
        <v>701</v>
      </c>
      <c r="D296" s="164"/>
      <c r="E296" s="180" t="s">
        <v>178</v>
      </c>
      <c r="F296" s="294">
        <v>10</v>
      </c>
      <c r="G296" s="181"/>
      <c r="H296" s="166">
        <f>ROUND(G296*F296,2)</f>
        <v>0</v>
      </c>
      <c r="I296" s="24" t="str">
        <f t="shared" ca="1" si="23"/>
        <v/>
      </c>
      <c r="J296" s="15" t="str">
        <f t="shared" si="28"/>
        <v>B119rlLess than 5 sq.m.m²</v>
      </c>
      <c r="K296" s="16">
        <f>MATCH(J296,'Pay Items'!$K$1:$K$649,0)</f>
        <v>197</v>
      </c>
      <c r="L296" s="17" t="str">
        <f t="shared" ca="1" si="24"/>
        <v>,0</v>
      </c>
      <c r="M296" s="17" t="str">
        <f t="shared" ca="1" si="25"/>
        <v>C2</v>
      </c>
      <c r="N296" s="17" t="str">
        <f t="shared" ca="1" si="26"/>
        <v>C2</v>
      </c>
    </row>
    <row r="297" spans="1:14" s="155" customFormat="1" ht="30" customHeight="1" x14ac:dyDescent="0.2">
      <c r="A297" s="177" t="s">
        <v>811</v>
      </c>
      <c r="B297" s="183" t="s">
        <v>702</v>
      </c>
      <c r="C297" s="163" t="s">
        <v>703</v>
      </c>
      <c r="D297" s="164"/>
      <c r="E297" s="180" t="s">
        <v>178</v>
      </c>
      <c r="F297" s="294">
        <v>20</v>
      </c>
      <c r="G297" s="181"/>
      <c r="H297" s="166">
        <f>ROUND(G297*F297,2)</f>
        <v>0</v>
      </c>
      <c r="I297" s="24" t="str">
        <f t="shared" ca="1" si="23"/>
        <v/>
      </c>
      <c r="J297" s="15" t="str">
        <f t="shared" si="28"/>
        <v>B120rl5 sq.m. to 20 sq.m.m²</v>
      </c>
      <c r="K297" s="16">
        <f>MATCH(J297,'Pay Items'!$K$1:$K$649,0)</f>
        <v>198</v>
      </c>
      <c r="L297" s="17" t="str">
        <f t="shared" ca="1" si="24"/>
        <v>,0</v>
      </c>
      <c r="M297" s="17" t="str">
        <f t="shared" ca="1" si="25"/>
        <v>C2</v>
      </c>
      <c r="N297" s="17" t="str">
        <f t="shared" ca="1" si="26"/>
        <v>C2</v>
      </c>
    </row>
    <row r="298" spans="1:14" s="155" customFormat="1" ht="30" customHeight="1" x14ac:dyDescent="0.2">
      <c r="A298" s="178" t="s">
        <v>844</v>
      </c>
      <c r="B298" s="179" t="s">
        <v>42</v>
      </c>
      <c r="C298" s="170" t="s">
        <v>157</v>
      </c>
      <c r="D298" s="164" t="s">
        <v>1679</v>
      </c>
      <c r="E298" s="180"/>
      <c r="F298" s="293" t="s">
        <v>173</v>
      </c>
      <c r="G298" s="160"/>
      <c r="H298" s="160"/>
      <c r="I298" s="24" t="str">
        <f t="shared" ca="1" si="23"/>
        <v>LOCKED</v>
      </c>
      <c r="J298" s="15" t="str">
        <f t="shared" si="28"/>
        <v>B154rlConcrete Curb RenewalCW 3240-R10, E14</v>
      </c>
      <c r="K298" s="16" t="e">
        <f>MATCH(J298,'Pay Items'!$K$1:$K$649,0)</f>
        <v>#N/A</v>
      </c>
      <c r="L298" s="17" t="str">
        <f t="shared" ca="1" si="24"/>
        <v>,0</v>
      </c>
      <c r="M298" s="17" t="str">
        <f t="shared" ca="1" si="25"/>
        <v>C2</v>
      </c>
      <c r="N298" s="17" t="str">
        <f t="shared" ca="1" si="26"/>
        <v>C2</v>
      </c>
    </row>
    <row r="299" spans="1:14" s="155" customFormat="1" ht="39.950000000000003" customHeight="1" x14ac:dyDescent="0.2">
      <c r="A299" s="178" t="s">
        <v>1165</v>
      </c>
      <c r="B299" s="169" t="s">
        <v>350</v>
      </c>
      <c r="C299" s="170" t="s">
        <v>1698</v>
      </c>
      <c r="D299" s="171" t="s">
        <v>711</v>
      </c>
      <c r="E299" s="180"/>
      <c r="F299" s="293" t="s">
        <v>173</v>
      </c>
      <c r="G299" s="160"/>
      <c r="H299" s="160"/>
      <c r="I299" s="24" t="str">
        <f t="shared" ca="1" si="23"/>
        <v>LOCKED</v>
      </c>
      <c r="J299" s="15" t="str">
        <f t="shared" si="28"/>
        <v>B155rlBType 2 Concrete Barrier (180 mm reveal ht, Dowelled)SD-205,SD-206A</v>
      </c>
      <c r="K299" s="16" t="e">
        <f>MATCH(J299,'Pay Items'!$K$1:$K$649,0)</f>
        <v>#N/A</v>
      </c>
      <c r="L299" s="17" t="str">
        <f t="shared" ca="1" si="24"/>
        <v>,0</v>
      </c>
      <c r="M299" s="17" t="str">
        <f t="shared" ca="1" si="25"/>
        <v>C2</v>
      </c>
      <c r="N299" s="17" t="str">
        <f t="shared" ca="1" si="26"/>
        <v>C2</v>
      </c>
    </row>
    <row r="300" spans="1:14" s="155" customFormat="1" ht="30" customHeight="1" x14ac:dyDescent="0.2">
      <c r="A300" s="178" t="s">
        <v>2021</v>
      </c>
      <c r="B300" s="205" t="s">
        <v>700</v>
      </c>
      <c r="C300" s="206" t="s">
        <v>713</v>
      </c>
      <c r="D300" s="207"/>
      <c r="E300" s="208" t="s">
        <v>182</v>
      </c>
      <c r="F300" s="294">
        <v>10</v>
      </c>
      <c r="G300" s="181"/>
      <c r="H300" s="209">
        <f>ROUND(G300*F300,2)</f>
        <v>0</v>
      </c>
      <c r="I300" s="24" t="str">
        <f t="shared" ca="1" si="23"/>
        <v/>
      </c>
      <c r="J300" s="15" t="str">
        <f t="shared" si="28"/>
        <v>B155rlB23 m to 30 mm</v>
      </c>
      <c r="K300" s="16" t="e">
        <f>MATCH(J300,'Pay Items'!$K$1:$K$649,0)</f>
        <v>#N/A</v>
      </c>
      <c r="L300" s="17" t="str">
        <f t="shared" ca="1" si="24"/>
        <v>,0</v>
      </c>
      <c r="M300" s="17" t="str">
        <f t="shared" ca="1" si="25"/>
        <v>C2</v>
      </c>
      <c r="N300" s="17" t="str">
        <f t="shared" ca="1" si="26"/>
        <v>C2</v>
      </c>
    </row>
    <row r="301" spans="1:14" s="155" customFormat="1" ht="30" customHeight="1" x14ac:dyDescent="0.2">
      <c r="A301" s="152"/>
      <c r="B301" s="173"/>
      <c r="C301" s="174" t="s">
        <v>1615</v>
      </c>
      <c r="D301" s="175"/>
      <c r="E301" s="176"/>
      <c r="F301" s="293" t="s">
        <v>173</v>
      </c>
      <c r="G301" s="160"/>
      <c r="H301" s="160"/>
      <c r="I301" s="24" t="str">
        <f t="shared" ca="1" si="23"/>
        <v>LOCKED</v>
      </c>
      <c r="J301" s="15" t="str">
        <f t="shared" si="28"/>
        <v>ROADWORKS - NEW CONSTRUCTION</v>
      </c>
      <c r="K301" s="16" t="e">
        <f>MATCH(J301,'Pay Items'!$K$1:$K$649,0)</f>
        <v>#N/A</v>
      </c>
      <c r="L301" s="17" t="str">
        <f t="shared" ca="1" si="24"/>
        <v>,0</v>
      </c>
      <c r="M301" s="17" t="str">
        <f t="shared" ca="1" si="25"/>
        <v>C2</v>
      </c>
      <c r="N301" s="17" t="str">
        <f t="shared" ca="1" si="26"/>
        <v>C2</v>
      </c>
    </row>
    <row r="302" spans="1:14" s="155" customFormat="1" ht="30" customHeight="1" x14ac:dyDescent="0.2">
      <c r="A302" s="210" t="s">
        <v>380</v>
      </c>
      <c r="B302" s="162" t="s">
        <v>43</v>
      </c>
      <c r="C302" s="163" t="s">
        <v>123</v>
      </c>
      <c r="D302" s="164" t="s">
        <v>1699</v>
      </c>
      <c r="E302" s="185"/>
      <c r="F302" s="293" t="s">
        <v>173</v>
      </c>
      <c r="G302" s="160"/>
      <c r="H302" s="160"/>
      <c r="I302" s="24" t="str">
        <f t="shared" ca="1" si="23"/>
        <v>LOCKED</v>
      </c>
      <c r="J302" s="15" t="str">
        <f t="shared" si="28"/>
        <v>C019Concrete Pavements for Early OpeningCW 3310-R18,E14</v>
      </c>
      <c r="K302" s="16" t="e">
        <f>MATCH(J302,'Pay Items'!$K$1:$K$649,0)</f>
        <v>#N/A</v>
      </c>
      <c r="L302" s="17" t="str">
        <f t="shared" ca="1" si="24"/>
        <v>,0</v>
      </c>
      <c r="M302" s="17" t="str">
        <f t="shared" ca="1" si="25"/>
        <v>C2</v>
      </c>
      <c r="N302" s="17" t="str">
        <f t="shared" ca="1" si="26"/>
        <v>C2</v>
      </c>
    </row>
    <row r="303" spans="1:14" s="155" customFormat="1" ht="60" customHeight="1" x14ac:dyDescent="0.2">
      <c r="A303" s="211"/>
      <c r="B303" s="172" t="s">
        <v>350</v>
      </c>
      <c r="C303" s="163" t="s">
        <v>1278</v>
      </c>
      <c r="D303" s="164"/>
      <c r="E303" s="165" t="s">
        <v>178</v>
      </c>
      <c r="F303" s="294">
        <v>30</v>
      </c>
      <c r="G303" s="181"/>
      <c r="H303" s="209">
        <f>ROUND(G303*F303,2)</f>
        <v>0</v>
      </c>
      <c r="I303" s="24" t="str">
        <f t="shared" ca="1" si="23"/>
        <v/>
      </c>
      <c r="J303" s="15" t="str">
        <f t="shared" si="28"/>
        <v>Construction of 200 mm Type 4 Concrete Pavement for Early Opening 72 Hour (Reinforced)m²</v>
      </c>
      <c r="K303" s="16" t="e">
        <f>MATCH(J303,'Pay Items'!$K$1:$K$649,0)</f>
        <v>#N/A</v>
      </c>
      <c r="L303" s="17" t="str">
        <f t="shared" ca="1" si="24"/>
        <v>,0</v>
      </c>
      <c r="M303" s="17" t="str">
        <f t="shared" ca="1" si="25"/>
        <v>C2</v>
      </c>
      <c r="N303" s="17" t="str">
        <f t="shared" ca="1" si="26"/>
        <v>C2</v>
      </c>
    </row>
    <row r="304" spans="1:14" s="155" customFormat="1" ht="39.950000000000003" customHeight="1" x14ac:dyDescent="0.2">
      <c r="A304" s="210" t="s">
        <v>389</v>
      </c>
      <c r="B304" s="162" t="s">
        <v>44</v>
      </c>
      <c r="C304" s="163" t="s">
        <v>366</v>
      </c>
      <c r="D304" s="164" t="s">
        <v>1699</v>
      </c>
      <c r="E304" s="212"/>
      <c r="F304" s="293" t="s">
        <v>173</v>
      </c>
      <c r="G304" s="160"/>
      <c r="H304" s="160"/>
      <c r="I304" s="24" t="str">
        <f t="shared" ca="1" si="23"/>
        <v>LOCKED</v>
      </c>
      <c r="J304" s="15" t="str">
        <f t="shared" si="28"/>
        <v>C032Concrete Curbs, Curb and Gutter, and Splash StripsCW 3310-R18,E14</v>
      </c>
      <c r="K304" s="16" t="e">
        <f>MATCH(J304,'Pay Items'!$K$1:$K$649,0)</f>
        <v>#N/A</v>
      </c>
      <c r="L304" s="17" t="str">
        <f t="shared" ca="1" si="24"/>
        <v>,0</v>
      </c>
      <c r="M304" s="17" t="str">
        <f t="shared" ca="1" si="25"/>
        <v>C2</v>
      </c>
      <c r="N304" s="17" t="str">
        <f t="shared" ca="1" si="26"/>
        <v>C2</v>
      </c>
    </row>
    <row r="305" spans="1:14" s="155" customFormat="1" ht="39.950000000000003" customHeight="1" x14ac:dyDescent="0.2">
      <c r="A305" s="210" t="s">
        <v>1207</v>
      </c>
      <c r="B305" s="172" t="s">
        <v>350</v>
      </c>
      <c r="C305" s="163" t="s">
        <v>1620</v>
      </c>
      <c r="D305" s="164" t="s">
        <v>399</v>
      </c>
      <c r="E305" s="208" t="s">
        <v>182</v>
      </c>
      <c r="F305" s="294">
        <v>10</v>
      </c>
      <c r="G305" s="181"/>
      <c r="H305" s="209">
        <f>ROUND(G305*F305,2)</f>
        <v>0</v>
      </c>
      <c r="I305" s="24" t="str">
        <f t="shared" ca="1" si="23"/>
        <v/>
      </c>
      <c r="J305" s="15" t="str">
        <f t="shared" si="28"/>
        <v>C037BConstruction of Modified Barrier (180 mm ht, Type 2, Integral)SD-203Bm</v>
      </c>
      <c r="K305" s="16" t="e">
        <f>MATCH(J305,'Pay Items'!$K$1:$K$649,0)</f>
        <v>#N/A</v>
      </c>
      <c r="L305" s="17" t="str">
        <f t="shared" ca="1" si="24"/>
        <v>,0</v>
      </c>
      <c r="M305" s="17" t="str">
        <f t="shared" ca="1" si="25"/>
        <v>C2</v>
      </c>
      <c r="N305" s="17" t="str">
        <f t="shared" ca="1" si="26"/>
        <v>C2</v>
      </c>
    </row>
    <row r="306" spans="1:14" s="155" customFormat="1" ht="39.950000000000003" customHeight="1" x14ac:dyDescent="0.2">
      <c r="A306" s="210" t="s">
        <v>395</v>
      </c>
      <c r="B306" s="172" t="s">
        <v>351</v>
      </c>
      <c r="C306" s="163" t="s">
        <v>1625</v>
      </c>
      <c r="D306" s="164" t="s">
        <v>722</v>
      </c>
      <c r="E306" s="208" t="s">
        <v>182</v>
      </c>
      <c r="F306" s="294">
        <v>5</v>
      </c>
      <c r="G306" s="181"/>
      <c r="H306" s="209">
        <f>ROUND(G306*F306,2)</f>
        <v>0</v>
      </c>
      <c r="I306" s="24" t="str">
        <f t="shared" ca="1" si="23"/>
        <v/>
      </c>
      <c r="J306" s="15" t="str">
        <f t="shared" si="28"/>
        <v>C046Construction of Curb Ramp (8-12 mm ht, Type 2, Integral)SD-229Cm</v>
      </c>
      <c r="K306" s="16" t="e">
        <f>MATCH(J306,'Pay Items'!$K$1:$K$649,0)</f>
        <v>#N/A</v>
      </c>
      <c r="L306" s="17" t="str">
        <f t="shared" ca="1" si="24"/>
        <v>,0</v>
      </c>
      <c r="M306" s="17" t="str">
        <f t="shared" ca="1" si="25"/>
        <v>C2</v>
      </c>
      <c r="N306" s="17" t="str">
        <f t="shared" ca="1" si="26"/>
        <v>C2</v>
      </c>
    </row>
    <row r="307" spans="1:14" s="155" customFormat="1" ht="39.950000000000003" customHeight="1" x14ac:dyDescent="0.2">
      <c r="A307" s="161" t="s">
        <v>36</v>
      </c>
      <c r="B307" s="162" t="s">
        <v>45</v>
      </c>
      <c r="C307" s="163" t="s">
        <v>404</v>
      </c>
      <c r="D307" s="164" t="s">
        <v>1181</v>
      </c>
      <c r="E307" s="185"/>
      <c r="F307" s="293" t="s">
        <v>173</v>
      </c>
      <c r="G307" s="160"/>
      <c r="H307" s="160"/>
      <c r="I307" s="24" t="str">
        <f t="shared" ca="1" si="23"/>
        <v>LOCKED</v>
      </c>
      <c r="J307" s="15" t="str">
        <f t="shared" si="28"/>
        <v>C055Construction of Asphaltic Concrete PavementsCW 3410-R12</v>
      </c>
      <c r="K307" s="16">
        <f>MATCH(J307,'Pay Items'!$K$1:$K$649,0)</f>
        <v>425</v>
      </c>
      <c r="L307" s="17" t="str">
        <f t="shared" ca="1" si="24"/>
        <v>,0</v>
      </c>
      <c r="M307" s="17" t="str">
        <f t="shared" ca="1" si="25"/>
        <v>C2</v>
      </c>
      <c r="N307" s="17" t="str">
        <f t="shared" ca="1" si="26"/>
        <v>C2</v>
      </c>
    </row>
    <row r="308" spans="1:14" s="155" customFormat="1" ht="30" customHeight="1" x14ac:dyDescent="0.2">
      <c r="A308" s="161" t="s">
        <v>405</v>
      </c>
      <c r="B308" s="172" t="s">
        <v>350</v>
      </c>
      <c r="C308" s="163" t="s">
        <v>363</v>
      </c>
      <c r="D308" s="164"/>
      <c r="E308" s="165"/>
      <c r="F308" s="293" t="s">
        <v>173</v>
      </c>
      <c r="G308" s="160"/>
      <c r="H308" s="160"/>
      <c r="I308" s="24" t="str">
        <f t="shared" ca="1" si="23"/>
        <v>LOCKED</v>
      </c>
      <c r="J308" s="15" t="str">
        <f t="shared" si="28"/>
        <v>C056Main Line Paving</v>
      </c>
      <c r="K308" s="16">
        <f>MATCH(J308,'Pay Items'!$K$1:$K$649,0)</f>
        <v>426</v>
      </c>
      <c r="L308" s="17" t="str">
        <f t="shared" ca="1" si="24"/>
        <v>,0</v>
      </c>
      <c r="M308" s="17" t="str">
        <f t="shared" ca="1" si="25"/>
        <v>C2</v>
      </c>
      <c r="N308" s="17" t="str">
        <f t="shared" ca="1" si="26"/>
        <v>C2</v>
      </c>
    </row>
    <row r="309" spans="1:14" s="155" customFormat="1" ht="30" customHeight="1" x14ac:dyDescent="0.2">
      <c r="A309" s="161" t="s">
        <v>407</v>
      </c>
      <c r="B309" s="183" t="s">
        <v>700</v>
      </c>
      <c r="C309" s="163" t="s">
        <v>718</v>
      </c>
      <c r="D309" s="164"/>
      <c r="E309" s="165" t="s">
        <v>180</v>
      </c>
      <c r="F309" s="294">
        <v>130</v>
      </c>
      <c r="G309" s="120"/>
      <c r="H309" s="166">
        <f>ROUND(G309*F309,2)</f>
        <v>0</v>
      </c>
      <c r="I309" s="24" t="str">
        <f t="shared" ca="1" si="23"/>
        <v/>
      </c>
      <c r="J309" s="15" t="str">
        <f t="shared" si="28"/>
        <v>C058Type IAtonne</v>
      </c>
      <c r="K309" s="16">
        <f>MATCH(J309,'Pay Items'!$K$1:$K$649,0)</f>
        <v>427</v>
      </c>
      <c r="L309" s="17" t="str">
        <f t="shared" ca="1" si="24"/>
        <v>,0</v>
      </c>
      <c r="M309" s="17" t="str">
        <f t="shared" ca="1" si="25"/>
        <v>C2</v>
      </c>
      <c r="N309" s="17" t="str">
        <f t="shared" ca="1" si="26"/>
        <v>C2</v>
      </c>
    </row>
    <row r="310" spans="1:14" s="155" customFormat="1" ht="30" customHeight="1" x14ac:dyDescent="0.2">
      <c r="A310" s="161" t="s">
        <v>408</v>
      </c>
      <c r="B310" s="172" t="s">
        <v>351</v>
      </c>
      <c r="C310" s="163" t="s">
        <v>364</v>
      </c>
      <c r="D310" s="164"/>
      <c r="E310" s="165"/>
      <c r="F310" s="293" t="s">
        <v>173</v>
      </c>
      <c r="G310" s="160"/>
      <c r="H310" s="160"/>
      <c r="I310" s="24" t="str">
        <f t="shared" ca="1" si="23"/>
        <v>LOCKED</v>
      </c>
      <c r="J310" s="15" t="str">
        <f t="shared" si="28"/>
        <v>C059Tie-ins and Approaches</v>
      </c>
      <c r="K310" s="16">
        <f>MATCH(J310,'Pay Items'!$K$1:$K$649,0)</f>
        <v>429</v>
      </c>
      <c r="L310" s="17" t="str">
        <f t="shared" ca="1" si="24"/>
        <v>,0</v>
      </c>
      <c r="M310" s="17" t="str">
        <f t="shared" ca="1" si="25"/>
        <v>C2</v>
      </c>
      <c r="N310" s="17" t="str">
        <f t="shared" ca="1" si="26"/>
        <v>C2</v>
      </c>
    </row>
    <row r="311" spans="1:14" s="155" customFormat="1" ht="30" customHeight="1" x14ac:dyDescent="0.2">
      <c r="A311" s="161" t="s">
        <v>409</v>
      </c>
      <c r="B311" s="183" t="s">
        <v>700</v>
      </c>
      <c r="C311" s="163" t="s">
        <v>718</v>
      </c>
      <c r="D311" s="164"/>
      <c r="E311" s="165" t="s">
        <v>180</v>
      </c>
      <c r="F311" s="294">
        <v>120</v>
      </c>
      <c r="G311" s="120"/>
      <c r="H311" s="166">
        <f>ROUND(G311*F311,2)</f>
        <v>0</v>
      </c>
      <c r="I311" s="24" t="str">
        <f t="shared" ca="1" si="23"/>
        <v/>
      </c>
      <c r="J311" s="15" t="str">
        <f t="shared" si="28"/>
        <v>C060Type IAtonne</v>
      </c>
      <c r="K311" s="16">
        <f>MATCH(J311,'Pay Items'!$K$1:$K$649,0)</f>
        <v>430</v>
      </c>
      <c r="L311" s="17" t="str">
        <f t="shared" ca="1" si="24"/>
        <v>,0</v>
      </c>
      <c r="M311" s="17" t="str">
        <f t="shared" ca="1" si="25"/>
        <v>C2</v>
      </c>
      <c r="N311" s="17" t="str">
        <f t="shared" ca="1" si="26"/>
        <v>C2</v>
      </c>
    </row>
    <row r="312" spans="1:14" s="155" customFormat="1" ht="39.950000000000003" customHeight="1" x14ac:dyDescent="0.2">
      <c r="A312" s="161" t="s">
        <v>546</v>
      </c>
      <c r="B312" s="162" t="s">
        <v>46</v>
      </c>
      <c r="C312" s="163" t="s">
        <v>195</v>
      </c>
      <c r="D312" s="164" t="s">
        <v>1074</v>
      </c>
      <c r="E312" s="165" t="s">
        <v>180</v>
      </c>
      <c r="F312" s="294">
        <v>190</v>
      </c>
      <c r="G312" s="120"/>
      <c r="H312" s="166">
        <f>ROUND(G312*F312,2)</f>
        <v>0</v>
      </c>
      <c r="I312" s="24" t="str">
        <f t="shared" ca="1" si="23"/>
        <v/>
      </c>
      <c r="J312" s="15" t="str">
        <f t="shared" si="28"/>
        <v>C063Construction of Asphaltic Concrete Base Course (Type III)CW 3410-R12tonne</v>
      </c>
      <c r="K312" s="16">
        <f>MATCH(J312,'Pay Items'!$K$1:$K$649,0)</f>
        <v>433</v>
      </c>
      <c r="L312" s="17" t="str">
        <f t="shared" ca="1" si="24"/>
        <v>,0</v>
      </c>
      <c r="M312" s="17" t="str">
        <f t="shared" ca="1" si="25"/>
        <v>C2</v>
      </c>
      <c r="N312" s="17" t="str">
        <f t="shared" ca="1" si="26"/>
        <v>C2</v>
      </c>
    </row>
    <row r="313" spans="1:14" s="155" customFormat="1" ht="30" customHeight="1" x14ac:dyDescent="0.2">
      <c r="A313" s="152"/>
      <c r="B313" s="173"/>
      <c r="C313" s="174" t="s">
        <v>199</v>
      </c>
      <c r="D313" s="175"/>
      <c r="E313" s="176"/>
      <c r="F313" s="293" t="s">
        <v>173</v>
      </c>
      <c r="G313" s="160"/>
      <c r="H313" s="160"/>
      <c r="I313" s="24" t="str">
        <f t="shared" ca="1" si="23"/>
        <v>LOCKED</v>
      </c>
      <c r="J313" s="15" t="str">
        <f t="shared" si="28"/>
        <v>JOINT AND CRACK SEALING</v>
      </c>
      <c r="K313" s="16">
        <f>MATCH(J313,'Pay Items'!$K$1:$K$649,0)</f>
        <v>436</v>
      </c>
      <c r="L313" s="17" t="str">
        <f t="shared" ca="1" si="24"/>
        <v>,0</v>
      </c>
      <c r="M313" s="17" t="str">
        <f t="shared" ca="1" si="25"/>
        <v>C2</v>
      </c>
      <c r="N313" s="17" t="str">
        <f t="shared" ca="1" si="26"/>
        <v>C2</v>
      </c>
    </row>
    <row r="314" spans="1:14" s="155" customFormat="1" ht="30" customHeight="1" x14ac:dyDescent="0.2">
      <c r="A314" s="161" t="s">
        <v>547</v>
      </c>
      <c r="B314" s="162" t="s">
        <v>47</v>
      </c>
      <c r="C314" s="163" t="s">
        <v>98</v>
      </c>
      <c r="D314" s="164" t="s">
        <v>736</v>
      </c>
      <c r="E314" s="165" t="s">
        <v>182</v>
      </c>
      <c r="F314" s="295">
        <v>750</v>
      </c>
      <c r="G314" s="120"/>
      <c r="H314" s="166">
        <f>ROUND(G314*F314,2)</f>
        <v>0</v>
      </c>
      <c r="I314" s="24" t="str">
        <f t="shared" ca="1" si="23"/>
        <v/>
      </c>
      <c r="J314" s="15" t="str">
        <f t="shared" si="28"/>
        <v>D006Reflective Crack MaintenanceCW 3250-R7m</v>
      </c>
      <c r="K314" s="16">
        <f>MATCH(J314,'Pay Items'!$K$1:$K$649,0)</f>
        <v>442</v>
      </c>
      <c r="L314" s="17" t="str">
        <f t="shared" ca="1" si="24"/>
        <v>,0</v>
      </c>
      <c r="M314" s="17" t="str">
        <f t="shared" ca="1" si="25"/>
        <v>C2</v>
      </c>
      <c r="N314" s="17" t="str">
        <f t="shared" ca="1" si="26"/>
        <v>C2</v>
      </c>
    </row>
    <row r="315" spans="1:14" s="155" customFormat="1" ht="39.950000000000003" customHeight="1" x14ac:dyDescent="0.2">
      <c r="A315" s="152"/>
      <c r="B315" s="173"/>
      <c r="C315" s="174" t="s">
        <v>200</v>
      </c>
      <c r="D315" s="175"/>
      <c r="E315" s="176"/>
      <c r="F315" s="293" t="s">
        <v>173</v>
      </c>
      <c r="G315" s="160"/>
      <c r="H315" s="160"/>
      <c r="I315" s="24" t="str">
        <f t="shared" ca="1" si="23"/>
        <v>LOCKED</v>
      </c>
      <c r="J315" s="15" t="str">
        <f t="shared" si="28"/>
        <v>ASSOCIATED DRAINAGE AND UNDERGROUND WORKS</v>
      </c>
      <c r="K315" s="16">
        <f>MATCH(J315,'Pay Items'!$K$1:$K$649,0)</f>
        <v>444</v>
      </c>
      <c r="L315" s="17" t="str">
        <f t="shared" ca="1" si="24"/>
        <v>,0</v>
      </c>
      <c r="M315" s="17" t="str">
        <f t="shared" ca="1" si="25"/>
        <v>C2</v>
      </c>
      <c r="N315" s="17" t="str">
        <f t="shared" ca="1" si="26"/>
        <v>C2</v>
      </c>
    </row>
    <row r="316" spans="1:14" s="155" customFormat="1" ht="30" customHeight="1" x14ac:dyDescent="0.2">
      <c r="A316" s="161" t="s">
        <v>67</v>
      </c>
      <c r="B316" s="162" t="s">
        <v>48</v>
      </c>
      <c r="C316" s="82" t="s">
        <v>1060</v>
      </c>
      <c r="D316" s="83" t="s">
        <v>1061</v>
      </c>
      <c r="E316" s="165"/>
      <c r="F316" s="293" t="s">
        <v>173</v>
      </c>
      <c r="G316" s="160"/>
      <c r="H316" s="160"/>
      <c r="I316" s="24" t="str">
        <f t="shared" ca="1" si="23"/>
        <v>LOCKED</v>
      </c>
      <c r="J316" s="15" t="str">
        <f t="shared" si="28"/>
        <v>E023Frames &amp; CoversCW 3210-R8</v>
      </c>
      <c r="K316" s="16">
        <f>MATCH(J316,'Pay Items'!$K$1:$K$649,0)</f>
        <v>511</v>
      </c>
      <c r="L316" s="17" t="str">
        <f t="shared" ca="1" si="24"/>
        <v>,0</v>
      </c>
      <c r="M316" s="17" t="str">
        <f t="shared" ca="1" si="25"/>
        <v>C2</v>
      </c>
      <c r="N316" s="17" t="str">
        <f t="shared" ca="1" si="26"/>
        <v>C2</v>
      </c>
    </row>
    <row r="317" spans="1:14" s="155" customFormat="1" ht="39.950000000000003" customHeight="1" x14ac:dyDescent="0.2">
      <c r="A317" s="161" t="s">
        <v>68</v>
      </c>
      <c r="B317" s="172" t="s">
        <v>350</v>
      </c>
      <c r="C317" s="81" t="s">
        <v>1213</v>
      </c>
      <c r="D317" s="164"/>
      <c r="E317" s="165" t="s">
        <v>181</v>
      </c>
      <c r="F317" s="295">
        <v>1</v>
      </c>
      <c r="G317" s="120"/>
      <c r="H317" s="166">
        <f>ROUND(G317*F317,2)</f>
        <v>0</v>
      </c>
      <c r="I317" s="24" t="str">
        <f t="shared" ca="1" si="23"/>
        <v/>
      </c>
      <c r="J317" s="15" t="str">
        <f t="shared" si="28"/>
        <v>E024AP-006 - Standard Frame for Manhole and Catch Basineach</v>
      </c>
      <c r="K317" s="16">
        <f>MATCH(J317,'Pay Items'!$K$1:$K$649,0)</f>
        <v>512</v>
      </c>
      <c r="L317" s="17" t="str">
        <f t="shared" ca="1" si="24"/>
        <v>,0</v>
      </c>
      <c r="M317" s="17" t="str">
        <f t="shared" ca="1" si="25"/>
        <v>C2</v>
      </c>
      <c r="N317" s="17" t="str">
        <f t="shared" ca="1" si="26"/>
        <v>C2</v>
      </c>
    </row>
    <row r="318" spans="1:14" s="155" customFormat="1" ht="39.950000000000003" customHeight="1" x14ac:dyDescent="0.2">
      <c r="A318" s="161" t="s">
        <v>69</v>
      </c>
      <c r="B318" s="172" t="s">
        <v>351</v>
      </c>
      <c r="C318" s="81" t="s">
        <v>1214</v>
      </c>
      <c r="D318" s="164"/>
      <c r="E318" s="165" t="s">
        <v>181</v>
      </c>
      <c r="F318" s="295">
        <v>1</v>
      </c>
      <c r="G318" s="120"/>
      <c r="H318" s="166">
        <f>ROUND(G318*F318,2)</f>
        <v>0</v>
      </c>
      <c r="I318" s="24" t="str">
        <f t="shared" ca="1" si="23"/>
        <v/>
      </c>
      <c r="J318" s="15" t="str">
        <f t="shared" si="28"/>
        <v>E025AP-007 - Standard Solid Cover for Standard Frameeach</v>
      </c>
      <c r="K318" s="16">
        <f>MATCH(J318,'Pay Items'!$K$1:$K$649,0)</f>
        <v>513</v>
      </c>
      <c r="L318" s="17" t="str">
        <f t="shared" ca="1" si="24"/>
        <v>,0</v>
      </c>
      <c r="M318" s="17" t="str">
        <f t="shared" ca="1" si="25"/>
        <v>C2</v>
      </c>
      <c r="N318" s="17" t="str">
        <f t="shared" ca="1" si="26"/>
        <v>C2</v>
      </c>
    </row>
    <row r="319" spans="1:14" s="155" customFormat="1" ht="30" customHeight="1" x14ac:dyDescent="0.2">
      <c r="A319" s="161" t="s">
        <v>0</v>
      </c>
      <c r="B319" s="162" t="s">
        <v>49</v>
      </c>
      <c r="C319" s="163" t="s">
        <v>1</v>
      </c>
      <c r="D319" s="164" t="s">
        <v>1588</v>
      </c>
      <c r="E319" s="165" t="s">
        <v>181</v>
      </c>
      <c r="F319" s="295">
        <v>1</v>
      </c>
      <c r="G319" s="120"/>
      <c r="H319" s="166">
        <f>ROUND(G319*F319,2)</f>
        <v>0</v>
      </c>
      <c r="I319" s="24" t="str">
        <f t="shared" ca="1" si="23"/>
        <v/>
      </c>
      <c r="J319" s="15" t="str">
        <f t="shared" si="28"/>
        <v>E050ACatch Basin CleaningCW 2140-R5each</v>
      </c>
      <c r="K319" s="16">
        <f>MATCH(J319,'Pay Items'!$K$1:$K$649,0)</f>
        <v>557</v>
      </c>
      <c r="L319" s="17" t="str">
        <f t="shared" ca="1" si="24"/>
        <v>,0</v>
      </c>
      <c r="M319" s="17" t="str">
        <f t="shared" ca="1" si="25"/>
        <v>C2</v>
      </c>
      <c r="N319" s="17" t="str">
        <f t="shared" ca="1" si="26"/>
        <v>C2</v>
      </c>
    </row>
    <row r="320" spans="1:14" s="155" customFormat="1" ht="30" customHeight="1" x14ac:dyDescent="0.2">
      <c r="A320" s="152"/>
      <c r="B320" s="173"/>
      <c r="C320" s="174" t="s">
        <v>201</v>
      </c>
      <c r="D320" s="175"/>
      <c r="E320" s="176"/>
      <c r="F320" s="293" t="s">
        <v>173</v>
      </c>
      <c r="G320" s="160"/>
      <c r="H320" s="160"/>
      <c r="I320" s="24" t="str">
        <f t="shared" ca="1" si="23"/>
        <v>LOCKED</v>
      </c>
      <c r="J320" s="15" t="str">
        <f t="shared" si="28"/>
        <v>ADJUSTMENTS</v>
      </c>
      <c r="K320" s="16">
        <f>MATCH(J320,'Pay Items'!$K$1:$K$649,0)</f>
        <v>589</v>
      </c>
      <c r="L320" s="17" t="str">
        <f t="shared" ca="1" si="24"/>
        <v>,0</v>
      </c>
      <c r="M320" s="17" t="str">
        <f t="shared" ca="1" si="25"/>
        <v>C2</v>
      </c>
      <c r="N320" s="17" t="str">
        <f t="shared" ca="1" si="26"/>
        <v>C2</v>
      </c>
    </row>
    <row r="321" spans="1:14" s="155" customFormat="1" ht="39.950000000000003" customHeight="1" x14ac:dyDescent="0.2">
      <c r="A321" s="161" t="s">
        <v>230</v>
      </c>
      <c r="B321" s="162" t="s">
        <v>50</v>
      </c>
      <c r="C321" s="81" t="s">
        <v>1062</v>
      </c>
      <c r="D321" s="83" t="s">
        <v>1061</v>
      </c>
      <c r="E321" s="165" t="s">
        <v>181</v>
      </c>
      <c r="F321" s="295">
        <v>1</v>
      </c>
      <c r="G321" s="120"/>
      <c r="H321" s="166">
        <f>ROUND(G321*F321,2)</f>
        <v>0</v>
      </c>
      <c r="I321" s="24" t="str">
        <f t="shared" ca="1" si="23"/>
        <v/>
      </c>
      <c r="J321" s="15" t="str">
        <f t="shared" si="28"/>
        <v>F001Adjustment of Manholes/Catch Basins FramesCW 3210-R8each</v>
      </c>
      <c r="K321" s="16">
        <f>MATCH(J321,'Pay Items'!$K$1:$K$649,0)</f>
        <v>590</v>
      </c>
      <c r="L321" s="17" t="str">
        <f t="shared" ca="1" si="24"/>
        <v>,0</v>
      </c>
      <c r="M321" s="17" t="str">
        <f t="shared" ca="1" si="25"/>
        <v>C2</v>
      </c>
      <c r="N321" s="17" t="str">
        <f t="shared" ca="1" si="26"/>
        <v>C2</v>
      </c>
    </row>
    <row r="322" spans="1:14" s="155" customFormat="1" ht="30" customHeight="1" x14ac:dyDescent="0.2">
      <c r="A322" s="161" t="s">
        <v>232</v>
      </c>
      <c r="B322" s="162" t="s">
        <v>51</v>
      </c>
      <c r="C322" s="81" t="s">
        <v>1220</v>
      </c>
      <c r="D322" s="83" t="s">
        <v>1061</v>
      </c>
      <c r="E322" s="165"/>
      <c r="F322" s="293" t="s">
        <v>173</v>
      </c>
      <c r="G322" s="160"/>
      <c r="H322" s="160"/>
      <c r="I322" s="24" t="str">
        <f t="shared" ca="1" si="23"/>
        <v>LOCKED</v>
      </c>
      <c r="J322" s="15" t="str">
        <f t="shared" si="28"/>
        <v>F003Lifter Rings (AP-010)CW 3210-R8</v>
      </c>
      <c r="K322" s="16">
        <f>MATCH(J322,'Pay Items'!$K$1:$K$649,0)</f>
        <v>595</v>
      </c>
      <c r="L322" s="17" t="str">
        <f t="shared" ca="1" si="24"/>
        <v>,0</v>
      </c>
      <c r="M322" s="17" t="str">
        <f t="shared" ca="1" si="25"/>
        <v>C2</v>
      </c>
      <c r="N322" s="17" t="str">
        <f t="shared" ca="1" si="26"/>
        <v>C2</v>
      </c>
    </row>
    <row r="323" spans="1:14" s="155" customFormat="1" ht="30" customHeight="1" x14ac:dyDescent="0.2">
      <c r="A323" s="161" t="s">
        <v>234</v>
      </c>
      <c r="B323" s="172" t="s">
        <v>350</v>
      </c>
      <c r="C323" s="163" t="s">
        <v>882</v>
      </c>
      <c r="D323" s="164"/>
      <c r="E323" s="165" t="s">
        <v>181</v>
      </c>
      <c r="F323" s="295">
        <v>1</v>
      </c>
      <c r="G323" s="120"/>
      <c r="H323" s="166">
        <f>ROUND(G323*F323,2)</f>
        <v>0</v>
      </c>
      <c r="I323" s="24" t="str">
        <f t="shared" ca="1" si="23"/>
        <v/>
      </c>
      <c r="J323" s="15" t="str">
        <f t="shared" si="28"/>
        <v>F00551 mmeach</v>
      </c>
      <c r="K323" s="16">
        <f>MATCH(J323,'Pay Items'!$K$1:$K$649,0)</f>
        <v>597</v>
      </c>
      <c r="L323" s="17" t="str">
        <f t="shared" ca="1" si="24"/>
        <v>,0</v>
      </c>
      <c r="M323" s="17" t="str">
        <f t="shared" ca="1" si="25"/>
        <v>C2</v>
      </c>
      <c r="N323" s="17" t="str">
        <f t="shared" ca="1" si="26"/>
        <v>C2</v>
      </c>
    </row>
    <row r="324" spans="1:14" s="155" customFormat="1" ht="30" customHeight="1" x14ac:dyDescent="0.2">
      <c r="A324" s="184" t="s">
        <v>237</v>
      </c>
      <c r="B324" s="179" t="s">
        <v>52</v>
      </c>
      <c r="C324" s="170" t="s">
        <v>599</v>
      </c>
      <c r="D324" s="83" t="s">
        <v>1061</v>
      </c>
      <c r="E324" s="180" t="s">
        <v>181</v>
      </c>
      <c r="F324" s="295">
        <v>1</v>
      </c>
      <c r="G324" s="181"/>
      <c r="H324" s="166">
        <f>ROUND(G324*F324,2)</f>
        <v>0</v>
      </c>
      <c r="I324" s="24" t="str">
        <f t="shared" ca="1" si="23"/>
        <v/>
      </c>
      <c r="J324" s="15" t="str">
        <f t="shared" si="28"/>
        <v>F009Adjustment of Valve BoxesCW 3210-R8each</v>
      </c>
      <c r="K324" s="16">
        <f>MATCH(J324,'Pay Items'!$K$1:$K$649,0)</f>
        <v>600</v>
      </c>
      <c r="L324" s="17" t="str">
        <f t="shared" ca="1" si="24"/>
        <v>,0</v>
      </c>
      <c r="M324" s="17" t="str">
        <f t="shared" ca="1" si="25"/>
        <v>C2</v>
      </c>
      <c r="N324" s="17" t="str">
        <f t="shared" ca="1" si="26"/>
        <v>C2</v>
      </c>
    </row>
    <row r="325" spans="1:14" s="155" customFormat="1" ht="30" customHeight="1" x14ac:dyDescent="0.2">
      <c r="A325" s="184" t="s">
        <v>459</v>
      </c>
      <c r="B325" s="179" t="s">
        <v>429</v>
      </c>
      <c r="C325" s="170" t="s">
        <v>601</v>
      </c>
      <c r="D325" s="83" t="s">
        <v>1061</v>
      </c>
      <c r="E325" s="180" t="s">
        <v>181</v>
      </c>
      <c r="F325" s="295">
        <v>1</v>
      </c>
      <c r="G325" s="181"/>
      <c r="H325" s="166">
        <f>ROUND(G325*F325,2)</f>
        <v>0</v>
      </c>
      <c r="I325" s="24" t="str">
        <f t="shared" ref="I325:I388" ca="1" si="29">IF(CELL("protect",$G325)=1, "LOCKED", "")</f>
        <v/>
      </c>
      <c r="J325" s="15" t="str">
        <f t="shared" si="28"/>
        <v>F010Valve Box ExtensionsCW 3210-R8each</v>
      </c>
      <c r="K325" s="16">
        <f>MATCH(J325,'Pay Items'!$K$1:$K$649,0)</f>
        <v>601</v>
      </c>
      <c r="L325" s="17" t="str">
        <f t="shared" ref="L325:L388" ca="1" si="30">CELL("format",$F325)</f>
        <v>,0</v>
      </c>
      <c r="M325" s="17" t="str">
        <f t="shared" ref="M325:M388" ca="1" si="31">CELL("format",$G325)</f>
        <v>C2</v>
      </c>
      <c r="N325" s="17" t="str">
        <f t="shared" ref="N325:N388" ca="1" si="32">CELL("format",$H325)</f>
        <v>C2</v>
      </c>
    </row>
    <row r="326" spans="1:14" s="155" customFormat="1" ht="9" customHeight="1" x14ac:dyDescent="0.2">
      <c r="A326" s="152"/>
      <c r="B326" s="191"/>
      <c r="C326" s="174"/>
      <c r="D326" s="175"/>
      <c r="E326" s="192"/>
      <c r="F326" s="293" t="s">
        <v>173</v>
      </c>
      <c r="G326" s="160" t="s">
        <v>173</v>
      </c>
      <c r="H326" s="160"/>
      <c r="I326" s="24" t="str">
        <f t="shared" ca="1" si="29"/>
        <v>LOCKED</v>
      </c>
      <c r="J326" s="15" t="str">
        <f t="shared" ref="J326:J389" si="33">CLEAN(CONCATENATE(TRIM($A326),TRIM($C326),IF(LEFT($D326)&lt;&gt;"E",TRIM($D326),),TRIM($E326)))</f>
        <v/>
      </c>
      <c r="K326" s="16" t="e">
        <f>MATCH(J326,'Pay Items'!$K$1:$K$649,0)</f>
        <v>#N/A</v>
      </c>
      <c r="L326" s="17" t="str">
        <f t="shared" ca="1" si="30"/>
        <v>,0</v>
      </c>
      <c r="M326" s="17" t="str">
        <f t="shared" ca="1" si="31"/>
        <v>C2</v>
      </c>
      <c r="N326" s="17" t="str">
        <f t="shared" ca="1" si="32"/>
        <v>C2</v>
      </c>
    </row>
    <row r="327" spans="1:14" s="155" customFormat="1" ht="39.950000000000003" customHeight="1" thickBot="1" x14ac:dyDescent="0.25">
      <c r="A327" s="152"/>
      <c r="B327" s="194" t="str">
        <f>B276</f>
        <v>E</v>
      </c>
      <c r="C327" s="323" t="str">
        <f>C276</f>
        <v>ASPHALT RECONSTRUCTION:  NOTRE DAME AVENUE / CUMBERLAND AVENUE ALLEY - BOUNDED BY CARLTON STREET AND HARGRAVE STREET</v>
      </c>
      <c r="D327" s="324"/>
      <c r="E327" s="324"/>
      <c r="F327" s="325"/>
      <c r="G327" s="199" t="s">
        <v>1649</v>
      </c>
      <c r="H327" s="200">
        <f>SUM(H276:H326)</f>
        <v>0</v>
      </c>
      <c r="I327" s="24" t="str">
        <f t="shared" ca="1" si="29"/>
        <v>LOCKED</v>
      </c>
      <c r="J327" s="15" t="str">
        <f t="shared" si="33"/>
        <v>ASPHALT RECONSTRUCTION: NOTRE DAME AVENUE / CUMBERLAND AVENUE ALLEY - BOUNDED BY CARLTON STREET AND HARGRAVE STREET</v>
      </c>
      <c r="K327" s="16" t="e">
        <f>MATCH(J327,'Pay Items'!$K$1:$K$649,0)</f>
        <v>#N/A</v>
      </c>
      <c r="L327" s="17" t="str">
        <f t="shared" ca="1" si="30"/>
        <v>G</v>
      </c>
      <c r="M327" s="17" t="str">
        <f t="shared" ca="1" si="31"/>
        <v>C2</v>
      </c>
      <c r="N327" s="17" t="str">
        <f t="shared" ca="1" si="32"/>
        <v>C2</v>
      </c>
    </row>
    <row r="328" spans="1:14" s="155" customFormat="1" ht="39.950000000000003" customHeight="1" thickTop="1" x14ac:dyDescent="0.2">
      <c r="A328" s="152"/>
      <c r="B328" s="196" t="s">
        <v>611</v>
      </c>
      <c r="C328" s="326" t="s">
        <v>1700</v>
      </c>
      <c r="D328" s="327"/>
      <c r="E328" s="327"/>
      <c r="F328" s="328"/>
      <c r="G328" s="197"/>
      <c r="H328" s="154"/>
      <c r="I328" s="24" t="str">
        <f t="shared" ca="1" si="29"/>
        <v>LOCKED</v>
      </c>
      <c r="J328" s="15" t="str">
        <f t="shared" si="33"/>
        <v>TRAFFIC CALMING: WOLSELEY AVENUE FROM RAGLAN ROAD TO MARYLAND STREET</v>
      </c>
      <c r="K328" s="16" t="e">
        <f>MATCH(J328,'Pay Items'!$K$1:$K$649,0)</f>
        <v>#N/A</v>
      </c>
      <c r="L328" s="17" t="str">
        <f t="shared" ca="1" si="30"/>
        <v>G</v>
      </c>
      <c r="M328" s="17" t="str">
        <f t="shared" ca="1" si="31"/>
        <v>C2</v>
      </c>
      <c r="N328" s="17" t="str">
        <f t="shared" ca="1" si="32"/>
        <v>C2</v>
      </c>
    </row>
    <row r="329" spans="1:14" s="155" customFormat="1" ht="30" customHeight="1" x14ac:dyDescent="0.2">
      <c r="A329" s="152"/>
      <c r="B329" s="196"/>
      <c r="C329" s="213" t="s">
        <v>1701</v>
      </c>
      <c r="D329" s="175"/>
      <c r="E329" s="176" t="s">
        <v>173</v>
      </c>
      <c r="F329" s="293" t="s">
        <v>173</v>
      </c>
      <c r="G329" s="160" t="s">
        <v>173</v>
      </c>
      <c r="H329" s="160"/>
      <c r="I329" s="24" t="str">
        <f t="shared" ca="1" si="29"/>
        <v>LOCKED</v>
      </c>
      <c r="J329" s="15" t="str">
        <f t="shared" si="33"/>
        <v>WOLSELEY AVENUE AND CLIFTON STREET</v>
      </c>
      <c r="K329" s="16" t="e">
        <f>MATCH(J329,'Pay Items'!$K$1:$K$649,0)</f>
        <v>#N/A</v>
      </c>
      <c r="L329" s="17" t="str">
        <f t="shared" ca="1" si="30"/>
        <v>,0</v>
      </c>
      <c r="M329" s="17" t="str">
        <f t="shared" ca="1" si="31"/>
        <v>C2</v>
      </c>
      <c r="N329" s="17" t="str">
        <f t="shared" ca="1" si="32"/>
        <v>C2</v>
      </c>
    </row>
    <row r="330" spans="1:14" s="155" customFormat="1" ht="30" customHeight="1" x14ac:dyDescent="0.2">
      <c r="A330" s="152"/>
      <c r="B330" s="173"/>
      <c r="C330" s="198" t="s">
        <v>196</v>
      </c>
      <c r="D330" s="175"/>
      <c r="E330" s="176" t="s">
        <v>173</v>
      </c>
      <c r="F330" s="293" t="s">
        <v>173</v>
      </c>
      <c r="G330" s="160" t="s">
        <v>173</v>
      </c>
      <c r="H330" s="160"/>
      <c r="I330" s="24" t="str">
        <f t="shared" ca="1" si="29"/>
        <v>LOCKED</v>
      </c>
      <c r="J330" s="15" t="str">
        <f t="shared" si="33"/>
        <v>EARTH AND BASE WORKS</v>
      </c>
      <c r="K330" s="16">
        <f>MATCH(J330,'Pay Items'!$K$1:$K$649,0)</f>
        <v>3</v>
      </c>
      <c r="L330" s="17" t="str">
        <f t="shared" ca="1" si="30"/>
        <v>,0</v>
      </c>
      <c r="M330" s="17" t="str">
        <f t="shared" ca="1" si="31"/>
        <v>C2</v>
      </c>
      <c r="N330" s="17" t="str">
        <f t="shared" ca="1" si="32"/>
        <v>C2</v>
      </c>
    </row>
    <row r="331" spans="1:14" s="155" customFormat="1" ht="30" customHeight="1" x14ac:dyDescent="0.2">
      <c r="A331" s="187" t="s">
        <v>439</v>
      </c>
      <c r="B331" s="162" t="s">
        <v>135</v>
      </c>
      <c r="C331" s="163" t="s">
        <v>104</v>
      </c>
      <c r="D331" s="164" t="s">
        <v>1296</v>
      </c>
      <c r="E331" s="165" t="s">
        <v>179</v>
      </c>
      <c r="F331" s="294">
        <v>20</v>
      </c>
      <c r="G331" s="120"/>
      <c r="H331" s="182">
        <f>ROUND(G331*F331,2)</f>
        <v>0</v>
      </c>
      <c r="I331" s="24" t="str">
        <f t="shared" ca="1" si="29"/>
        <v/>
      </c>
      <c r="J331" s="15" t="str">
        <f t="shared" si="33"/>
        <v>A003ExcavationCW 3110-R22m³</v>
      </c>
      <c r="K331" s="16">
        <f>MATCH(J331,'Pay Items'!$K$1:$K$649,0)</f>
        <v>6</v>
      </c>
      <c r="L331" s="17" t="str">
        <f t="shared" ca="1" si="30"/>
        <v>,0</v>
      </c>
      <c r="M331" s="17" t="str">
        <f t="shared" ca="1" si="31"/>
        <v>C2</v>
      </c>
      <c r="N331" s="17" t="str">
        <f t="shared" ca="1" si="32"/>
        <v>C2</v>
      </c>
    </row>
    <row r="332" spans="1:14" s="155" customFormat="1" ht="30" customHeight="1" x14ac:dyDescent="0.2">
      <c r="A332" s="214" t="s">
        <v>250</v>
      </c>
      <c r="B332" s="162" t="s">
        <v>136</v>
      </c>
      <c r="C332" s="163" t="s">
        <v>319</v>
      </c>
      <c r="D332" s="164" t="s">
        <v>1296</v>
      </c>
      <c r="E332" s="165"/>
      <c r="F332" s="293" t="s">
        <v>173</v>
      </c>
      <c r="G332" s="160"/>
      <c r="H332" s="160"/>
      <c r="I332" s="24" t="str">
        <f t="shared" ca="1" si="29"/>
        <v>LOCKED</v>
      </c>
      <c r="J332" s="15" t="str">
        <f t="shared" si="33"/>
        <v>A010Supplying and Placing Base Course MaterialCW 3110-R22</v>
      </c>
      <c r="K332" s="16">
        <f>MATCH(J332,'Pay Items'!$K$1:$K$649,0)</f>
        <v>27</v>
      </c>
      <c r="L332" s="17" t="str">
        <f t="shared" ca="1" si="30"/>
        <v>,0</v>
      </c>
      <c r="M332" s="17" t="str">
        <f t="shared" ca="1" si="31"/>
        <v>C2</v>
      </c>
      <c r="N332" s="17" t="str">
        <f t="shared" ca="1" si="32"/>
        <v>C2</v>
      </c>
    </row>
    <row r="333" spans="1:14" s="155" customFormat="1" ht="30" customHeight="1" x14ac:dyDescent="0.2">
      <c r="A333" s="214" t="s">
        <v>1124</v>
      </c>
      <c r="B333" s="172" t="s">
        <v>350</v>
      </c>
      <c r="C333" s="163" t="s">
        <v>1702</v>
      </c>
      <c r="D333" s="164" t="s">
        <v>173</v>
      </c>
      <c r="E333" s="165" t="s">
        <v>179</v>
      </c>
      <c r="F333" s="294">
        <v>20</v>
      </c>
      <c r="G333" s="120"/>
      <c r="H333" s="182">
        <f>ROUND(G333*F333,2)</f>
        <v>0</v>
      </c>
      <c r="I333" s="24" t="str">
        <f t="shared" ca="1" si="29"/>
        <v/>
      </c>
      <c r="J333" s="15" t="str">
        <f t="shared" si="33"/>
        <v>A010C3Base Course Material - Granular Cm³</v>
      </c>
      <c r="K333" s="16" t="e">
        <f>MATCH(J333,'Pay Items'!$K$1:$K$649,0)</f>
        <v>#N/A</v>
      </c>
      <c r="L333" s="17" t="str">
        <f t="shared" ca="1" si="30"/>
        <v>,0</v>
      </c>
      <c r="M333" s="17" t="str">
        <f t="shared" ca="1" si="31"/>
        <v>C2</v>
      </c>
      <c r="N333" s="17" t="str">
        <f t="shared" ca="1" si="32"/>
        <v>C2</v>
      </c>
    </row>
    <row r="334" spans="1:14" s="155" customFormat="1" ht="30" customHeight="1" x14ac:dyDescent="0.2">
      <c r="A334" s="187" t="s">
        <v>252</v>
      </c>
      <c r="B334" s="162" t="s">
        <v>137</v>
      </c>
      <c r="C334" s="163" t="s">
        <v>108</v>
      </c>
      <c r="D334" s="164" t="s">
        <v>1296</v>
      </c>
      <c r="E334" s="165" t="s">
        <v>178</v>
      </c>
      <c r="F334" s="294">
        <v>375</v>
      </c>
      <c r="G334" s="120"/>
      <c r="H334" s="182">
        <f>ROUND(G334*F334,2)</f>
        <v>0</v>
      </c>
      <c r="I334" s="24" t="str">
        <f t="shared" ca="1" si="29"/>
        <v/>
      </c>
      <c r="J334" s="15" t="str">
        <f t="shared" si="33"/>
        <v>A012Grading of BoulevardsCW 3110-R22m²</v>
      </c>
      <c r="K334" s="16">
        <f>MATCH(J334,'Pay Items'!$K$1:$K$649,0)</f>
        <v>37</v>
      </c>
      <c r="L334" s="17" t="str">
        <f t="shared" ca="1" si="30"/>
        <v>,0</v>
      </c>
      <c r="M334" s="17" t="str">
        <f t="shared" ca="1" si="31"/>
        <v>C2</v>
      </c>
      <c r="N334" s="17" t="str">
        <f t="shared" ca="1" si="32"/>
        <v>C2</v>
      </c>
    </row>
    <row r="335" spans="1:14" s="155" customFormat="1" ht="30" customHeight="1" x14ac:dyDescent="0.2">
      <c r="A335" s="152"/>
      <c r="B335" s="173"/>
      <c r="C335" s="174" t="s">
        <v>1603</v>
      </c>
      <c r="D335" s="175"/>
      <c r="E335" s="203"/>
      <c r="F335" s="293" t="s">
        <v>173</v>
      </c>
      <c r="G335" s="160"/>
      <c r="H335" s="160"/>
      <c r="I335" s="24" t="str">
        <f t="shared" ca="1" si="29"/>
        <v>LOCKED</v>
      </c>
      <c r="J335" s="15" t="str">
        <f t="shared" si="33"/>
        <v>ROADWORKS - REMOVALS/RENEWALS</v>
      </c>
      <c r="K335" s="16" t="e">
        <f>MATCH(J335,'Pay Items'!$K$1:$K$649,0)</f>
        <v>#N/A</v>
      </c>
      <c r="L335" s="17" t="str">
        <f t="shared" ca="1" si="30"/>
        <v>,0</v>
      </c>
      <c r="M335" s="17" t="str">
        <f t="shared" ca="1" si="31"/>
        <v>C2</v>
      </c>
      <c r="N335" s="17" t="str">
        <f t="shared" ca="1" si="32"/>
        <v>C2</v>
      </c>
    </row>
    <row r="336" spans="1:14" s="155" customFormat="1" ht="30" customHeight="1" x14ac:dyDescent="0.2">
      <c r="A336" s="177" t="s">
        <v>371</v>
      </c>
      <c r="B336" s="162" t="s">
        <v>138</v>
      </c>
      <c r="C336" s="163" t="s">
        <v>316</v>
      </c>
      <c r="D336" s="164" t="s">
        <v>1296</v>
      </c>
      <c r="E336" s="165"/>
      <c r="F336" s="293" t="s">
        <v>173</v>
      </c>
      <c r="G336" s="160"/>
      <c r="H336" s="160"/>
      <c r="I336" s="24" t="str">
        <f t="shared" ca="1" si="29"/>
        <v>LOCKED</v>
      </c>
      <c r="J336" s="15" t="str">
        <f t="shared" si="33"/>
        <v>B001Pavement RemovalCW 3110-R22</v>
      </c>
      <c r="K336" s="16">
        <f>MATCH(J336,'Pay Items'!$K$1:$K$649,0)</f>
        <v>69</v>
      </c>
      <c r="L336" s="17" t="str">
        <f t="shared" ca="1" si="30"/>
        <v>,0</v>
      </c>
      <c r="M336" s="17" t="str">
        <f t="shared" ca="1" si="31"/>
        <v>C2</v>
      </c>
      <c r="N336" s="17" t="str">
        <f t="shared" ca="1" si="32"/>
        <v>C2</v>
      </c>
    </row>
    <row r="337" spans="1:14" s="155" customFormat="1" ht="30" customHeight="1" x14ac:dyDescent="0.2">
      <c r="A337" s="177" t="s">
        <v>442</v>
      </c>
      <c r="B337" s="172" t="s">
        <v>350</v>
      </c>
      <c r="C337" s="163" t="s">
        <v>317</v>
      </c>
      <c r="D337" s="164" t="s">
        <v>173</v>
      </c>
      <c r="E337" s="165" t="s">
        <v>178</v>
      </c>
      <c r="F337" s="294">
        <v>300</v>
      </c>
      <c r="G337" s="120"/>
      <c r="H337" s="182">
        <f>ROUND(G337*F337,2)</f>
        <v>0</v>
      </c>
      <c r="I337" s="24" t="str">
        <f t="shared" ca="1" si="29"/>
        <v/>
      </c>
      <c r="J337" s="15" t="str">
        <f t="shared" si="33"/>
        <v>B002Concrete Pavementm²</v>
      </c>
      <c r="K337" s="16">
        <f>MATCH(J337,'Pay Items'!$K$1:$K$649,0)</f>
        <v>70</v>
      </c>
      <c r="L337" s="17" t="str">
        <f t="shared" ca="1" si="30"/>
        <v>,0</v>
      </c>
      <c r="M337" s="17" t="str">
        <f t="shared" ca="1" si="31"/>
        <v>C2</v>
      </c>
      <c r="N337" s="17" t="str">
        <f t="shared" ca="1" si="32"/>
        <v>C2</v>
      </c>
    </row>
    <row r="338" spans="1:14" s="155" customFormat="1" ht="30" customHeight="1" x14ac:dyDescent="0.2">
      <c r="A338" s="177" t="s">
        <v>262</v>
      </c>
      <c r="B338" s="172" t="s">
        <v>351</v>
      </c>
      <c r="C338" s="163" t="s">
        <v>318</v>
      </c>
      <c r="D338" s="164" t="s">
        <v>173</v>
      </c>
      <c r="E338" s="165" t="s">
        <v>178</v>
      </c>
      <c r="F338" s="294">
        <v>30</v>
      </c>
      <c r="G338" s="120"/>
      <c r="H338" s="182">
        <f>ROUND(G338*F338,2)</f>
        <v>0</v>
      </c>
      <c r="I338" s="24" t="str">
        <f t="shared" ca="1" si="29"/>
        <v/>
      </c>
      <c r="J338" s="15" t="str">
        <f t="shared" si="33"/>
        <v>B003Asphalt Pavementm²</v>
      </c>
      <c r="K338" s="16">
        <f>MATCH(J338,'Pay Items'!$K$1:$K$649,0)</f>
        <v>71</v>
      </c>
      <c r="L338" s="17" t="str">
        <f t="shared" ca="1" si="30"/>
        <v>,0</v>
      </c>
      <c r="M338" s="17" t="str">
        <f t="shared" ca="1" si="31"/>
        <v>C2</v>
      </c>
      <c r="N338" s="17" t="str">
        <f t="shared" ca="1" si="32"/>
        <v>C2</v>
      </c>
    </row>
    <row r="339" spans="1:14" s="155" customFormat="1" ht="39.950000000000003" customHeight="1" x14ac:dyDescent="0.2">
      <c r="A339" s="177" t="s">
        <v>775</v>
      </c>
      <c r="B339" s="215" t="s">
        <v>139</v>
      </c>
      <c r="C339" s="163" t="s">
        <v>466</v>
      </c>
      <c r="D339" s="164" t="s">
        <v>1703</v>
      </c>
      <c r="E339" s="165"/>
      <c r="F339" s="293" t="s">
        <v>173</v>
      </c>
      <c r="G339" s="160"/>
      <c r="H339" s="160"/>
      <c r="I339" s="24" t="str">
        <f t="shared" ca="1" si="29"/>
        <v>LOCKED</v>
      </c>
      <c r="J339" s="15" t="str">
        <f t="shared" si="33"/>
        <v>B077-72Partial Slab Patches - Early Opening (72 hour)CW 3230-R8,E14</v>
      </c>
      <c r="K339" s="16" t="e">
        <f>MATCH(J339,'Pay Items'!$K$1:$K$649,0)</f>
        <v>#N/A</v>
      </c>
      <c r="L339" s="17" t="str">
        <f t="shared" ca="1" si="30"/>
        <v>,0</v>
      </c>
      <c r="M339" s="17" t="str">
        <f t="shared" ca="1" si="31"/>
        <v>C2</v>
      </c>
      <c r="N339" s="17" t="str">
        <f t="shared" ca="1" si="32"/>
        <v>C2</v>
      </c>
    </row>
    <row r="340" spans="1:14" s="155" customFormat="1" ht="30" customHeight="1" x14ac:dyDescent="0.2">
      <c r="A340" s="177" t="s">
        <v>784</v>
      </c>
      <c r="B340" s="172" t="s">
        <v>350</v>
      </c>
      <c r="C340" s="163" t="s">
        <v>1580</v>
      </c>
      <c r="D340" s="164" t="s">
        <v>173</v>
      </c>
      <c r="E340" s="165" t="s">
        <v>178</v>
      </c>
      <c r="F340" s="294">
        <v>5</v>
      </c>
      <c r="G340" s="120"/>
      <c r="H340" s="182">
        <f>ROUND(G340*F340,2)</f>
        <v>0</v>
      </c>
      <c r="I340" s="24" t="str">
        <f t="shared" ca="1" si="29"/>
        <v/>
      </c>
      <c r="J340" s="15" t="str">
        <f t="shared" si="33"/>
        <v>B086-72200 mm Type 4 Concrete Pavement (Type A)m²</v>
      </c>
      <c r="K340" s="16">
        <f>MATCH(J340,'Pay Items'!$K$1:$K$649,0)</f>
        <v>154</v>
      </c>
      <c r="L340" s="17" t="str">
        <f t="shared" ca="1" si="30"/>
        <v>,0</v>
      </c>
      <c r="M340" s="17" t="str">
        <f t="shared" ca="1" si="31"/>
        <v>C2</v>
      </c>
      <c r="N340" s="17" t="str">
        <f t="shared" ca="1" si="32"/>
        <v>C2</v>
      </c>
    </row>
    <row r="341" spans="1:14" s="155" customFormat="1" ht="30" customHeight="1" x14ac:dyDescent="0.2">
      <c r="A341" s="177" t="s">
        <v>301</v>
      </c>
      <c r="B341" s="162" t="s">
        <v>581</v>
      </c>
      <c r="C341" s="163" t="s">
        <v>161</v>
      </c>
      <c r="D341" s="164" t="s">
        <v>921</v>
      </c>
      <c r="E341" s="165"/>
      <c r="F341" s="293" t="s">
        <v>173</v>
      </c>
      <c r="G341" s="160"/>
      <c r="H341" s="160"/>
      <c r="I341" s="24" t="str">
        <f t="shared" ca="1" si="29"/>
        <v>LOCKED</v>
      </c>
      <c r="J341" s="15" t="str">
        <f t="shared" si="33"/>
        <v>B094Drilled DowelsCW 3230-R8</v>
      </c>
      <c r="K341" s="16">
        <f>MATCH(J341,'Pay Items'!$K$1:$K$649,0)</f>
        <v>164</v>
      </c>
      <c r="L341" s="17" t="str">
        <f t="shared" ca="1" si="30"/>
        <v>,0</v>
      </c>
      <c r="M341" s="17" t="str">
        <f t="shared" ca="1" si="31"/>
        <v>C2</v>
      </c>
      <c r="N341" s="17" t="str">
        <f t="shared" ca="1" si="32"/>
        <v>C2</v>
      </c>
    </row>
    <row r="342" spans="1:14" s="155" customFormat="1" ht="30" customHeight="1" x14ac:dyDescent="0.2">
      <c r="A342" s="177" t="s">
        <v>302</v>
      </c>
      <c r="B342" s="172" t="s">
        <v>350</v>
      </c>
      <c r="C342" s="163" t="s">
        <v>189</v>
      </c>
      <c r="D342" s="164" t="s">
        <v>173</v>
      </c>
      <c r="E342" s="165" t="s">
        <v>181</v>
      </c>
      <c r="F342" s="294">
        <v>60</v>
      </c>
      <c r="G342" s="120"/>
      <c r="H342" s="166">
        <f>ROUND(G342*F342,2)</f>
        <v>0</v>
      </c>
      <c r="I342" s="24" t="str">
        <f t="shared" ca="1" si="29"/>
        <v/>
      </c>
      <c r="J342" s="15" t="str">
        <f t="shared" si="33"/>
        <v>B09519.1 mm Diametereach</v>
      </c>
      <c r="K342" s="16">
        <f>MATCH(J342,'Pay Items'!$K$1:$K$649,0)</f>
        <v>165</v>
      </c>
      <c r="L342" s="17" t="str">
        <f t="shared" ca="1" si="30"/>
        <v>,0</v>
      </c>
      <c r="M342" s="17" t="str">
        <f t="shared" ca="1" si="31"/>
        <v>C2</v>
      </c>
      <c r="N342" s="17" t="str">
        <f t="shared" ca="1" si="32"/>
        <v>C2</v>
      </c>
    </row>
    <row r="343" spans="1:14" s="155" customFormat="1" ht="30" customHeight="1" x14ac:dyDescent="0.2">
      <c r="A343" s="177" t="s">
        <v>304</v>
      </c>
      <c r="B343" s="162" t="s">
        <v>140</v>
      </c>
      <c r="C343" s="163" t="s">
        <v>162</v>
      </c>
      <c r="D343" s="164" t="s">
        <v>921</v>
      </c>
      <c r="E343" s="165"/>
      <c r="F343" s="293" t="s">
        <v>173</v>
      </c>
      <c r="G343" s="160"/>
      <c r="H343" s="160"/>
      <c r="I343" s="24" t="str">
        <f t="shared" ca="1" si="29"/>
        <v>LOCKED</v>
      </c>
      <c r="J343" s="15" t="str">
        <f t="shared" si="33"/>
        <v>B097Drilled Tie BarsCW 3230-R8</v>
      </c>
      <c r="K343" s="16">
        <f>MATCH(J343,'Pay Items'!$K$1:$K$649,0)</f>
        <v>167</v>
      </c>
      <c r="L343" s="17" t="str">
        <f t="shared" ca="1" si="30"/>
        <v>,0</v>
      </c>
      <c r="M343" s="17" t="str">
        <f t="shared" ca="1" si="31"/>
        <v>C2</v>
      </c>
      <c r="N343" s="17" t="str">
        <f t="shared" ca="1" si="32"/>
        <v>C2</v>
      </c>
    </row>
    <row r="344" spans="1:14" s="155" customFormat="1" ht="30" customHeight="1" x14ac:dyDescent="0.2">
      <c r="A344" s="177" t="s">
        <v>305</v>
      </c>
      <c r="B344" s="172" t="s">
        <v>350</v>
      </c>
      <c r="C344" s="163" t="s">
        <v>187</v>
      </c>
      <c r="D344" s="164" t="s">
        <v>173</v>
      </c>
      <c r="E344" s="165" t="s">
        <v>181</v>
      </c>
      <c r="F344" s="294">
        <v>40</v>
      </c>
      <c r="G344" s="120"/>
      <c r="H344" s="182">
        <f>ROUND(G344*F344,2)</f>
        <v>0</v>
      </c>
      <c r="I344" s="24" t="str">
        <f t="shared" ca="1" si="29"/>
        <v/>
      </c>
      <c r="J344" s="15" t="str">
        <f t="shared" si="33"/>
        <v>B09820 M Deformed Tie Bareach</v>
      </c>
      <c r="K344" s="16">
        <f>MATCH(J344,'Pay Items'!$K$1:$K$649,0)</f>
        <v>169</v>
      </c>
      <c r="L344" s="17" t="str">
        <f t="shared" ca="1" si="30"/>
        <v>,0</v>
      </c>
      <c r="M344" s="17" t="str">
        <f t="shared" ca="1" si="31"/>
        <v>C2</v>
      </c>
      <c r="N344" s="17" t="str">
        <f t="shared" ca="1" si="32"/>
        <v>C2</v>
      </c>
    </row>
    <row r="345" spans="1:14" s="155" customFormat="1" ht="30" customHeight="1" x14ac:dyDescent="0.2">
      <c r="A345" s="177" t="s">
        <v>792</v>
      </c>
      <c r="B345" s="162" t="s">
        <v>141</v>
      </c>
      <c r="C345" s="163" t="s">
        <v>329</v>
      </c>
      <c r="D345" s="164" t="s">
        <v>6</v>
      </c>
      <c r="E345" s="165"/>
      <c r="F345" s="293" t="s">
        <v>173</v>
      </c>
      <c r="G345" s="160"/>
      <c r="H345" s="160"/>
      <c r="I345" s="24" t="str">
        <f t="shared" ca="1" si="29"/>
        <v>LOCKED</v>
      </c>
      <c r="J345" s="15" t="str">
        <f t="shared" si="33"/>
        <v>B100rMiscellaneous Concrete Slab RemovalCW 3235-R9</v>
      </c>
      <c r="K345" s="16">
        <f>MATCH(J345,'Pay Items'!$K$1:$K$649,0)</f>
        <v>171</v>
      </c>
      <c r="L345" s="17" t="str">
        <f t="shared" ca="1" si="30"/>
        <v>,0</v>
      </c>
      <c r="M345" s="17" t="str">
        <f t="shared" ca="1" si="31"/>
        <v>C2</v>
      </c>
      <c r="N345" s="17" t="str">
        <f t="shared" ca="1" si="32"/>
        <v>C2</v>
      </c>
    </row>
    <row r="346" spans="1:14" s="155" customFormat="1" ht="30" customHeight="1" x14ac:dyDescent="0.2">
      <c r="A346" s="177" t="s">
        <v>796</v>
      </c>
      <c r="B346" s="172" t="s">
        <v>350</v>
      </c>
      <c r="C346" s="163" t="s">
        <v>10</v>
      </c>
      <c r="D346" s="164" t="s">
        <v>173</v>
      </c>
      <c r="E346" s="165" t="s">
        <v>178</v>
      </c>
      <c r="F346" s="294">
        <v>135</v>
      </c>
      <c r="G346" s="120"/>
      <c r="H346" s="182">
        <f>ROUND(G346*F346,2)</f>
        <v>0</v>
      </c>
      <c r="I346" s="24" t="str">
        <f t="shared" ca="1" si="29"/>
        <v/>
      </c>
      <c r="J346" s="15" t="str">
        <f t="shared" si="33"/>
        <v>B104r100 mm Sidewalkm²</v>
      </c>
      <c r="K346" s="16">
        <f>MATCH(J346,'Pay Items'!$K$1:$K$649,0)</f>
        <v>175</v>
      </c>
      <c r="L346" s="17" t="str">
        <f t="shared" ca="1" si="30"/>
        <v>,0</v>
      </c>
      <c r="M346" s="17" t="str">
        <f t="shared" ca="1" si="31"/>
        <v>C2</v>
      </c>
      <c r="N346" s="17" t="str">
        <f t="shared" ca="1" si="32"/>
        <v>C2</v>
      </c>
    </row>
    <row r="347" spans="1:14" s="155" customFormat="1" ht="30" customHeight="1" x14ac:dyDescent="0.2">
      <c r="A347" s="177" t="s">
        <v>799</v>
      </c>
      <c r="B347" s="162" t="s">
        <v>446</v>
      </c>
      <c r="C347" s="163" t="s">
        <v>334</v>
      </c>
      <c r="D347" s="164" t="s">
        <v>1609</v>
      </c>
      <c r="E347" s="165"/>
      <c r="F347" s="293" t="s">
        <v>173</v>
      </c>
      <c r="G347" s="160"/>
      <c r="H347" s="160"/>
      <c r="I347" s="24" t="str">
        <f t="shared" ca="1" si="29"/>
        <v>LOCKED</v>
      </c>
      <c r="J347" s="15" t="str">
        <f t="shared" si="33"/>
        <v>B107iMiscellaneous Concrete Slab InstallationCW 3235-R9, E14</v>
      </c>
      <c r="K347" s="16" t="e">
        <f>MATCH(J347,'Pay Items'!$K$1:$K$649,0)</f>
        <v>#N/A</v>
      </c>
      <c r="L347" s="17" t="str">
        <f t="shared" ca="1" si="30"/>
        <v>,0</v>
      </c>
      <c r="M347" s="17" t="str">
        <f t="shared" ca="1" si="31"/>
        <v>C2</v>
      </c>
      <c r="N347" s="17" t="str">
        <f t="shared" ca="1" si="32"/>
        <v>C2</v>
      </c>
    </row>
    <row r="348" spans="1:14" s="155" customFormat="1" ht="30" customHeight="1" x14ac:dyDescent="0.2">
      <c r="A348" s="177" t="s">
        <v>911</v>
      </c>
      <c r="B348" s="172" t="s">
        <v>350</v>
      </c>
      <c r="C348" s="163" t="s">
        <v>1704</v>
      </c>
      <c r="D348" s="164" t="s">
        <v>397</v>
      </c>
      <c r="E348" s="165" t="s">
        <v>178</v>
      </c>
      <c r="F348" s="294">
        <v>225</v>
      </c>
      <c r="G348" s="120"/>
      <c r="H348" s="182">
        <f>ROUND(G348*F348,2)</f>
        <v>0</v>
      </c>
      <c r="I348" s="24" t="str">
        <f t="shared" ca="1" si="29"/>
        <v/>
      </c>
      <c r="J348" s="15" t="str">
        <f t="shared" si="33"/>
        <v>B111iType 5 Concrete 100 mm SidewalkSD-228Am²</v>
      </c>
      <c r="K348" s="16" t="e">
        <f>MATCH(J348,'Pay Items'!$K$1:$K$649,0)</f>
        <v>#N/A</v>
      </c>
      <c r="L348" s="17" t="str">
        <f t="shared" ca="1" si="30"/>
        <v>,0</v>
      </c>
      <c r="M348" s="17" t="str">
        <f t="shared" ca="1" si="31"/>
        <v>C2</v>
      </c>
      <c r="N348" s="17" t="str">
        <f t="shared" ca="1" si="32"/>
        <v>C2</v>
      </c>
    </row>
    <row r="349" spans="1:14" s="155" customFormat="1" ht="30" customHeight="1" x14ac:dyDescent="0.2">
      <c r="A349" s="177" t="s">
        <v>815</v>
      </c>
      <c r="B349" s="162" t="s">
        <v>142</v>
      </c>
      <c r="C349" s="163" t="s">
        <v>339</v>
      </c>
      <c r="D349" s="164" t="s">
        <v>918</v>
      </c>
      <c r="E349" s="165"/>
      <c r="F349" s="293" t="s">
        <v>173</v>
      </c>
      <c r="G349" s="160"/>
      <c r="H349" s="160"/>
      <c r="I349" s="24" t="str">
        <f t="shared" ca="1" si="29"/>
        <v>LOCKED</v>
      </c>
      <c r="J349" s="15" t="str">
        <f t="shared" si="33"/>
        <v>B126rConcrete Curb RemovalCW 3240-R10</v>
      </c>
      <c r="K349" s="16">
        <f>MATCH(J349,'Pay Items'!$K$1:$K$649,0)</f>
        <v>209</v>
      </c>
      <c r="L349" s="17" t="str">
        <f t="shared" ca="1" si="30"/>
        <v>,0</v>
      </c>
      <c r="M349" s="17" t="str">
        <f t="shared" ca="1" si="31"/>
        <v>C2</v>
      </c>
      <c r="N349" s="17" t="str">
        <f t="shared" ca="1" si="32"/>
        <v>C2</v>
      </c>
    </row>
    <row r="350" spans="1:14" s="155" customFormat="1" ht="30" customHeight="1" x14ac:dyDescent="0.2">
      <c r="A350" s="177" t="s">
        <v>1145</v>
      </c>
      <c r="B350" s="172" t="s">
        <v>350</v>
      </c>
      <c r="C350" s="163" t="s">
        <v>969</v>
      </c>
      <c r="D350" s="164" t="s">
        <v>173</v>
      </c>
      <c r="E350" s="165" t="s">
        <v>182</v>
      </c>
      <c r="F350" s="294">
        <v>80</v>
      </c>
      <c r="G350" s="120"/>
      <c r="H350" s="182">
        <f>ROUND(G350*F350,2)</f>
        <v>0</v>
      </c>
      <c r="I350" s="24" t="str">
        <f t="shared" ca="1" si="29"/>
        <v/>
      </c>
      <c r="J350" s="15" t="str">
        <f t="shared" si="33"/>
        <v>B127rBBarrier Separatem</v>
      </c>
      <c r="K350" s="16">
        <f>MATCH(J350,'Pay Items'!$K$1:$K$649,0)</f>
        <v>212</v>
      </c>
      <c r="L350" s="17" t="str">
        <f t="shared" ca="1" si="30"/>
        <v>,0</v>
      </c>
      <c r="M350" s="17" t="str">
        <f t="shared" ca="1" si="31"/>
        <v>C2</v>
      </c>
      <c r="N350" s="17" t="str">
        <f t="shared" ca="1" si="32"/>
        <v>C2</v>
      </c>
    </row>
    <row r="351" spans="1:14" s="155" customFormat="1" ht="30" customHeight="1" x14ac:dyDescent="0.2">
      <c r="A351" s="177" t="s">
        <v>822</v>
      </c>
      <c r="B351" s="172" t="s">
        <v>351</v>
      </c>
      <c r="C351" s="163" t="s">
        <v>689</v>
      </c>
      <c r="D351" s="164" t="s">
        <v>173</v>
      </c>
      <c r="E351" s="165" t="s">
        <v>182</v>
      </c>
      <c r="F351" s="294">
        <v>20</v>
      </c>
      <c r="G351" s="120"/>
      <c r="H351" s="182">
        <f>ROUND(G351*F351,2)</f>
        <v>0</v>
      </c>
      <c r="I351" s="24" t="str">
        <f t="shared" ca="1" si="29"/>
        <v/>
      </c>
      <c r="J351" s="15" t="str">
        <f t="shared" si="33"/>
        <v>B132rCurb Rampm</v>
      </c>
      <c r="K351" s="16">
        <f>MATCH(J351,'Pay Items'!$K$1:$K$649,0)</f>
        <v>217</v>
      </c>
      <c r="L351" s="17" t="str">
        <f t="shared" ca="1" si="30"/>
        <v>,0</v>
      </c>
      <c r="M351" s="17" t="str">
        <f t="shared" ca="1" si="31"/>
        <v>C2</v>
      </c>
      <c r="N351" s="17" t="str">
        <f t="shared" ca="1" si="32"/>
        <v>C2</v>
      </c>
    </row>
    <row r="352" spans="1:14" s="155" customFormat="1" ht="30" customHeight="1" x14ac:dyDescent="0.2">
      <c r="A352" s="177" t="s">
        <v>825</v>
      </c>
      <c r="B352" s="162" t="s">
        <v>447</v>
      </c>
      <c r="C352" s="163" t="s">
        <v>341</v>
      </c>
      <c r="D352" s="164" t="s">
        <v>1679</v>
      </c>
      <c r="E352" s="165"/>
      <c r="F352" s="293" t="s">
        <v>173</v>
      </c>
      <c r="G352" s="160"/>
      <c r="H352" s="160"/>
      <c r="I352" s="24" t="str">
        <f t="shared" ca="1" si="29"/>
        <v>LOCKED</v>
      </c>
      <c r="J352" s="15" t="str">
        <f t="shared" si="33"/>
        <v>B135iConcrete Curb InstallationCW 3240-R10, E14</v>
      </c>
      <c r="K352" s="16" t="e">
        <f>MATCH(J352,'Pay Items'!$K$1:$K$649,0)</f>
        <v>#N/A</v>
      </c>
      <c r="L352" s="17" t="str">
        <f t="shared" ca="1" si="30"/>
        <v>,0</v>
      </c>
      <c r="M352" s="17" t="str">
        <f t="shared" ca="1" si="31"/>
        <v>C2</v>
      </c>
      <c r="N352" s="17" t="str">
        <f t="shared" ca="1" si="32"/>
        <v>C2</v>
      </c>
    </row>
    <row r="353" spans="1:14" s="155" customFormat="1" ht="39.950000000000003" customHeight="1" x14ac:dyDescent="0.2">
      <c r="A353" s="177" t="s">
        <v>1148</v>
      </c>
      <c r="B353" s="172" t="s">
        <v>350</v>
      </c>
      <c r="C353" s="163" t="s">
        <v>1614</v>
      </c>
      <c r="D353" s="164" t="s">
        <v>398</v>
      </c>
      <c r="E353" s="165" t="s">
        <v>182</v>
      </c>
      <c r="F353" s="294">
        <v>30</v>
      </c>
      <c r="G353" s="120"/>
      <c r="H353" s="182">
        <f>ROUND(G353*F353,2)</f>
        <v>0</v>
      </c>
      <c r="I353" s="24" t="str">
        <f t="shared" ca="1" si="29"/>
        <v/>
      </c>
      <c r="J353" s="15" t="str">
        <f t="shared" si="33"/>
        <v>B136iAType 2 Concrete Barrier (150 mm reveal ht, Dowelled)SD-205m</v>
      </c>
      <c r="K353" s="16" t="e">
        <f>MATCH(J353,'Pay Items'!$K$1:$K$649,0)</f>
        <v>#N/A</v>
      </c>
      <c r="L353" s="17" t="str">
        <f t="shared" ca="1" si="30"/>
        <v>,0</v>
      </c>
      <c r="M353" s="17" t="str">
        <f t="shared" ca="1" si="31"/>
        <v>C2</v>
      </c>
      <c r="N353" s="17" t="str">
        <f t="shared" ca="1" si="32"/>
        <v>C2</v>
      </c>
    </row>
    <row r="354" spans="1:14" s="155" customFormat="1" ht="39.950000000000003" customHeight="1" x14ac:dyDescent="0.2">
      <c r="A354" s="177" t="s">
        <v>1154</v>
      </c>
      <c r="B354" s="172" t="s">
        <v>351</v>
      </c>
      <c r="C354" s="163" t="s">
        <v>1705</v>
      </c>
      <c r="D354" s="164" t="s">
        <v>399</v>
      </c>
      <c r="E354" s="165" t="s">
        <v>182</v>
      </c>
      <c r="F354" s="294">
        <v>75</v>
      </c>
      <c r="G354" s="120"/>
      <c r="H354" s="182">
        <f>ROUND(G354*F354,2)</f>
        <v>0</v>
      </c>
      <c r="I354" s="24" t="str">
        <f t="shared" ca="1" si="29"/>
        <v/>
      </c>
      <c r="J354" s="15" t="str">
        <f t="shared" si="33"/>
        <v>B139iAType 2 Concrete Modified Barrier (150 mm reveal ht, Dowelled)SD-203Bm</v>
      </c>
      <c r="K354" s="16" t="e">
        <f>MATCH(J354,'Pay Items'!$K$1:$K$649,0)</f>
        <v>#N/A</v>
      </c>
      <c r="L354" s="17" t="str">
        <f t="shared" ca="1" si="30"/>
        <v>,0</v>
      </c>
      <c r="M354" s="17" t="str">
        <f t="shared" ca="1" si="31"/>
        <v>C2</v>
      </c>
      <c r="N354" s="17" t="str">
        <f t="shared" ca="1" si="32"/>
        <v>C2</v>
      </c>
    </row>
    <row r="355" spans="1:14" s="155" customFormat="1" ht="39.950000000000003" customHeight="1" x14ac:dyDescent="0.2">
      <c r="A355" s="177" t="s">
        <v>941</v>
      </c>
      <c r="B355" s="172" t="s">
        <v>352</v>
      </c>
      <c r="C355" s="163" t="s">
        <v>1706</v>
      </c>
      <c r="D355" s="164" t="s">
        <v>367</v>
      </c>
      <c r="E355" s="165" t="s">
        <v>182</v>
      </c>
      <c r="F355" s="294">
        <v>20</v>
      </c>
      <c r="G355" s="120"/>
      <c r="H355" s="182">
        <f>ROUND(G355*F355,2)</f>
        <v>0</v>
      </c>
      <c r="I355" s="24" t="str">
        <f t="shared" ca="1" si="29"/>
        <v/>
      </c>
      <c r="J355" s="15" t="str">
        <f t="shared" si="33"/>
        <v>B150iAType 2 Concrete Curb Ramp (8-12 mm reveal ht, Monolithic)SD-229A,B,Cm</v>
      </c>
      <c r="K355" s="16" t="e">
        <f>MATCH(J355,'Pay Items'!$K$1:$K$649,0)</f>
        <v>#N/A</v>
      </c>
      <c r="L355" s="17" t="str">
        <f t="shared" ca="1" si="30"/>
        <v>,0</v>
      </c>
      <c r="M355" s="17" t="str">
        <f t="shared" ca="1" si="31"/>
        <v>C2</v>
      </c>
      <c r="N355" s="17" t="str">
        <f t="shared" ca="1" si="32"/>
        <v>C2</v>
      </c>
    </row>
    <row r="356" spans="1:14" s="155" customFormat="1" ht="30" customHeight="1" x14ac:dyDescent="0.2">
      <c r="A356" s="177" t="s">
        <v>476</v>
      </c>
      <c r="B356" s="162" t="s">
        <v>143</v>
      </c>
      <c r="C356" s="163" t="s">
        <v>362</v>
      </c>
      <c r="D356" s="164" t="s">
        <v>1181</v>
      </c>
      <c r="E356" s="185"/>
      <c r="F356" s="293" t="s">
        <v>173</v>
      </c>
      <c r="G356" s="160"/>
      <c r="H356" s="160"/>
      <c r="I356" s="24" t="str">
        <f t="shared" ca="1" si="29"/>
        <v>LOCKED</v>
      </c>
      <c r="J356" s="15" t="str">
        <f t="shared" si="33"/>
        <v>B190Construction of Asphaltic Concrete OverlayCW 3410-R12</v>
      </c>
      <c r="K356" s="16">
        <f>MATCH(J356,'Pay Items'!$K$1:$K$649,0)</f>
        <v>319</v>
      </c>
      <c r="L356" s="17" t="str">
        <f t="shared" ca="1" si="30"/>
        <v>,0</v>
      </c>
      <c r="M356" s="17" t="str">
        <f t="shared" ca="1" si="31"/>
        <v>C2</v>
      </c>
      <c r="N356" s="17" t="str">
        <f t="shared" ca="1" si="32"/>
        <v>C2</v>
      </c>
    </row>
    <row r="357" spans="1:14" s="155" customFormat="1" ht="30" customHeight="1" x14ac:dyDescent="0.2">
      <c r="A357" s="177" t="s">
        <v>477</v>
      </c>
      <c r="B357" s="172" t="s">
        <v>350</v>
      </c>
      <c r="C357" s="163" t="s">
        <v>363</v>
      </c>
      <c r="D357" s="164"/>
      <c r="E357" s="165"/>
      <c r="F357" s="293" t="s">
        <v>173</v>
      </c>
      <c r="G357" s="160"/>
      <c r="H357" s="160"/>
      <c r="I357" s="24" t="str">
        <f t="shared" ca="1" si="29"/>
        <v>LOCKED</v>
      </c>
      <c r="J357" s="15" t="str">
        <f t="shared" si="33"/>
        <v>B191Main Line Paving</v>
      </c>
      <c r="K357" s="16">
        <f>MATCH(J357,'Pay Items'!$K$1:$K$649,0)</f>
        <v>320</v>
      </c>
      <c r="L357" s="17" t="str">
        <f t="shared" ca="1" si="30"/>
        <v>,0</v>
      </c>
      <c r="M357" s="17" t="str">
        <f t="shared" ca="1" si="31"/>
        <v>C2</v>
      </c>
      <c r="N357" s="17" t="str">
        <f t="shared" ca="1" si="32"/>
        <v>C2</v>
      </c>
    </row>
    <row r="358" spans="1:14" s="155" customFormat="1" ht="30" customHeight="1" x14ac:dyDescent="0.2">
      <c r="A358" s="177" t="s">
        <v>479</v>
      </c>
      <c r="B358" s="183" t="s">
        <v>700</v>
      </c>
      <c r="C358" s="163" t="s">
        <v>718</v>
      </c>
      <c r="D358" s="164"/>
      <c r="E358" s="165" t="s">
        <v>180</v>
      </c>
      <c r="F358" s="294">
        <v>150</v>
      </c>
      <c r="G358" s="120"/>
      <c r="H358" s="182">
        <f>ROUND(G358*F358,2)</f>
        <v>0</v>
      </c>
      <c r="I358" s="24" t="str">
        <f t="shared" ca="1" si="29"/>
        <v/>
      </c>
      <c r="J358" s="15" t="str">
        <f t="shared" si="33"/>
        <v>B193Type IAtonne</v>
      </c>
      <c r="K358" s="16">
        <f>MATCH(J358,'Pay Items'!$K$1:$K$649,0)</f>
        <v>321</v>
      </c>
      <c r="L358" s="17" t="str">
        <f t="shared" ca="1" si="30"/>
        <v>,0</v>
      </c>
      <c r="M358" s="17" t="str">
        <f t="shared" ca="1" si="31"/>
        <v>C2</v>
      </c>
      <c r="N358" s="17" t="str">
        <f t="shared" ca="1" si="32"/>
        <v>C2</v>
      </c>
    </row>
    <row r="359" spans="1:14" s="155" customFormat="1" ht="30" customHeight="1" x14ac:dyDescent="0.2">
      <c r="A359" s="177" t="s">
        <v>480</v>
      </c>
      <c r="B359" s="172" t="s">
        <v>351</v>
      </c>
      <c r="C359" s="163" t="s">
        <v>364</v>
      </c>
      <c r="D359" s="164"/>
      <c r="E359" s="165"/>
      <c r="F359" s="293" t="s">
        <v>173</v>
      </c>
      <c r="G359" s="160"/>
      <c r="H359" s="160"/>
      <c r="I359" s="24" t="str">
        <f t="shared" ca="1" si="29"/>
        <v>LOCKED</v>
      </c>
      <c r="J359" s="15" t="str">
        <f t="shared" si="33"/>
        <v>B194Tie-ins and Approaches</v>
      </c>
      <c r="K359" s="16">
        <f>MATCH(J359,'Pay Items'!$K$1:$K$649,0)</f>
        <v>323</v>
      </c>
      <c r="L359" s="17" t="str">
        <f t="shared" ca="1" si="30"/>
        <v>,0</v>
      </c>
      <c r="M359" s="17" t="str">
        <f t="shared" ca="1" si="31"/>
        <v>C2</v>
      </c>
      <c r="N359" s="17" t="str">
        <f t="shared" ca="1" si="32"/>
        <v>C2</v>
      </c>
    </row>
    <row r="360" spans="1:14" s="155" customFormat="1" ht="30" customHeight="1" x14ac:dyDescent="0.2">
      <c r="A360" s="177" t="s">
        <v>481</v>
      </c>
      <c r="B360" s="183" t="s">
        <v>700</v>
      </c>
      <c r="C360" s="163" t="s">
        <v>718</v>
      </c>
      <c r="D360" s="164"/>
      <c r="E360" s="165" t="s">
        <v>180</v>
      </c>
      <c r="F360" s="294">
        <v>35</v>
      </c>
      <c r="G360" s="120"/>
      <c r="H360" s="182">
        <f>ROUND(G360*F360,2)</f>
        <v>0</v>
      </c>
      <c r="I360" s="24" t="str">
        <f t="shared" ca="1" si="29"/>
        <v/>
      </c>
      <c r="J360" s="15" t="str">
        <f t="shared" si="33"/>
        <v>B195Type IAtonne</v>
      </c>
      <c r="K360" s="16">
        <f>MATCH(J360,'Pay Items'!$K$1:$K$649,0)</f>
        <v>324</v>
      </c>
      <c r="L360" s="17" t="str">
        <f t="shared" ca="1" si="30"/>
        <v>,0</v>
      </c>
      <c r="M360" s="17" t="str">
        <f t="shared" ca="1" si="31"/>
        <v>C2</v>
      </c>
      <c r="N360" s="17" t="str">
        <f t="shared" ca="1" si="32"/>
        <v>C2</v>
      </c>
    </row>
    <row r="361" spans="1:14" s="155" customFormat="1" ht="30" customHeight="1" x14ac:dyDescent="0.2">
      <c r="A361" s="177" t="s">
        <v>486</v>
      </c>
      <c r="B361" s="162" t="s">
        <v>144</v>
      </c>
      <c r="C361" s="163" t="s">
        <v>99</v>
      </c>
      <c r="D361" s="164" t="s">
        <v>959</v>
      </c>
      <c r="E361" s="165"/>
      <c r="F361" s="293" t="s">
        <v>173</v>
      </c>
      <c r="G361" s="160"/>
      <c r="H361" s="160"/>
      <c r="I361" s="24" t="str">
        <f t="shared" ca="1" si="29"/>
        <v>LOCKED</v>
      </c>
      <c r="J361" s="15" t="str">
        <f t="shared" si="33"/>
        <v>B200Planing of PavementCW 3450-R6</v>
      </c>
      <c r="K361" s="16">
        <f>MATCH(J361,'Pay Items'!$K$1:$K$649,0)</f>
        <v>329</v>
      </c>
      <c r="L361" s="17" t="str">
        <f t="shared" ca="1" si="30"/>
        <v>,0</v>
      </c>
      <c r="M361" s="17" t="str">
        <f t="shared" ca="1" si="31"/>
        <v>C2</v>
      </c>
      <c r="N361" s="17" t="str">
        <f t="shared" ca="1" si="32"/>
        <v>C2</v>
      </c>
    </row>
    <row r="362" spans="1:14" s="155" customFormat="1" ht="30" customHeight="1" x14ac:dyDescent="0.2">
      <c r="A362" s="177" t="s">
        <v>487</v>
      </c>
      <c r="B362" s="172" t="s">
        <v>350</v>
      </c>
      <c r="C362" s="163" t="s">
        <v>1004</v>
      </c>
      <c r="D362" s="164" t="s">
        <v>173</v>
      </c>
      <c r="E362" s="165" t="s">
        <v>178</v>
      </c>
      <c r="F362" s="294">
        <v>730</v>
      </c>
      <c r="G362" s="120"/>
      <c r="H362" s="182">
        <f>ROUND(G362*F362,2)</f>
        <v>0</v>
      </c>
      <c r="I362" s="24" t="str">
        <f t="shared" ca="1" si="29"/>
        <v/>
      </c>
      <c r="J362" s="15" t="str">
        <f t="shared" si="33"/>
        <v>B2011 - 50 mm Depth (Asphalt)m²</v>
      </c>
      <c r="K362" s="16">
        <f>MATCH(J362,'Pay Items'!$K$1:$K$649,0)</f>
        <v>330</v>
      </c>
      <c r="L362" s="17" t="str">
        <f t="shared" ca="1" si="30"/>
        <v>,0</v>
      </c>
      <c r="M362" s="17" t="str">
        <f t="shared" ca="1" si="31"/>
        <v>C2</v>
      </c>
      <c r="N362" s="17" t="str">
        <f t="shared" ca="1" si="32"/>
        <v>C2</v>
      </c>
    </row>
    <row r="363" spans="1:14" s="155" customFormat="1" ht="30" customHeight="1" x14ac:dyDescent="0.2">
      <c r="A363" s="177" t="s">
        <v>875</v>
      </c>
      <c r="B363" s="162" t="s">
        <v>996</v>
      </c>
      <c r="C363" s="163" t="s">
        <v>909</v>
      </c>
      <c r="D363" s="164" t="s">
        <v>960</v>
      </c>
      <c r="E363" s="165" t="s">
        <v>181</v>
      </c>
      <c r="F363" s="295">
        <v>6</v>
      </c>
      <c r="G363" s="120"/>
      <c r="H363" s="182">
        <f>ROUND(G363*F363,2)</f>
        <v>0</v>
      </c>
      <c r="I363" s="24" t="str">
        <f t="shared" ca="1" si="29"/>
        <v/>
      </c>
      <c r="J363" s="15" t="str">
        <f t="shared" si="33"/>
        <v>B219Detectable Warning Surface TilesCW 3326-R3each</v>
      </c>
      <c r="K363" s="16">
        <f>MATCH(J363,'Pay Items'!$K$1:$K$649,0)</f>
        <v>341</v>
      </c>
      <c r="L363" s="17" t="str">
        <f t="shared" ca="1" si="30"/>
        <v>,0</v>
      </c>
      <c r="M363" s="17" t="str">
        <f t="shared" ca="1" si="31"/>
        <v>C2</v>
      </c>
      <c r="N363" s="17" t="str">
        <f t="shared" ca="1" si="32"/>
        <v>C2</v>
      </c>
    </row>
    <row r="364" spans="1:14" s="155" customFormat="1" ht="30" customHeight="1" x14ac:dyDescent="0.2">
      <c r="A364" s="152"/>
      <c r="B364" s="216"/>
      <c r="C364" s="174" t="s">
        <v>1615</v>
      </c>
      <c r="D364" s="175"/>
      <c r="E364" s="176"/>
      <c r="F364" s="293" t="s">
        <v>173</v>
      </c>
      <c r="G364" s="160"/>
      <c r="H364" s="160"/>
      <c r="I364" s="24" t="str">
        <f t="shared" ca="1" si="29"/>
        <v>LOCKED</v>
      </c>
      <c r="J364" s="15" t="str">
        <f t="shared" si="33"/>
        <v>ROADWORKS - NEW CONSTRUCTION</v>
      </c>
      <c r="K364" s="16" t="e">
        <f>MATCH(J364,'Pay Items'!$K$1:$K$649,0)</f>
        <v>#N/A</v>
      </c>
      <c r="L364" s="17" t="str">
        <f t="shared" ca="1" si="30"/>
        <v>,0</v>
      </c>
      <c r="M364" s="17" t="str">
        <f t="shared" ca="1" si="31"/>
        <v>C2</v>
      </c>
      <c r="N364" s="17" t="str">
        <f t="shared" ca="1" si="32"/>
        <v>C2</v>
      </c>
    </row>
    <row r="365" spans="1:14" s="155" customFormat="1" ht="39.950000000000003" customHeight="1" x14ac:dyDescent="0.2">
      <c r="A365" s="161" t="s">
        <v>209</v>
      </c>
      <c r="B365" s="162" t="s">
        <v>590</v>
      </c>
      <c r="C365" s="163" t="s">
        <v>468</v>
      </c>
      <c r="D365" s="164" t="s">
        <v>1617</v>
      </c>
      <c r="E365" s="165"/>
      <c r="F365" s="293" t="s">
        <v>173</v>
      </c>
      <c r="G365" s="160"/>
      <c r="H365" s="160"/>
      <c r="I365" s="24" t="str">
        <f t="shared" ca="1" si="29"/>
        <v>LOCKED</v>
      </c>
      <c r="J365" s="15" t="str">
        <f t="shared" si="33"/>
        <v>C001Concrete Pavements, Median Slabs, Bull-noses, and Safety MediansCW 3310-R18, E14</v>
      </c>
      <c r="K365" s="16" t="e">
        <f>MATCH(J365,'Pay Items'!$K$1:$K$649,0)</f>
        <v>#N/A</v>
      </c>
      <c r="L365" s="17" t="str">
        <f t="shared" ca="1" si="30"/>
        <v>,0</v>
      </c>
      <c r="M365" s="17" t="str">
        <f t="shared" ca="1" si="31"/>
        <v>C2</v>
      </c>
      <c r="N365" s="17" t="str">
        <f t="shared" ca="1" si="32"/>
        <v>C2</v>
      </c>
    </row>
    <row r="366" spans="1:14" s="155" customFormat="1" ht="39.950000000000003" customHeight="1" x14ac:dyDescent="0.2">
      <c r="A366" s="161" t="s">
        <v>457</v>
      </c>
      <c r="B366" s="172" t="s">
        <v>350</v>
      </c>
      <c r="C366" s="163" t="s">
        <v>1618</v>
      </c>
      <c r="D366" s="164" t="s">
        <v>173</v>
      </c>
      <c r="E366" s="165" t="s">
        <v>178</v>
      </c>
      <c r="F366" s="295">
        <v>40</v>
      </c>
      <c r="G366" s="120"/>
      <c r="H366" s="166">
        <f>ROUND(G366*F366,2)</f>
        <v>0</v>
      </c>
      <c r="I366" s="24" t="str">
        <f t="shared" ca="1" si="29"/>
        <v/>
      </c>
      <c r="J366" s="15" t="str">
        <f t="shared" si="33"/>
        <v>C008Construction of 200 mm Type 2 Concrete Pavement - (Reinforced)m²</v>
      </c>
      <c r="K366" s="16" t="e">
        <f>MATCH(J366,'Pay Items'!$K$1:$K$649,0)</f>
        <v>#N/A</v>
      </c>
      <c r="L366" s="17" t="str">
        <f t="shared" ca="1" si="30"/>
        <v>,0</v>
      </c>
      <c r="M366" s="17" t="str">
        <f t="shared" ca="1" si="31"/>
        <v>C2</v>
      </c>
      <c r="N366" s="17" t="str">
        <f t="shared" ca="1" si="32"/>
        <v>C2</v>
      </c>
    </row>
    <row r="367" spans="1:14" s="155" customFormat="1" ht="30" customHeight="1" x14ac:dyDescent="0.2">
      <c r="A367" s="161" t="s">
        <v>380</v>
      </c>
      <c r="B367" s="162" t="s">
        <v>591</v>
      </c>
      <c r="C367" s="163" t="s">
        <v>123</v>
      </c>
      <c r="D367" s="164" t="s">
        <v>1617</v>
      </c>
      <c r="E367" s="165"/>
      <c r="F367" s="293" t="s">
        <v>173</v>
      </c>
      <c r="G367" s="160"/>
      <c r="H367" s="160"/>
      <c r="I367" s="24" t="str">
        <f t="shared" ca="1" si="29"/>
        <v>LOCKED</v>
      </c>
      <c r="J367" s="15" t="str">
        <f t="shared" si="33"/>
        <v>C019Concrete Pavements for Early OpeningCW 3310-R18, E14</v>
      </c>
      <c r="K367" s="16" t="e">
        <f>MATCH(J367,'Pay Items'!$K$1:$K$649,0)</f>
        <v>#N/A</v>
      </c>
      <c r="L367" s="17" t="str">
        <f t="shared" ca="1" si="30"/>
        <v>,0</v>
      </c>
      <c r="M367" s="17" t="str">
        <f t="shared" ca="1" si="31"/>
        <v>C2</v>
      </c>
      <c r="N367" s="17" t="str">
        <f t="shared" ca="1" si="32"/>
        <v>C2</v>
      </c>
    </row>
    <row r="368" spans="1:14" s="155" customFormat="1" ht="60" customHeight="1" x14ac:dyDescent="0.2">
      <c r="A368" s="161" t="s">
        <v>1191</v>
      </c>
      <c r="B368" s="172" t="s">
        <v>350</v>
      </c>
      <c r="C368" s="163" t="s">
        <v>1278</v>
      </c>
      <c r="D368" s="164"/>
      <c r="E368" s="165" t="s">
        <v>178</v>
      </c>
      <c r="F368" s="295">
        <v>40</v>
      </c>
      <c r="G368" s="120"/>
      <c r="H368" s="166">
        <f>ROUND(G368*F368,2)</f>
        <v>0</v>
      </c>
      <c r="I368" s="24" t="str">
        <f t="shared" ca="1" si="29"/>
        <v/>
      </c>
      <c r="J368" s="15" t="str">
        <f t="shared" si="33"/>
        <v>C026-72Construction of 200 mm Type 4 Concrete Pavement for Early Opening 72 Hour (Reinforced)m²</v>
      </c>
      <c r="K368" s="16">
        <f>MATCH(J368,'Pay Items'!$K$1:$K$649,0)</f>
        <v>374</v>
      </c>
      <c r="L368" s="17" t="str">
        <f t="shared" ca="1" si="30"/>
        <v>,0</v>
      </c>
      <c r="M368" s="17" t="str">
        <f t="shared" ca="1" si="31"/>
        <v>C2</v>
      </c>
      <c r="N368" s="17" t="str">
        <f t="shared" ca="1" si="32"/>
        <v>C2</v>
      </c>
    </row>
    <row r="369" spans="1:14" s="155" customFormat="1" ht="30" customHeight="1" x14ac:dyDescent="0.2">
      <c r="A369" s="152"/>
      <c r="B369" s="216"/>
      <c r="C369" s="174" t="s">
        <v>199</v>
      </c>
      <c r="D369" s="175"/>
      <c r="E369" s="192"/>
      <c r="F369" s="293" t="s">
        <v>173</v>
      </c>
      <c r="G369" s="160"/>
      <c r="H369" s="160"/>
      <c r="I369" s="24" t="str">
        <f t="shared" ca="1" si="29"/>
        <v>LOCKED</v>
      </c>
      <c r="J369" s="15" t="str">
        <f t="shared" si="33"/>
        <v>JOINT AND CRACK SEALING</v>
      </c>
      <c r="K369" s="16">
        <f>MATCH(J369,'Pay Items'!$K$1:$K$649,0)</f>
        <v>436</v>
      </c>
      <c r="L369" s="17" t="str">
        <f t="shared" ca="1" si="30"/>
        <v>,0</v>
      </c>
      <c r="M369" s="17" t="str">
        <f t="shared" ca="1" si="31"/>
        <v>C2</v>
      </c>
      <c r="N369" s="17" t="str">
        <f t="shared" ca="1" si="32"/>
        <v>C2</v>
      </c>
    </row>
    <row r="370" spans="1:14" s="155" customFormat="1" ht="30" customHeight="1" x14ac:dyDescent="0.2">
      <c r="A370" s="187" t="s">
        <v>547</v>
      </c>
      <c r="B370" s="162" t="s">
        <v>592</v>
      </c>
      <c r="C370" s="163" t="s">
        <v>98</v>
      </c>
      <c r="D370" s="164" t="s">
        <v>736</v>
      </c>
      <c r="E370" s="165" t="s">
        <v>182</v>
      </c>
      <c r="F370" s="295">
        <v>250</v>
      </c>
      <c r="G370" s="181"/>
      <c r="H370" s="166">
        <f>ROUND(G370*F370,2)</f>
        <v>0</v>
      </c>
      <c r="I370" s="24" t="str">
        <f t="shared" ca="1" si="29"/>
        <v/>
      </c>
      <c r="J370" s="15" t="str">
        <f t="shared" si="33"/>
        <v>D006Reflective Crack MaintenanceCW 3250-R7m</v>
      </c>
      <c r="K370" s="16">
        <f>MATCH(J370,'Pay Items'!$K$1:$K$649,0)</f>
        <v>442</v>
      </c>
      <c r="L370" s="17" t="str">
        <f t="shared" ca="1" si="30"/>
        <v>,0</v>
      </c>
      <c r="M370" s="17" t="str">
        <f t="shared" ca="1" si="31"/>
        <v>C2</v>
      </c>
      <c r="N370" s="17" t="str">
        <f t="shared" ca="1" si="32"/>
        <v>C2</v>
      </c>
    </row>
    <row r="371" spans="1:14" s="155" customFormat="1" ht="39.950000000000003" customHeight="1" x14ac:dyDescent="0.2">
      <c r="A371" s="152"/>
      <c r="B371" s="216"/>
      <c r="C371" s="174" t="s">
        <v>200</v>
      </c>
      <c r="D371" s="175"/>
      <c r="E371" s="192"/>
      <c r="F371" s="293" t="s">
        <v>173</v>
      </c>
      <c r="G371" s="160"/>
      <c r="H371" s="160"/>
      <c r="I371" s="24" t="str">
        <f t="shared" ca="1" si="29"/>
        <v>LOCKED</v>
      </c>
      <c r="J371" s="15" t="str">
        <f t="shared" si="33"/>
        <v>ASSOCIATED DRAINAGE AND UNDERGROUND WORKS</v>
      </c>
      <c r="K371" s="16">
        <f>MATCH(J371,'Pay Items'!$K$1:$K$649,0)</f>
        <v>444</v>
      </c>
      <c r="L371" s="17" t="str">
        <f t="shared" ca="1" si="30"/>
        <v>,0</v>
      </c>
      <c r="M371" s="17" t="str">
        <f t="shared" ca="1" si="31"/>
        <v>C2</v>
      </c>
      <c r="N371" s="17" t="str">
        <f t="shared" ca="1" si="32"/>
        <v>C2</v>
      </c>
    </row>
    <row r="372" spans="1:14" s="155" customFormat="1" ht="30" customHeight="1" x14ac:dyDescent="0.2">
      <c r="A372" s="187" t="s">
        <v>67</v>
      </c>
      <c r="B372" s="162" t="s">
        <v>691</v>
      </c>
      <c r="C372" s="82" t="s">
        <v>1060</v>
      </c>
      <c r="D372" s="83" t="s">
        <v>1061</v>
      </c>
      <c r="E372" s="165"/>
      <c r="F372" s="293" t="s">
        <v>173</v>
      </c>
      <c r="G372" s="160"/>
      <c r="H372" s="160"/>
      <c r="I372" s="24" t="str">
        <f t="shared" ca="1" si="29"/>
        <v>LOCKED</v>
      </c>
      <c r="J372" s="15" t="str">
        <f t="shared" si="33"/>
        <v>E023Frames &amp; CoversCW 3210-R8</v>
      </c>
      <c r="K372" s="16">
        <f>MATCH(J372,'Pay Items'!$K$1:$K$649,0)</f>
        <v>511</v>
      </c>
      <c r="L372" s="17" t="str">
        <f t="shared" ca="1" si="30"/>
        <v>,0</v>
      </c>
      <c r="M372" s="17" t="str">
        <f t="shared" ca="1" si="31"/>
        <v>C2</v>
      </c>
      <c r="N372" s="17" t="str">
        <f t="shared" ca="1" si="32"/>
        <v>C2</v>
      </c>
    </row>
    <row r="373" spans="1:14" s="155" customFormat="1" ht="39.950000000000003" customHeight="1" x14ac:dyDescent="0.2">
      <c r="A373" s="187" t="s">
        <v>68</v>
      </c>
      <c r="B373" s="172" t="s">
        <v>350</v>
      </c>
      <c r="C373" s="81" t="s">
        <v>1213</v>
      </c>
      <c r="D373" s="164"/>
      <c r="E373" s="165" t="s">
        <v>181</v>
      </c>
      <c r="F373" s="295">
        <v>2</v>
      </c>
      <c r="G373" s="120"/>
      <c r="H373" s="182">
        <f>ROUND(G373*F373,2)</f>
        <v>0</v>
      </c>
      <c r="I373" s="24" t="str">
        <f t="shared" ca="1" si="29"/>
        <v/>
      </c>
      <c r="J373" s="15" t="str">
        <f t="shared" si="33"/>
        <v>E024AP-006 - Standard Frame for Manhole and Catch Basineach</v>
      </c>
      <c r="K373" s="16">
        <f>MATCH(J373,'Pay Items'!$K$1:$K$649,0)</f>
        <v>512</v>
      </c>
      <c r="L373" s="17" t="str">
        <f t="shared" ca="1" si="30"/>
        <v>,0</v>
      </c>
      <c r="M373" s="17" t="str">
        <f t="shared" ca="1" si="31"/>
        <v>C2</v>
      </c>
      <c r="N373" s="17" t="str">
        <f t="shared" ca="1" si="32"/>
        <v>C2</v>
      </c>
    </row>
    <row r="374" spans="1:14" s="155" customFormat="1" ht="39.950000000000003" customHeight="1" x14ac:dyDescent="0.2">
      <c r="A374" s="187" t="s">
        <v>69</v>
      </c>
      <c r="B374" s="172" t="s">
        <v>351</v>
      </c>
      <c r="C374" s="81" t="s">
        <v>1214</v>
      </c>
      <c r="D374" s="164"/>
      <c r="E374" s="165" t="s">
        <v>181</v>
      </c>
      <c r="F374" s="295">
        <v>2</v>
      </c>
      <c r="G374" s="120"/>
      <c r="H374" s="182">
        <f>ROUND(G374*F374,2)</f>
        <v>0</v>
      </c>
      <c r="I374" s="24" t="str">
        <f t="shared" ca="1" si="29"/>
        <v/>
      </c>
      <c r="J374" s="15" t="str">
        <f t="shared" si="33"/>
        <v>E025AP-007 - Standard Solid Cover for Standard Frameeach</v>
      </c>
      <c r="K374" s="16">
        <f>MATCH(J374,'Pay Items'!$K$1:$K$649,0)</f>
        <v>513</v>
      </c>
      <c r="L374" s="17" t="str">
        <f t="shared" ca="1" si="30"/>
        <v>,0</v>
      </c>
      <c r="M374" s="17" t="str">
        <f t="shared" ca="1" si="31"/>
        <v>C2</v>
      </c>
      <c r="N374" s="17" t="str">
        <f t="shared" ca="1" si="32"/>
        <v>C2</v>
      </c>
    </row>
    <row r="375" spans="1:14" s="155" customFormat="1" ht="30" customHeight="1" x14ac:dyDescent="0.2">
      <c r="A375" s="187" t="s">
        <v>0</v>
      </c>
      <c r="B375" s="162" t="s">
        <v>1537</v>
      </c>
      <c r="C375" s="163" t="s">
        <v>1</v>
      </c>
      <c r="D375" s="164" t="s">
        <v>1588</v>
      </c>
      <c r="E375" s="165" t="s">
        <v>181</v>
      </c>
      <c r="F375" s="295">
        <v>2</v>
      </c>
      <c r="G375" s="120"/>
      <c r="H375" s="182">
        <f>ROUND(G375*F375,2)</f>
        <v>0</v>
      </c>
      <c r="I375" s="24" t="str">
        <f t="shared" ca="1" si="29"/>
        <v/>
      </c>
      <c r="J375" s="15" t="str">
        <f t="shared" si="33"/>
        <v>E050ACatch Basin CleaningCW 2140-R5each</v>
      </c>
      <c r="K375" s="16">
        <f>MATCH(J375,'Pay Items'!$K$1:$K$649,0)</f>
        <v>557</v>
      </c>
      <c r="L375" s="17" t="str">
        <f t="shared" ca="1" si="30"/>
        <v>,0</v>
      </c>
      <c r="M375" s="17" t="str">
        <f t="shared" ca="1" si="31"/>
        <v>C2</v>
      </c>
      <c r="N375" s="17" t="str">
        <f t="shared" ca="1" si="32"/>
        <v>C2</v>
      </c>
    </row>
    <row r="376" spans="1:14" s="155" customFormat="1" ht="30" customHeight="1" x14ac:dyDescent="0.2">
      <c r="A376" s="152"/>
      <c r="B376" s="217"/>
      <c r="C376" s="174" t="s">
        <v>201</v>
      </c>
      <c r="D376" s="175"/>
      <c r="E376" s="192"/>
      <c r="F376" s="293" t="s">
        <v>173</v>
      </c>
      <c r="G376" s="160"/>
      <c r="H376" s="160"/>
      <c r="I376" s="24" t="str">
        <f t="shared" ca="1" si="29"/>
        <v>LOCKED</v>
      </c>
      <c r="J376" s="15" t="str">
        <f t="shared" si="33"/>
        <v>ADJUSTMENTS</v>
      </c>
      <c r="K376" s="16">
        <f>MATCH(J376,'Pay Items'!$K$1:$K$649,0)</f>
        <v>589</v>
      </c>
      <c r="L376" s="17" t="str">
        <f t="shared" ca="1" si="30"/>
        <v>,0</v>
      </c>
      <c r="M376" s="17" t="str">
        <f t="shared" ca="1" si="31"/>
        <v>C2</v>
      </c>
      <c r="N376" s="17" t="str">
        <f t="shared" ca="1" si="32"/>
        <v>C2</v>
      </c>
    </row>
    <row r="377" spans="1:14" s="155" customFormat="1" ht="39.950000000000003" customHeight="1" x14ac:dyDescent="0.2">
      <c r="A377" s="187" t="s">
        <v>230</v>
      </c>
      <c r="B377" s="162" t="s">
        <v>24</v>
      </c>
      <c r="C377" s="81" t="s">
        <v>1062</v>
      </c>
      <c r="D377" s="83" t="s">
        <v>1061</v>
      </c>
      <c r="E377" s="165" t="s">
        <v>181</v>
      </c>
      <c r="F377" s="295">
        <v>2</v>
      </c>
      <c r="G377" s="120"/>
      <c r="H377" s="182">
        <f>ROUND(G377*F377,2)</f>
        <v>0</v>
      </c>
      <c r="I377" s="24" t="str">
        <f t="shared" ca="1" si="29"/>
        <v/>
      </c>
      <c r="J377" s="15" t="str">
        <f t="shared" si="33"/>
        <v>F001Adjustment of Manholes/Catch Basins FramesCW 3210-R8each</v>
      </c>
      <c r="K377" s="16">
        <f>MATCH(J377,'Pay Items'!$K$1:$K$649,0)</f>
        <v>590</v>
      </c>
      <c r="L377" s="17" t="str">
        <f t="shared" ca="1" si="30"/>
        <v>,0</v>
      </c>
      <c r="M377" s="17" t="str">
        <f t="shared" ca="1" si="31"/>
        <v>C2</v>
      </c>
      <c r="N377" s="17" t="str">
        <f t="shared" ca="1" si="32"/>
        <v>C2</v>
      </c>
    </row>
    <row r="378" spans="1:14" s="155" customFormat="1" ht="30" customHeight="1" x14ac:dyDescent="0.2">
      <c r="A378" s="187" t="s">
        <v>237</v>
      </c>
      <c r="B378" s="162" t="s">
        <v>1707</v>
      </c>
      <c r="C378" s="163" t="s">
        <v>599</v>
      </c>
      <c r="D378" s="83" t="s">
        <v>1061</v>
      </c>
      <c r="E378" s="165" t="s">
        <v>181</v>
      </c>
      <c r="F378" s="295">
        <v>2</v>
      </c>
      <c r="G378" s="120"/>
      <c r="H378" s="182">
        <f>ROUND(G378*F378,2)</f>
        <v>0</v>
      </c>
      <c r="I378" s="24" t="str">
        <f t="shared" ca="1" si="29"/>
        <v/>
      </c>
      <c r="J378" s="15" t="str">
        <f t="shared" si="33"/>
        <v>F009Adjustment of Valve BoxesCW 3210-R8each</v>
      </c>
      <c r="K378" s="16">
        <f>MATCH(J378,'Pay Items'!$K$1:$K$649,0)</f>
        <v>600</v>
      </c>
      <c r="L378" s="17" t="str">
        <f t="shared" ca="1" si="30"/>
        <v>,0</v>
      </c>
      <c r="M378" s="17" t="str">
        <f t="shared" ca="1" si="31"/>
        <v>C2</v>
      </c>
      <c r="N378" s="17" t="str">
        <f t="shared" ca="1" si="32"/>
        <v>C2</v>
      </c>
    </row>
    <row r="379" spans="1:14" s="155" customFormat="1" ht="30" customHeight="1" x14ac:dyDescent="0.2">
      <c r="A379" s="187" t="s">
        <v>459</v>
      </c>
      <c r="B379" s="162" t="s">
        <v>1708</v>
      </c>
      <c r="C379" s="163" t="s">
        <v>601</v>
      </c>
      <c r="D379" s="83" t="s">
        <v>1061</v>
      </c>
      <c r="E379" s="165" t="s">
        <v>181</v>
      </c>
      <c r="F379" s="295">
        <v>1</v>
      </c>
      <c r="G379" s="120"/>
      <c r="H379" s="182">
        <f>ROUND(G379*F379,2)</f>
        <v>0</v>
      </c>
      <c r="I379" s="24" t="str">
        <f t="shared" ca="1" si="29"/>
        <v/>
      </c>
      <c r="J379" s="15" t="str">
        <f t="shared" si="33"/>
        <v>F010Valve Box ExtensionsCW 3210-R8each</v>
      </c>
      <c r="K379" s="16">
        <f>MATCH(J379,'Pay Items'!$K$1:$K$649,0)</f>
        <v>601</v>
      </c>
      <c r="L379" s="17" t="str">
        <f t="shared" ca="1" si="30"/>
        <v>,0</v>
      </c>
      <c r="M379" s="17" t="str">
        <f t="shared" ca="1" si="31"/>
        <v>C2</v>
      </c>
      <c r="N379" s="17" t="str">
        <f t="shared" ca="1" si="32"/>
        <v>C2</v>
      </c>
    </row>
    <row r="380" spans="1:14" s="155" customFormat="1" ht="30" customHeight="1" x14ac:dyDescent="0.2">
      <c r="A380" s="187" t="s">
        <v>238</v>
      </c>
      <c r="B380" s="162" t="s">
        <v>1709</v>
      </c>
      <c r="C380" s="163" t="s">
        <v>600</v>
      </c>
      <c r="D380" s="83" t="s">
        <v>1061</v>
      </c>
      <c r="E380" s="165" t="s">
        <v>181</v>
      </c>
      <c r="F380" s="295">
        <v>1</v>
      </c>
      <c r="G380" s="120"/>
      <c r="H380" s="182">
        <f>ROUND(G380*F380,2)</f>
        <v>0</v>
      </c>
      <c r="I380" s="24" t="str">
        <f t="shared" ca="1" si="29"/>
        <v/>
      </c>
      <c r="J380" s="15" t="str">
        <f t="shared" si="33"/>
        <v>F011Adjustment of Curb Stop BoxesCW 3210-R8each</v>
      </c>
      <c r="K380" s="16">
        <f>MATCH(J380,'Pay Items'!$K$1:$K$649,0)</f>
        <v>602</v>
      </c>
      <c r="L380" s="17" t="str">
        <f t="shared" ca="1" si="30"/>
        <v>,0</v>
      </c>
      <c r="M380" s="17" t="str">
        <f t="shared" ca="1" si="31"/>
        <v>C2</v>
      </c>
      <c r="N380" s="17" t="str">
        <f t="shared" ca="1" si="32"/>
        <v>C2</v>
      </c>
    </row>
    <row r="381" spans="1:14" s="155" customFormat="1" ht="30" customHeight="1" x14ac:dyDescent="0.2">
      <c r="A381" s="118" t="s">
        <v>241</v>
      </c>
      <c r="B381" s="92" t="s">
        <v>1710</v>
      </c>
      <c r="C381" s="81" t="s">
        <v>602</v>
      </c>
      <c r="D381" s="83" t="s">
        <v>1061</v>
      </c>
      <c r="E381" s="85" t="s">
        <v>181</v>
      </c>
      <c r="F381" s="297">
        <v>1</v>
      </c>
      <c r="G381" s="104"/>
      <c r="H381" s="94">
        <f>ROUND(G381*F381,2)</f>
        <v>0</v>
      </c>
      <c r="I381" s="24" t="str">
        <f t="shared" ca="1" si="29"/>
        <v/>
      </c>
      <c r="J381" s="15" t="str">
        <f t="shared" si="33"/>
        <v>F018Curb Stop ExtensionsCW 3210-R8each</v>
      </c>
      <c r="K381" s="16">
        <f>MATCH(J381,'Pay Items'!$K$1:$K$649,0)</f>
        <v>603</v>
      </c>
      <c r="L381" s="17" t="str">
        <f t="shared" ca="1" si="30"/>
        <v>,0</v>
      </c>
      <c r="M381" s="17" t="str">
        <f t="shared" ca="1" si="31"/>
        <v>C2</v>
      </c>
      <c r="N381" s="17" t="str">
        <f t="shared" ca="1" si="32"/>
        <v>C2</v>
      </c>
    </row>
    <row r="382" spans="1:14" s="155" customFormat="1" ht="30" customHeight="1" x14ac:dyDescent="0.2">
      <c r="A382" s="152"/>
      <c r="B382" s="173"/>
      <c r="C382" s="174" t="s">
        <v>202</v>
      </c>
      <c r="D382" s="175"/>
      <c r="E382" s="203"/>
      <c r="F382" s="293" t="s">
        <v>173</v>
      </c>
      <c r="G382" s="160"/>
      <c r="H382" s="160"/>
      <c r="I382" s="24" t="str">
        <f t="shared" ca="1" si="29"/>
        <v>LOCKED</v>
      </c>
      <c r="J382" s="15" t="str">
        <f t="shared" si="33"/>
        <v>LANDSCAPING</v>
      </c>
      <c r="K382" s="16">
        <f>MATCH(J382,'Pay Items'!$K$1:$K$649,0)</f>
        <v>618</v>
      </c>
      <c r="L382" s="17" t="str">
        <f t="shared" ca="1" si="30"/>
        <v>,0</v>
      </c>
      <c r="M382" s="17" t="str">
        <f t="shared" ca="1" si="31"/>
        <v>C2</v>
      </c>
      <c r="N382" s="17" t="str">
        <f t="shared" ca="1" si="32"/>
        <v>C2</v>
      </c>
    </row>
    <row r="383" spans="1:14" s="155" customFormat="1" ht="30" customHeight="1" x14ac:dyDescent="0.2">
      <c r="A383" s="204" t="s">
        <v>242</v>
      </c>
      <c r="B383" s="162" t="s">
        <v>1711</v>
      </c>
      <c r="C383" s="163" t="s">
        <v>147</v>
      </c>
      <c r="D383" s="164" t="s">
        <v>1539</v>
      </c>
      <c r="E383" s="165"/>
      <c r="F383" s="293" t="s">
        <v>173</v>
      </c>
      <c r="G383" s="160"/>
      <c r="H383" s="160"/>
      <c r="I383" s="24" t="str">
        <f t="shared" ca="1" si="29"/>
        <v>LOCKED</v>
      </c>
      <c r="J383" s="15" t="str">
        <f t="shared" si="33"/>
        <v>G001SoddingCW 3510-R10</v>
      </c>
      <c r="K383" s="16">
        <f>MATCH(J383,'Pay Items'!$K$1:$K$649,0)</f>
        <v>619</v>
      </c>
      <c r="L383" s="17" t="str">
        <f t="shared" ca="1" si="30"/>
        <v>,0</v>
      </c>
      <c r="M383" s="17" t="str">
        <f t="shared" ca="1" si="31"/>
        <v>C2</v>
      </c>
      <c r="N383" s="17" t="str">
        <f t="shared" ca="1" si="32"/>
        <v>C2</v>
      </c>
    </row>
    <row r="384" spans="1:14" s="155" customFormat="1" ht="30" customHeight="1" x14ac:dyDescent="0.2">
      <c r="A384" s="204" t="s">
        <v>243</v>
      </c>
      <c r="B384" s="172" t="s">
        <v>350</v>
      </c>
      <c r="C384" s="163" t="s">
        <v>885</v>
      </c>
      <c r="D384" s="164"/>
      <c r="E384" s="165" t="s">
        <v>178</v>
      </c>
      <c r="F384" s="294">
        <v>50</v>
      </c>
      <c r="G384" s="120"/>
      <c r="H384" s="182">
        <f>ROUND(G384*F384,2)</f>
        <v>0</v>
      </c>
      <c r="I384" s="24" t="str">
        <f t="shared" ca="1" si="29"/>
        <v/>
      </c>
      <c r="J384" s="15" t="str">
        <f t="shared" si="33"/>
        <v>G002width &lt; 600 mmm²</v>
      </c>
      <c r="K384" s="16">
        <f>MATCH(J384,'Pay Items'!$K$1:$K$649,0)</f>
        <v>620</v>
      </c>
      <c r="L384" s="17" t="str">
        <f t="shared" ca="1" si="30"/>
        <v>,0</v>
      </c>
      <c r="M384" s="17" t="str">
        <f t="shared" ca="1" si="31"/>
        <v>C2</v>
      </c>
      <c r="N384" s="17" t="str">
        <f t="shared" ca="1" si="32"/>
        <v>C2</v>
      </c>
    </row>
    <row r="385" spans="1:14" s="155" customFormat="1" ht="30" customHeight="1" x14ac:dyDescent="0.2">
      <c r="A385" s="204" t="s">
        <v>244</v>
      </c>
      <c r="B385" s="172" t="s">
        <v>351</v>
      </c>
      <c r="C385" s="163" t="s">
        <v>886</v>
      </c>
      <c r="D385" s="164"/>
      <c r="E385" s="165" t="s">
        <v>178</v>
      </c>
      <c r="F385" s="294">
        <v>325</v>
      </c>
      <c r="G385" s="120"/>
      <c r="H385" s="182">
        <f>ROUND(G385*F385,2)</f>
        <v>0</v>
      </c>
      <c r="I385" s="24" t="str">
        <f t="shared" ca="1" si="29"/>
        <v/>
      </c>
      <c r="J385" s="15" t="str">
        <f t="shared" si="33"/>
        <v>G003width &gt; or = 600 mmm²</v>
      </c>
      <c r="K385" s="16">
        <f>MATCH(J385,'Pay Items'!$K$1:$K$649,0)</f>
        <v>621</v>
      </c>
      <c r="L385" s="17" t="str">
        <f t="shared" ca="1" si="30"/>
        <v>,0</v>
      </c>
      <c r="M385" s="17" t="str">
        <f t="shared" ca="1" si="31"/>
        <v>C2</v>
      </c>
      <c r="N385" s="17" t="str">
        <f t="shared" ca="1" si="32"/>
        <v>C2</v>
      </c>
    </row>
    <row r="386" spans="1:14" s="155" customFormat="1" ht="30" customHeight="1" x14ac:dyDescent="0.2">
      <c r="A386" s="152"/>
      <c r="B386" s="196"/>
      <c r="C386" s="213" t="s">
        <v>1712</v>
      </c>
      <c r="D386" s="164"/>
      <c r="E386" s="165"/>
      <c r="F386" s="293" t="s">
        <v>173</v>
      </c>
      <c r="G386" s="160"/>
      <c r="H386" s="160"/>
      <c r="I386" s="24" t="str">
        <f t="shared" ca="1" si="29"/>
        <v>LOCKED</v>
      </c>
      <c r="J386" s="15" t="str">
        <f t="shared" si="33"/>
        <v>WOLSELEY AVENUE AND CAMDEN PLACE</v>
      </c>
      <c r="K386" s="16" t="e">
        <f>MATCH(J386,'Pay Items'!$K$1:$K$649,0)</f>
        <v>#N/A</v>
      </c>
      <c r="L386" s="17" t="str">
        <f t="shared" ca="1" si="30"/>
        <v>,0</v>
      </c>
      <c r="M386" s="17" t="str">
        <f t="shared" ca="1" si="31"/>
        <v>C2</v>
      </c>
      <c r="N386" s="17" t="str">
        <f t="shared" ca="1" si="32"/>
        <v>C2</v>
      </c>
    </row>
    <row r="387" spans="1:14" s="155" customFormat="1" ht="30" customHeight="1" x14ac:dyDescent="0.2">
      <c r="A387" s="152"/>
      <c r="B387" s="173"/>
      <c r="C387" s="198" t="s">
        <v>196</v>
      </c>
      <c r="D387" s="175"/>
      <c r="E387" s="176"/>
      <c r="F387" s="293" t="s">
        <v>173</v>
      </c>
      <c r="G387" s="160"/>
      <c r="H387" s="160"/>
      <c r="I387" s="24" t="str">
        <f t="shared" ca="1" si="29"/>
        <v>LOCKED</v>
      </c>
      <c r="J387" s="15" t="str">
        <f t="shared" si="33"/>
        <v>EARTH AND BASE WORKS</v>
      </c>
      <c r="K387" s="16">
        <f>MATCH(J387,'Pay Items'!$K$1:$K$649,0)</f>
        <v>3</v>
      </c>
      <c r="L387" s="17" t="str">
        <f t="shared" ca="1" si="30"/>
        <v>,0</v>
      </c>
      <c r="M387" s="17" t="str">
        <f t="shared" ca="1" si="31"/>
        <v>C2</v>
      </c>
      <c r="N387" s="17" t="str">
        <f t="shared" ca="1" si="32"/>
        <v>C2</v>
      </c>
    </row>
    <row r="388" spans="1:14" s="155" customFormat="1" ht="30" customHeight="1" x14ac:dyDescent="0.2">
      <c r="A388" s="187" t="s">
        <v>439</v>
      </c>
      <c r="B388" s="162" t="s">
        <v>1713</v>
      </c>
      <c r="C388" s="163" t="s">
        <v>104</v>
      </c>
      <c r="D388" s="164" t="s">
        <v>1296</v>
      </c>
      <c r="E388" s="165" t="s">
        <v>179</v>
      </c>
      <c r="F388" s="294">
        <v>15</v>
      </c>
      <c r="G388" s="120"/>
      <c r="H388" s="182">
        <f>ROUND(G388*F388,2)</f>
        <v>0</v>
      </c>
      <c r="I388" s="24" t="str">
        <f t="shared" ca="1" si="29"/>
        <v/>
      </c>
      <c r="J388" s="15" t="str">
        <f t="shared" si="33"/>
        <v>A003ExcavationCW 3110-R22m³</v>
      </c>
      <c r="K388" s="16">
        <f>MATCH(J388,'Pay Items'!$K$1:$K$649,0)</f>
        <v>6</v>
      </c>
      <c r="L388" s="17" t="str">
        <f t="shared" ca="1" si="30"/>
        <v>,0</v>
      </c>
      <c r="M388" s="17" t="str">
        <f t="shared" ca="1" si="31"/>
        <v>C2</v>
      </c>
      <c r="N388" s="17" t="str">
        <f t="shared" ca="1" si="32"/>
        <v>C2</v>
      </c>
    </row>
    <row r="389" spans="1:14" s="155" customFormat="1" ht="30" customHeight="1" x14ac:dyDescent="0.2">
      <c r="A389" s="214" t="s">
        <v>250</v>
      </c>
      <c r="B389" s="162" t="s">
        <v>1714</v>
      </c>
      <c r="C389" s="163" t="s">
        <v>319</v>
      </c>
      <c r="D389" s="164" t="s">
        <v>1296</v>
      </c>
      <c r="E389" s="165"/>
      <c r="F389" s="293" t="s">
        <v>173</v>
      </c>
      <c r="G389" s="160"/>
      <c r="H389" s="160"/>
      <c r="I389" s="24" t="str">
        <f t="shared" ref="I389:I452" ca="1" si="34">IF(CELL("protect",$G389)=1, "LOCKED", "")</f>
        <v>LOCKED</v>
      </c>
      <c r="J389" s="15" t="str">
        <f t="shared" si="33"/>
        <v>A010Supplying and Placing Base Course MaterialCW 3110-R22</v>
      </c>
      <c r="K389" s="16">
        <f>MATCH(J389,'Pay Items'!$K$1:$K$649,0)</f>
        <v>27</v>
      </c>
      <c r="L389" s="17" t="str">
        <f t="shared" ref="L389:L452" ca="1" si="35">CELL("format",$F389)</f>
        <v>,0</v>
      </c>
      <c r="M389" s="17" t="str">
        <f t="shared" ref="M389:M452" ca="1" si="36">CELL("format",$G389)</f>
        <v>C2</v>
      </c>
      <c r="N389" s="17" t="str">
        <f t="shared" ref="N389:N452" ca="1" si="37">CELL("format",$H389)</f>
        <v>C2</v>
      </c>
    </row>
    <row r="390" spans="1:14" s="155" customFormat="1" ht="30" customHeight="1" x14ac:dyDescent="0.2">
      <c r="A390" s="214" t="s">
        <v>1124</v>
      </c>
      <c r="B390" s="172" t="s">
        <v>350</v>
      </c>
      <c r="C390" s="163" t="s">
        <v>1702</v>
      </c>
      <c r="D390" s="164" t="s">
        <v>173</v>
      </c>
      <c r="E390" s="165" t="s">
        <v>179</v>
      </c>
      <c r="F390" s="294">
        <v>15</v>
      </c>
      <c r="G390" s="120"/>
      <c r="H390" s="182">
        <f>ROUND(G390*F390,2)</f>
        <v>0</v>
      </c>
      <c r="I390" s="24" t="str">
        <f t="shared" ca="1" si="34"/>
        <v/>
      </c>
      <c r="J390" s="15" t="str">
        <f t="shared" ref="J390:J453" si="38">CLEAN(CONCATENATE(TRIM($A390),TRIM($C390),IF(LEFT($D390)&lt;&gt;"E",TRIM($D390),),TRIM($E390)))</f>
        <v>A010C3Base Course Material - Granular Cm³</v>
      </c>
      <c r="K390" s="16" t="e">
        <f>MATCH(J390,'Pay Items'!$K$1:$K$649,0)</f>
        <v>#N/A</v>
      </c>
      <c r="L390" s="17" t="str">
        <f t="shared" ca="1" si="35"/>
        <v>,0</v>
      </c>
      <c r="M390" s="17" t="str">
        <f t="shared" ca="1" si="36"/>
        <v>C2</v>
      </c>
      <c r="N390" s="17" t="str">
        <f t="shared" ca="1" si="37"/>
        <v>C2</v>
      </c>
    </row>
    <row r="391" spans="1:14" s="155" customFormat="1" ht="30" customHeight="1" x14ac:dyDescent="0.2">
      <c r="A391" s="187" t="s">
        <v>252</v>
      </c>
      <c r="B391" s="162" t="s">
        <v>1715</v>
      </c>
      <c r="C391" s="163" t="s">
        <v>108</v>
      </c>
      <c r="D391" s="164" t="s">
        <v>1296</v>
      </c>
      <c r="E391" s="165" t="s">
        <v>178</v>
      </c>
      <c r="F391" s="294">
        <v>175</v>
      </c>
      <c r="G391" s="120"/>
      <c r="H391" s="182">
        <f>ROUND(G391*F391,2)</f>
        <v>0</v>
      </c>
      <c r="I391" s="24" t="str">
        <f t="shared" ca="1" si="34"/>
        <v/>
      </c>
      <c r="J391" s="15" t="str">
        <f t="shared" si="38"/>
        <v>A012Grading of BoulevardsCW 3110-R22m²</v>
      </c>
      <c r="K391" s="16">
        <f>MATCH(J391,'Pay Items'!$K$1:$K$649,0)</f>
        <v>37</v>
      </c>
      <c r="L391" s="17" t="str">
        <f t="shared" ca="1" si="35"/>
        <v>,0</v>
      </c>
      <c r="M391" s="17" t="str">
        <f t="shared" ca="1" si="36"/>
        <v>C2</v>
      </c>
      <c r="N391" s="17" t="str">
        <f t="shared" ca="1" si="37"/>
        <v>C2</v>
      </c>
    </row>
    <row r="392" spans="1:14" s="155" customFormat="1" ht="30" customHeight="1" x14ac:dyDescent="0.2">
      <c r="A392" s="152"/>
      <c r="B392" s="173"/>
      <c r="C392" s="174" t="s">
        <v>1603</v>
      </c>
      <c r="D392" s="175"/>
      <c r="E392" s="203"/>
      <c r="F392" s="293" t="s">
        <v>173</v>
      </c>
      <c r="G392" s="160"/>
      <c r="H392" s="160"/>
      <c r="I392" s="24" t="str">
        <f t="shared" ca="1" si="34"/>
        <v>LOCKED</v>
      </c>
      <c r="J392" s="15" t="str">
        <f t="shared" si="38"/>
        <v>ROADWORKS - REMOVALS/RENEWALS</v>
      </c>
      <c r="K392" s="16" t="e">
        <f>MATCH(J392,'Pay Items'!$K$1:$K$649,0)</f>
        <v>#N/A</v>
      </c>
      <c r="L392" s="17" t="str">
        <f t="shared" ca="1" si="35"/>
        <v>,0</v>
      </c>
      <c r="M392" s="17" t="str">
        <f t="shared" ca="1" si="36"/>
        <v>C2</v>
      </c>
      <c r="N392" s="17" t="str">
        <f t="shared" ca="1" si="37"/>
        <v>C2</v>
      </c>
    </row>
    <row r="393" spans="1:14" s="155" customFormat="1" ht="30" customHeight="1" x14ac:dyDescent="0.2">
      <c r="A393" s="177" t="s">
        <v>371</v>
      </c>
      <c r="B393" s="162" t="s">
        <v>1716</v>
      </c>
      <c r="C393" s="163" t="s">
        <v>316</v>
      </c>
      <c r="D393" s="164" t="s">
        <v>1296</v>
      </c>
      <c r="E393" s="165"/>
      <c r="F393" s="293" t="s">
        <v>173</v>
      </c>
      <c r="G393" s="160"/>
      <c r="H393" s="160"/>
      <c r="I393" s="24" t="str">
        <f t="shared" ca="1" si="34"/>
        <v>LOCKED</v>
      </c>
      <c r="J393" s="15" t="str">
        <f t="shared" si="38"/>
        <v>B001Pavement RemovalCW 3110-R22</v>
      </c>
      <c r="K393" s="16">
        <f>MATCH(J393,'Pay Items'!$K$1:$K$649,0)</f>
        <v>69</v>
      </c>
      <c r="L393" s="17" t="str">
        <f t="shared" ca="1" si="35"/>
        <v>,0</v>
      </c>
      <c r="M393" s="17" t="str">
        <f t="shared" ca="1" si="36"/>
        <v>C2</v>
      </c>
      <c r="N393" s="17" t="str">
        <f t="shared" ca="1" si="37"/>
        <v>C2</v>
      </c>
    </row>
    <row r="394" spans="1:14" s="155" customFormat="1" ht="30" customHeight="1" x14ac:dyDescent="0.2">
      <c r="A394" s="177" t="s">
        <v>442</v>
      </c>
      <c r="B394" s="172" t="s">
        <v>350</v>
      </c>
      <c r="C394" s="163" t="s">
        <v>317</v>
      </c>
      <c r="D394" s="164" t="s">
        <v>173</v>
      </c>
      <c r="E394" s="165" t="s">
        <v>178</v>
      </c>
      <c r="F394" s="294">
        <v>200</v>
      </c>
      <c r="G394" s="120"/>
      <c r="H394" s="182">
        <f>ROUND(G394*F394,2)</f>
        <v>0</v>
      </c>
      <c r="I394" s="24" t="str">
        <f t="shared" ca="1" si="34"/>
        <v/>
      </c>
      <c r="J394" s="15" t="str">
        <f t="shared" si="38"/>
        <v>B002Concrete Pavementm²</v>
      </c>
      <c r="K394" s="16">
        <f>MATCH(J394,'Pay Items'!$K$1:$K$649,0)</f>
        <v>70</v>
      </c>
      <c r="L394" s="17" t="str">
        <f t="shared" ca="1" si="35"/>
        <v>,0</v>
      </c>
      <c r="M394" s="17" t="str">
        <f t="shared" ca="1" si="36"/>
        <v>C2</v>
      </c>
      <c r="N394" s="17" t="str">
        <f t="shared" ca="1" si="37"/>
        <v>C2</v>
      </c>
    </row>
    <row r="395" spans="1:14" s="155" customFormat="1" ht="30" customHeight="1" x14ac:dyDescent="0.2">
      <c r="A395" s="177" t="s">
        <v>262</v>
      </c>
      <c r="B395" s="172" t="s">
        <v>351</v>
      </c>
      <c r="C395" s="163" t="s">
        <v>318</v>
      </c>
      <c r="D395" s="164" t="s">
        <v>173</v>
      </c>
      <c r="E395" s="165" t="s">
        <v>178</v>
      </c>
      <c r="F395" s="294">
        <v>25</v>
      </c>
      <c r="G395" s="120"/>
      <c r="H395" s="182">
        <f>ROUND(G395*F395,2)</f>
        <v>0</v>
      </c>
      <c r="I395" s="24" t="str">
        <f t="shared" ca="1" si="34"/>
        <v/>
      </c>
      <c r="J395" s="15" t="str">
        <f t="shared" si="38"/>
        <v>B003Asphalt Pavementm²</v>
      </c>
      <c r="K395" s="16">
        <f>MATCH(J395,'Pay Items'!$K$1:$K$649,0)</f>
        <v>71</v>
      </c>
      <c r="L395" s="17" t="str">
        <f t="shared" ca="1" si="35"/>
        <v>,0</v>
      </c>
      <c r="M395" s="17" t="str">
        <f t="shared" ca="1" si="36"/>
        <v>C2</v>
      </c>
      <c r="N395" s="17" t="str">
        <f t="shared" ca="1" si="37"/>
        <v>C2</v>
      </c>
    </row>
    <row r="396" spans="1:14" s="155" customFormat="1" ht="39.950000000000003" customHeight="1" x14ac:dyDescent="0.2">
      <c r="A396" s="177" t="s">
        <v>775</v>
      </c>
      <c r="B396" s="215" t="s">
        <v>1717</v>
      </c>
      <c r="C396" s="163" t="s">
        <v>466</v>
      </c>
      <c r="D396" s="164" t="s">
        <v>1703</v>
      </c>
      <c r="E396" s="165"/>
      <c r="F396" s="293" t="s">
        <v>173</v>
      </c>
      <c r="G396" s="160"/>
      <c r="H396" s="160"/>
      <c r="I396" s="24" t="str">
        <f t="shared" ca="1" si="34"/>
        <v>LOCKED</v>
      </c>
      <c r="J396" s="15" t="str">
        <f t="shared" si="38"/>
        <v>B077-72Partial Slab Patches - Early Opening (72 hour)CW 3230-R8,E14</v>
      </c>
      <c r="K396" s="16" t="e">
        <f>MATCH(J396,'Pay Items'!$K$1:$K$649,0)</f>
        <v>#N/A</v>
      </c>
      <c r="L396" s="17" t="str">
        <f t="shared" ca="1" si="35"/>
        <v>,0</v>
      </c>
      <c r="M396" s="17" t="str">
        <f t="shared" ca="1" si="36"/>
        <v>C2</v>
      </c>
      <c r="N396" s="17" t="str">
        <f t="shared" ca="1" si="37"/>
        <v>C2</v>
      </c>
    </row>
    <row r="397" spans="1:14" s="155" customFormat="1" ht="30" customHeight="1" x14ac:dyDescent="0.2">
      <c r="A397" s="177" t="s">
        <v>784</v>
      </c>
      <c r="B397" s="172" t="s">
        <v>350</v>
      </c>
      <c r="C397" s="163" t="s">
        <v>1580</v>
      </c>
      <c r="D397" s="164" t="s">
        <v>173</v>
      </c>
      <c r="E397" s="165" t="s">
        <v>178</v>
      </c>
      <c r="F397" s="294">
        <v>10</v>
      </c>
      <c r="G397" s="120"/>
      <c r="H397" s="182">
        <f>ROUND(G397*F397,2)</f>
        <v>0</v>
      </c>
      <c r="I397" s="24" t="str">
        <f t="shared" ca="1" si="34"/>
        <v/>
      </c>
      <c r="J397" s="15" t="str">
        <f t="shared" si="38"/>
        <v>B086-72200 mm Type 4 Concrete Pavement (Type A)m²</v>
      </c>
      <c r="K397" s="16">
        <f>MATCH(J397,'Pay Items'!$K$1:$K$649,0)</f>
        <v>154</v>
      </c>
      <c r="L397" s="17" t="str">
        <f t="shared" ca="1" si="35"/>
        <v>,0</v>
      </c>
      <c r="M397" s="17" t="str">
        <f t="shared" ca="1" si="36"/>
        <v>C2</v>
      </c>
      <c r="N397" s="17" t="str">
        <f t="shared" ca="1" si="37"/>
        <v>C2</v>
      </c>
    </row>
    <row r="398" spans="1:14" s="155" customFormat="1" ht="30" customHeight="1" x14ac:dyDescent="0.2">
      <c r="A398" s="177" t="s">
        <v>785</v>
      </c>
      <c r="B398" s="172" t="s">
        <v>351</v>
      </c>
      <c r="C398" s="163" t="s">
        <v>1581</v>
      </c>
      <c r="D398" s="164" t="s">
        <v>173</v>
      </c>
      <c r="E398" s="165" t="s">
        <v>178</v>
      </c>
      <c r="F398" s="294">
        <v>45</v>
      </c>
      <c r="G398" s="120"/>
      <c r="H398" s="182">
        <f>ROUND(G398*F398,2)</f>
        <v>0</v>
      </c>
      <c r="I398" s="24" t="str">
        <f t="shared" ca="1" si="34"/>
        <v/>
      </c>
      <c r="J398" s="15" t="str">
        <f t="shared" si="38"/>
        <v>B087-72200 mm Type 4 Concrete Pavement (Type B)m²</v>
      </c>
      <c r="K398" s="16">
        <f>MATCH(J398,'Pay Items'!$K$1:$K$649,0)</f>
        <v>155</v>
      </c>
      <c r="L398" s="17" t="str">
        <f t="shared" ca="1" si="35"/>
        <v>,0</v>
      </c>
      <c r="M398" s="17" t="str">
        <f t="shared" ca="1" si="36"/>
        <v>C2</v>
      </c>
      <c r="N398" s="17" t="str">
        <f t="shared" ca="1" si="37"/>
        <v>C2</v>
      </c>
    </row>
    <row r="399" spans="1:14" s="155" customFormat="1" ht="30" customHeight="1" x14ac:dyDescent="0.2">
      <c r="A399" s="177" t="s">
        <v>301</v>
      </c>
      <c r="B399" s="162" t="s">
        <v>1718</v>
      </c>
      <c r="C399" s="163" t="s">
        <v>161</v>
      </c>
      <c r="D399" s="164" t="s">
        <v>921</v>
      </c>
      <c r="E399" s="165"/>
      <c r="F399" s="293" t="s">
        <v>173</v>
      </c>
      <c r="G399" s="160"/>
      <c r="H399" s="160"/>
      <c r="I399" s="24" t="str">
        <f t="shared" ca="1" si="34"/>
        <v>LOCKED</v>
      </c>
      <c r="J399" s="15" t="str">
        <f t="shared" si="38"/>
        <v>B094Drilled DowelsCW 3230-R8</v>
      </c>
      <c r="K399" s="16">
        <f>MATCH(J399,'Pay Items'!$K$1:$K$649,0)</f>
        <v>164</v>
      </c>
      <c r="L399" s="17" t="str">
        <f t="shared" ca="1" si="35"/>
        <v>,0</v>
      </c>
      <c r="M399" s="17" t="str">
        <f t="shared" ca="1" si="36"/>
        <v>C2</v>
      </c>
      <c r="N399" s="17" t="str">
        <f t="shared" ca="1" si="37"/>
        <v>C2</v>
      </c>
    </row>
    <row r="400" spans="1:14" s="155" customFormat="1" ht="30" customHeight="1" x14ac:dyDescent="0.2">
      <c r="A400" s="177" t="s">
        <v>302</v>
      </c>
      <c r="B400" s="172" t="s">
        <v>350</v>
      </c>
      <c r="C400" s="163" t="s">
        <v>189</v>
      </c>
      <c r="D400" s="164" t="s">
        <v>173</v>
      </c>
      <c r="E400" s="165" t="s">
        <v>181</v>
      </c>
      <c r="F400" s="294">
        <v>50</v>
      </c>
      <c r="G400" s="120"/>
      <c r="H400" s="166">
        <f>ROUND(G400*F400,2)</f>
        <v>0</v>
      </c>
      <c r="I400" s="24" t="str">
        <f t="shared" ca="1" si="34"/>
        <v/>
      </c>
      <c r="J400" s="15" t="str">
        <f t="shared" si="38"/>
        <v>B09519.1 mm Diametereach</v>
      </c>
      <c r="K400" s="16">
        <f>MATCH(J400,'Pay Items'!$K$1:$K$649,0)</f>
        <v>165</v>
      </c>
      <c r="L400" s="17" t="str">
        <f t="shared" ca="1" si="35"/>
        <v>,0</v>
      </c>
      <c r="M400" s="17" t="str">
        <f t="shared" ca="1" si="36"/>
        <v>C2</v>
      </c>
      <c r="N400" s="17" t="str">
        <f t="shared" ca="1" si="37"/>
        <v>C2</v>
      </c>
    </row>
    <row r="401" spans="1:14" s="155" customFormat="1" ht="30" customHeight="1" x14ac:dyDescent="0.2">
      <c r="A401" s="177" t="s">
        <v>304</v>
      </c>
      <c r="B401" s="162" t="s">
        <v>1719</v>
      </c>
      <c r="C401" s="163" t="s">
        <v>162</v>
      </c>
      <c r="D401" s="164" t="s">
        <v>921</v>
      </c>
      <c r="E401" s="165"/>
      <c r="F401" s="293" t="s">
        <v>173</v>
      </c>
      <c r="G401" s="160"/>
      <c r="H401" s="160"/>
      <c r="I401" s="24" t="str">
        <f t="shared" ca="1" si="34"/>
        <v>LOCKED</v>
      </c>
      <c r="J401" s="15" t="str">
        <f t="shared" si="38"/>
        <v>B097Drilled Tie BarsCW 3230-R8</v>
      </c>
      <c r="K401" s="16">
        <f>MATCH(J401,'Pay Items'!$K$1:$K$649,0)</f>
        <v>167</v>
      </c>
      <c r="L401" s="17" t="str">
        <f t="shared" ca="1" si="35"/>
        <v>,0</v>
      </c>
      <c r="M401" s="17" t="str">
        <f t="shared" ca="1" si="36"/>
        <v>C2</v>
      </c>
      <c r="N401" s="17" t="str">
        <f t="shared" ca="1" si="37"/>
        <v>C2</v>
      </c>
    </row>
    <row r="402" spans="1:14" s="155" customFormat="1" ht="30" customHeight="1" x14ac:dyDescent="0.2">
      <c r="A402" s="177" t="s">
        <v>305</v>
      </c>
      <c r="B402" s="172" t="s">
        <v>350</v>
      </c>
      <c r="C402" s="163" t="s">
        <v>187</v>
      </c>
      <c r="D402" s="164" t="s">
        <v>173</v>
      </c>
      <c r="E402" s="165" t="s">
        <v>181</v>
      </c>
      <c r="F402" s="294">
        <v>110</v>
      </c>
      <c r="G402" s="120"/>
      <c r="H402" s="182">
        <f>ROUND(G402*F402,2)</f>
        <v>0</v>
      </c>
      <c r="I402" s="24" t="str">
        <f t="shared" ca="1" si="34"/>
        <v/>
      </c>
      <c r="J402" s="15" t="str">
        <f t="shared" si="38"/>
        <v>B09820 M Deformed Tie Bareach</v>
      </c>
      <c r="K402" s="16">
        <f>MATCH(J402,'Pay Items'!$K$1:$K$649,0)</f>
        <v>169</v>
      </c>
      <c r="L402" s="17" t="str">
        <f t="shared" ca="1" si="35"/>
        <v>,0</v>
      </c>
      <c r="M402" s="17" t="str">
        <f t="shared" ca="1" si="36"/>
        <v>C2</v>
      </c>
      <c r="N402" s="17" t="str">
        <f t="shared" ca="1" si="37"/>
        <v>C2</v>
      </c>
    </row>
    <row r="403" spans="1:14" s="155" customFormat="1" ht="30" customHeight="1" x14ac:dyDescent="0.2">
      <c r="A403" s="177" t="s">
        <v>792</v>
      </c>
      <c r="B403" s="162" t="s">
        <v>1720</v>
      </c>
      <c r="C403" s="163" t="s">
        <v>329</v>
      </c>
      <c r="D403" s="164" t="s">
        <v>6</v>
      </c>
      <c r="E403" s="165"/>
      <c r="F403" s="293" t="s">
        <v>173</v>
      </c>
      <c r="G403" s="160"/>
      <c r="H403" s="160"/>
      <c r="I403" s="24" t="str">
        <f t="shared" ca="1" si="34"/>
        <v>LOCKED</v>
      </c>
      <c r="J403" s="15" t="str">
        <f t="shared" si="38"/>
        <v>B100rMiscellaneous Concrete Slab RemovalCW 3235-R9</v>
      </c>
      <c r="K403" s="16">
        <f>MATCH(J403,'Pay Items'!$K$1:$K$649,0)</f>
        <v>171</v>
      </c>
      <c r="L403" s="17" t="str">
        <f t="shared" ca="1" si="35"/>
        <v>,0</v>
      </c>
      <c r="M403" s="17" t="str">
        <f t="shared" ca="1" si="36"/>
        <v>C2</v>
      </c>
      <c r="N403" s="17" t="str">
        <f t="shared" ca="1" si="37"/>
        <v>C2</v>
      </c>
    </row>
    <row r="404" spans="1:14" s="155" customFormat="1" ht="30" customHeight="1" x14ac:dyDescent="0.2">
      <c r="A404" s="177" t="s">
        <v>796</v>
      </c>
      <c r="B404" s="172" t="s">
        <v>350</v>
      </c>
      <c r="C404" s="163" t="s">
        <v>10</v>
      </c>
      <c r="D404" s="164" t="s">
        <v>173</v>
      </c>
      <c r="E404" s="165" t="s">
        <v>178</v>
      </c>
      <c r="F404" s="294">
        <v>40</v>
      </c>
      <c r="G404" s="120"/>
      <c r="H404" s="182">
        <f>ROUND(G404*F404,2)</f>
        <v>0</v>
      </c>
      <c r="I404" s="24" t="str">
        <f t="shared" ca="1" si="34"/>
        <v/>
      </c>
      <c r="J404" s="15" t="str">
        <f t="shared" si="38"/>
        <v>B104r100 mm Sidewalkm²</v>
      </c>
      <c r="K404" s="16">
        <f>MATCH(J404,'Pay Items'!$K$1:$K$649,0)</f>
        <v>175</v>
      </c>
      <c r="L404" s="17" t="str">
        <f t="shared" ca="1" si="35"/>
        <v>,0</v>
      </c>
      <c r="M404" s="17" t="str">
        <f t="shared" ca="1" si="36"/>
        <v>C2</v>
      </c>
      <c r="N404" s="17" t="str">
        <f t="shared" ca="1" si="37"/>
        <v>C2</v>
      </c>
    </row>
    <row r="405" spans="1:14" s="155" customFormat="1" ht="30" customHeight="1" x14ac:dyDescent="0.2">
      <c r="A405" s="177" t="s">
        <v>799</v>
      </c>
      <c r="B405" s="162" t="s">
        <v>1721</v>
      </c>
      <c r="C405" s="163" t="s">
        <v>334</v>
      </c>
      <c r="D405" s="164" t="s">
        <v>1609</v>
      </c>
      <c r="E405" s="165"/>
      <c r="F405" s="293" t="s">
        <v>173</v>
      </c>
      <c r="G405" s="160"/>
      <c r="H405" s="160"/>
      <c r="I405" s="24" t="str">
        <f t="shared" ca="1" si="34"/>
        <v>LOCKED</v>
      </c>
      <c r="J405" s="15" t="str">
        <f t="shared" si="38"/>
        <v>B107iMiscellaneous Concrete Slab InstallationCW 3235-R9, E14</v>
      </c>
      <c r="K405" s="16" t="e">
        <f>MATCH(J405,'Pay Items'!$K$1:$K$649,0)</f>
        <v>#N/A</v>
      </c>
      <c r="L405" s="17" t="str">
        <f t="shared" ca="1" si="35"/>
        <v>,0</v>
      </c>
      <c r="M405" s="17" t="str">
        <f t="shared" ca="1" si="36"/>
        <v>C2</v>
      </c>
      <c r="N405" s="17" t="str">
        <f t="shared" ca="1" si="37"/>
        <v>C2</v>
      </c>
    </row>
    <row r="406" spans="1:14" s="155" customFormat="1" ht="30" customHeight="1" x14ac:dyDescent="0.2">
      <c r="A406" s="177" t="s">
        <v>911</v>
      </c>
      <c r="B406" s="172" t="s">
        <v>350</v>
      </c>
      <c r="C406" s="163" t="s">
        <v>1704</v>
      </c>
      <c r="D406" s="164" t="s">
        <v>397</v>
      </c>
      <c r="E406" s="165" t="s">
        <v>178</v>
      </c>
      <c r="F406" s="294">
        <v>55</v>
      </c>
      <c r="G406" s="120"/>
      <c r="H406" s="182">
        <f>ROUND(G406*F406,2)</f>
        <v>0</v>
      </c>
      <c r="I406" s="24" t="str">
        <f t="shared" ca="1" si="34"/>
        <v/>
      </c>
      <c r="J406" s="15" t="str">
        <f t="shared" si="38"/>
        <v>B111iType 5 Concrete 100 mm SidewalkSD-228Am²</v>
      </c>
      <c r="K406" s="16" t="e">
        <f>MATCH(J406,'Pay Items'!$K$1:$K$649,0)</f>
        <v>#N/A</v>
      </c>
      <c r="L406" s="17" t="str">
        <f t="shared" ca="1" si="35"/>
        <v>,0</v>
      </c>
      <c r="M406" s="17" t="str">
        <f t="shared" ca="1" si="36"/>
        <v>C2</v>
      </c>
      <c r="N406" s="17" t="str">
        <f t="shared" ca="1" si="37"/>
        <v>C2</v>
      </c>
    </row>
    <row r="407" spans="1:14" s="155" customFormat="1" ht="30" customHeight="1" x14ac:dyDescent="0.2">
      <c r="A407" s="177" t="s">
        <v>815</v>
      </c>
      <c r="B407" s="162" t="s">
        <v>1722</v>
      </c>
      <c r="C407" s="163" t="s">
        <v>339</v>
      </c>
      <c r="D407" s="164" t="s">
        <v>918</v>
      </c>
      <c r="E407" s="165"/>
      <c r="F407" s="293" t="s">
        <v>173</v>
      </c>
      <c r="G407" s="160"/>
      <c r="H407" s="160"/>
      <c r="I407" s="24" t="str">
        <f t="shared" ca="1" si="34"/>
        <v>LOCKED</v>
      </c>
      <c r="J407" s="15" t="str">
        <f t="shared" si="38"/>
        <v>B126rConcrete Curb RemovalCW 3240-R10</v>
      </c>
      <c r="K407" s="16">
        <f>MATCH(J407,'Pay Items'!$K$1:$K$649,0)</f>
        <v>209</v>
      </c>
      <c r="L407" s="17" t="str">
        <f t="shared" ca="1" si="35"/>
        <v>,0</v>
      </c>
      <c r="M407" s="17" t="str">
        <f t="shared" ca="1" si="36"/>
        <v>C2</v>
      </c>
      <c r="N407" s="17" t="str">
        <f t="shared" ca="1" si="37"/>
        <v>C2</v>
      </c>
    </row>
    <row r="408" spans="1:14" s="155" customFormat="1" ht="30" customHeight="1" x14ac:dyDescent="0.2">
      <c r="A408" s="177" t="s">
        <v>1145</v>
      </c>
      <c r="B408" s="172" t="s">
        <v>350</v>
      </c>
      <c r="C408" s="163" t="s">
        <v>969</v>
      </c>
      <c r="D408" s="164" t="s">
        <v>173</v>
      </c>
      <c r="E408" s="165" t="s">
        <v>182</v>
      </c>
      <c r="F408" s="294">
        <v>80</v>
      </c>
      <c r="G408" s="120"/>
      <c r="H408" s="182">
        <f>ROUND(G408*F408,2)</f>
        <v>0</v>
      </c>
      <c r="I408" s="24" t="str">
        <f t="shared" ca="1" si="34"/>
        <v/>
      </c>
      <c r="J408" s="15" t="str">
        <f t="shared" si="38"/>
        <v>B127rBBarrier Separatem</v>
      </c>
      <c r="K408" s="16">
        <f>MATCH(J408,'Pay Items'!$K$1:$K$649,0)</f>
        <v>212</v>
      </c>
      <c r="L408" s="17" t="str">
        <f t="shared" ca="1" si="35"/>
        <v>,0</v>
      </c>
      <c r="M408" s="17" t="str">
        <f t="shared" ca="1" si="36"/>
        <v>C2</v>
      </c>
      <c r="N408" s="17" t="str">
        <f t="shared" ca="1" si="37"/>
        <v>C2</v>
      </c>
    </row>
    <row r="409" spans="1:14" s="155" customFormat="1" ht="30" customHeight="1" x14ac:dyDescent="0.2">
      <c r="A409" s="177" t="s">
        <v>822</v>
      </c>
      <c r="B409" s="172" t="s">
        <v>351</v>
      </c>
      <c r="C409" s="163" t="s">
        <v>689</v>
      </c>
      <c r="D409" s="164" t="s">
        <v>173</v>
      </c>
      <c r="E409" s="165" t="s">
        <v>182</v>
      </c>
      <c r="F409" s="294">
        <v>15</v>
      </c>
      <c r="G409" s="120"/>
      <c r="H409" s="182">
        <f>ROUND(G409*F409,2)</f>
        <v>0</v>
      </c>
      <c r="I409" s="24" t="str">
        <f t="shared" ca="1" si="34"/>
        <v/>
      </c>
      <c r="J409" s="15" t="str">
        <f t="shared" si="38"/>
        <v>B132rCurb Rampm</v>
      </c>
      <c r="K409" s="16">
        <f>MATCH(J409,'Pay Items'!$K$1:$K$649,0)</f>
        <v>217</v>
      </c>
      <c r="L409" s="17" t="str">
        <f t="shared" ca="1" si="35"/>
        <v>,0</v>
      </c>
      <c r="M409" s="17" t="str">
        <f t="shared" ca="1" si="36"/>
        <v>C2</v>
      </c>
      <c r="N409" s="17" t="str">
        <f t="shared" ca="1" si="37"/>
        <v>C2</v>
      </c>
    </row>
    <row r="410" spans="1:14" s="155" customFormat="1" ht="30" customHeight="1" x14ac:dyDescent="0.2">
      <c r="A410" s="177" t="s">
        <v>825</v>
      </c>
      <c r="B410" s="162" t="s">
        <v>1723</v>
      </c>
      <c r="C410" s="163" t="s">
        <v>341</v>
      </c>
      <c r="D410" s="164" t="s">
        <v>1679</v>
      </c>
      <c r="E410" s="165"/>
      <c r="F410" s="293" t="s">
        <v>173</v>
      </c>
      <c r="G410" s="160"/>
      <c r="H410" s="160"/>
      <c r="I410" s="24" t="str">
        <f t="shared" ca="1" si="34"/>
        <v>LOCKED</v>
      </c>
      <c r="J410" s="15" t="str">
        <f t="shared" si="38"/>
        <v>B135iConcrete Curb InstallationCW 3240-R10, E14</v>
      </c>
      <c r="K410" s="16" t="e">
        <f>MATCH(J410,'Pay Items'!$K$1:$K$649,0)</f>
        <v>#N/A</v>
      </c>
      <c r="L410" s="17" t="str">
        <f t="shared" ca="1" si="35"/>
        <v>,0</v>
      </c>
      <c r="M410" s="17" t="str">
        <f t="shared" ca="1" si="36"/>
        <v>C2</v>
      </c>
      <c r="N410" s="17" t="str">
        <f t="shared" ca="1" si="37"/>
        <v>C2</v>
      </c>
    </row>
    <row r="411" spans="1:14" s="155" customFormat="1" ht="39.950000000000003" customHeight="1" x14ac:dyDescent="0.2">
      <c r="A411" s="177" t="s">
        <v>1148</v>
      </c>
      <c r="B411" s="172" t="s">
        <v>350</v>
      </c>
      <c r="C411" s="163" t="s">
        <v>1614</v>
      </c>
      <c r="D411" s="164" t="s">
        <v>398</v>
      </c>
      <c r="E411" s="165" t="s">
        <v>182</v>
      </c>
      <c r="F411" s="294">
        <v>20</v>
      </c>
      <c r="G411" s="120"/>
      <c r="H411" s="182">
        <f>ROUND(G411*F411,2)</f>
        <v>0</v>
      </c>
      <c r="I411" s="24" t="str">
        <f t="shared" ca="1" si="34"/>
        <v/>
      </c>
      <c r="J411" s="15" t="str">
        <f t="shared" si="38"/>
        <v>B136iAType 2 Concrete Barrier (150 mm reveal ht, Dowelled)SD-205m</v>
      </c>
      <c r="K411" s="16" t="e">
        <f>MATCH(J411,'Pay Items'!$K$1:$K$649,0)</f>
        <v>#N/A</v>
      </c>
      <c r="L411" s="17" t="str">
        <f t="shared" ca="1" si="35"/>
        <v>,0</v>
      </c>
      <c r="M411" s="17" t="str">
        <f t="shared" ca="1" si="36"/>
        <v>C2</v>
      </c>
      <c r="N411" s="17" t="str">
        <f t="shared" ca="1" si="37"/>
        <v>C2</v>
      </c>
    </row>
    <row r="412" spans="1:14" s="155" customFormat="1" ht="39.950000000000003" customHeight="1" x14ac:dyDescent="0.2">
      <c r="A412" s="177" t="s">
        <v>1154</v>
      </c>
      <c r="B412" s="172" t="s">
        <v>351</v>
      </c>
      <c r="C412" s="163" t="s">
        <v>1705</v>
      </c>
      <c r="D412" s="164" t="s">
        <v>399</v>
      </c>
      <c r="E412" s="165" t="s">
        <v>182</v>
      </c>
      <c r="F412" s="294">
        <v>70</v>
      </c>
      <c r="G412" s="120"/>
      <c r="H412" s="182">
        <f>ROUND(G412*F412,2)</f>
        <v>0</v>
      </c>
      <c r="I412" s="24" t="str">
        <f t="shared" ca="1" si="34"/>
        <v/>
      </c>
      <c r="J412" s="15" t="str">
        <f t="shared" si="38"/>
        <v>B139iAType 2 Concrete Modified Barrier (150 mm reveal ht, Dowelled)SD-203Bm</v>
      </c>
      <c r="K412" s="16" t="e">
        <f>MATCH(J412,'Pay Items'!$K$1:$K$649,0)</f>
        <v>#N/A</v>
      </c>
      <c r="L412" s="17" t="str">
        <f t="shared" ca="1" si="35"/>
        <v>,0</v>
      </c>
      <c r="M412" s="17" t="str">
        <f t="shared" ca="1" si="36"/>
        <v>C2</v>
      </c>
      <c r="N412" s="17" t="str">
        <f t="shared" ca="1" si="37"/>
        <v>C2</v>
      </c>
    </row>
    <row r="413" spans="1:14" s="155" customFormat="1" ht="39.950000000000003" customHeight="1" x14ac:dyDescent="0.2">
      <c r="A413" s="177" t="s">
        <v>941</v>
      </c>
      <c r="B413" s="172" t="s">
        <v>352</v>
      </c>
      <c r="C413" s="163" t="s">
        <v>1706</v>
      </c>
      <c r="D413" s="164" t="s">
        <v>367</v>
      </c>
      <c r="E413" s="165" t="s">
        <v>182</v>
      </c>
      <c r="F413" s="294">
        <v>15</v>
      </c>
      <c r="G413" s="120"/>
      <c r="H413" s="182">
        <f>ROUND(G413*F413,2)</f>
        <v>0</v>
      </c>
      <c r="I413" s="24" t="str">
        <f t="shared" ca="1" si="34"/>
        <v/>
      </c>
      <c r="J413" s="15" t="str">
        <f t="shared" si="38"/>
        <v>B150iAType 2 Concrete Curb Ramp (8-12 mm reveal ht, Monolithic)SD-229A,B,Cm</v>
      </c>
      <c r="K413" s="16" t="e">
        <f>MATCH(J413,'Pay Items'!$K$1:$K$649,0)</f>
        <v>#N/A</v>
      </c>
      <c r="L413" s="17" t="str">
        <f t="shared" ca="1" si="35"/>
        <v>,0</v>
      </c>
      <c r="M413" s="17" t="str">
        <f t="shared" ca="1" si="36"/>
        <v>C2</v>
      </c>
      <c r="N413" s="17" t="str">
        <f t="shared" ca="1" si="37"/>
        <v>C2</v>
      </c>
    </row>
    <row r="414" spans="1:14" s="155" customFormat="1" ht="30" customHeight="1" x14ac:dyDescent="0.2">
      <c r="A414" s="177" t="s">
        <v>476</v>
      </c>
      <c r="B414" s="162" t="s">
        <v>1724</v>
      </c>
      <c r="C414" s="163" t="s">
        <v>362</v>
      </c>
      <c r="D414" s="164" t="s">
        <v>1181</v>
      </c>
      <c r="E414" s="185"/>
      <c r="F414" s="293" t="s">
        <v>173</v>
      </c>
      <c r="G414" s="160"/>
      <c r="H414" s="160"/>
      <c r="I414" s="24" t="str">
        <f t="shared" ca="1" si="34"/>
        <v>LOCKED</v>
      </c>
      <c r="J414" s="15" t="str">
        <f t="shared" si="38"/>
        <v>B190Construction of Asphaltic Concrete OverlayCW 3410-R12</v>
      </c>
      <c r="K414" s="16">
        <f>MATCH(J414,'Pay Items'!$K$1:$K$649,0)</f>
        <v>319</v>
      </c>
      <c r="L414" s="17" t="str">
        <f t="shared" ca="1" si="35"/>
        <v>,0</v>
      </c>
      <c r="M414" s="17" t="str">
        <f t="shared" ca="1" si="36"/>
        <v>C2</v>
      </c>
      <c r="N414" s="17" t="str">
        <f t="shared" ca="1" si="37"/>
        <v>C2</v>
      </c>
    </row>
    <row r="415" spans="1:14" s="155" customFormat="1" ht="30" customHeight="1" x14ac:dyDescent="0.2">
      <c r="A415" s="177" t="s">
        <v>477</v>
      </c>
      <c r="B415" s="172" t="s">
        <v>350</v>
      </c>
      <c r="C415" s="163" t="s">
        <v>363</v>
      </c>
      <c r="D415" s="164"/>
      <c r="E415" s="165"/>
      <c r="F415" s="293" t="s">
        <v>173</v>
      </c>
      <c r="G415" s="160"/>
      <c r="H415" s="160"/>
      <c r="I415" s="24" t="str">
        <f t="shared" ca="1" si="34"/>
        <v>LOCKED</v>
      </c>
      <c r="J415" s="15" t="str">
        <f t="shared" si="38"/>
        <v>B191Main Line Paving</v>
      </c>
      <c r="K415" s="16">
        <f>MATCH(J415,'Pay Items'!$K$1:$K$649,0)</f>
        <v>320</v>
      </c>
      <c r="L415" s="17" t="str">
        <f t="shared" ca="1" si="35"/>
        <v>,0</v>
      </c>
      <c r="M415" s="17" t="str">
        <f t="shared" ca="1" si="36"/>
        <v>C2</v>
      </c>
      <c r="N415" s="17" t="str">
        <f t="shared" ca="1" si="37"/>
        <v>C2</v>
      </c>
    </row>
    <row r="416" spans="1:14" s="155" customFormat="1" ht="30" customHeight="1" x14ac:dyDescent="0.2">
      <c r="A416" s="177" t="s">
        <v>479</v>
      </c>
      <c r="B416" s="183" t="s">
        <v>700</v>
      </c>
      <c r="C416" s="163" t="s">
        <v>718</v>
      </c>
      <c r="D416" s="164"/>
      <c r="E416" s="165" t="s">
        <v>180</v>
      </c>
      <c r="F416" s="294">
        <v>110</v>
      </c>
      <c r="G416" s="120"/>
      <c r="H416" s="182">
        <f>ROUND(G416*F416,2)</f>
        <v>0</v>
      </c>
      <c r="I416" s="24" t="str">
        <f t="shared" ca="1" si="34"/>
        <v/>
      </c>
      <c r="J416" s="15" t="str">
        <f t="shared" si="38"/>
        <v>B193Type IAtonne</v>
      </c>
      <c r="K416" s="16">
        <f>MATCH(J416,'Pay Items'!$K$1:$K$649,0)</f>
        <v>321</v>
      </c>
      <c r="L416" s="17" t="str">
        <f t="shared" ca="1" si="35"/>
        <v>,0</v>
      </c>
      <c r="M416" s="17" t="str">
        <f t="shared" ca="1" si="36"/>
        <v>C2</v>
      </c>
      <c r="N416" s="17" t="str">
        <f t="shared" ca="1" si="37"/>
        <v>C2</v>
      </c>
    </row>
    <row r="417" spans="1:14" s="155" customFormat="1" ht="30" customHeight="1" x14ac:dyDescent="0.2">
      <c r="A417" s="177" t="s">
        <v>480</v>
      </c>
      <c r="B417" s="172" t="s">
        <v>351</v>
      </c>
      <c r="C417" s="163" t="s">
        <v>364</v>
      </c>
      <c r="D417" s="164"/>
      <c r="E417" s="165"/>
      <c r="F417" s="293" t="s">
        <v>173</v>
      </c>
      <c r="G417" s="160"/>
      <c r="H417" s="160"/>
      <c r="I417" s="24" t="str">
        <f t="shared" ca="1" si="34"/>
        <v>LOCKED</v>
      </c>
      <c r="J417" s="15" t="str">
        <f t="shared" si="38"/>
        <v>B194Tie-ins and Approaches</v>
      </c>
      <c r="K417" s="16">
        <f>MATCH(J417,'Pay Items'!$K$1:$K$649,0)</f>
        <v>323</v>
      </c>
      <c r="L417" s="17" t="str">
        <f t="shared" ca="1" si="35"/>
        <v>,0</v>
      </c>
      <c r="M417" s="17" t="str">
        <f t="shared" ca="1" si="36"/>
        <v>C2</v>
      </c>
      <c r="N417" s="17" t="str">
        <f t="shared" ca="1" si="37"/>
        <v>C2</v>
      </c>
    </row>
    <row r="418" spans="1:14" s="155" customFormat="1" ht="30" customHeight="1" x14ac:dyDescent="0.2">
      <c r="A418" s="177" t="s">
        <v>481</v>
      </c>
      <c r="B418" s="183" t="s">
        <v>700</v>
      </c>
      <c r="C418" s="163" t="s">
        <v>718</v>
      </c>
      <c r="D418" s="164"/>
      <c r="E418" s="165" t="s">
        <v>180</v>
      </c>
      <c r="F418" s="294">
        <v>25</v>
      </c>
      <c r="G418" s="120"/>
      <c r="H418" s="182">
        <f>ROUND(G418*F418,2)</f>
        <v>0</v>
      </c>
      <c r="I418" s="24" t="str">
        <f t="shared" ca="1" si="34"/>
        <v/>
      </c>
      <c r="J418" s="15" t="str">
        <f t="shared" si="38"/>
        <v>B195Type IAtonne</v>
      </c>
      <c r="K418" s="16">
        <f>MATCH(J418,'Pay Items'!$K$1:$K$649,0)</f>
        <v>324</v>
      </c>
      <c r="L418" s="17" t="str">
        <f t="shared" ca="1" si="35"/>
        <v>,0</v>
      </c>
      <c r="M418" s="17" t="str">
        <f t="shared" ca="1" si="36"/>
        <v>C2</v>
      </c>
      <c r="N418" s="17" t="str">
        <f t="shared" ca="1" si="37"/>
        <v>C2</v>
      </c>
    </row>
    <row r="419" spans="1:14" s="155" customFormat="1" ht="30" customHeight="1" x14ac:dyDescent="0.2">
      <c r="A419" s="177" t="s">
        <v>486</v>
      </c>
      <c r="B419" s="162" t="s">
        <v>1725</v>
      </c>
      <c r="C419" s="163" t="s">
        <v>99</v>
      </c>
      <c r="D419" s="164" t="s">
        <v>959</v>
      </c>
      <c r="E419" s="165"/>
      <c r="F419" s="293" t="s">
        <v>173</v>
      </c>
      <c r="G419" s="160"/>
      <c r="H419" s="160"/>
      <c r="I419" s="24" t="str">
        <f t="shared" ca="1" si="34"/>
        <v>LOCKED</v>
      </c>
      <c r="J419" s="15" t="str">
        <f t="shared" si="38"/>
        <v>B200Planing of PavementCW 3450-R6</v>
      </c>
      <c r="K419" s="16">
        <f>MATCH(J419,'Pay Items'!$K$1:$K$649,0)</f>
        <v>329</v>
      </c>
      <c r="L419" s="17" t="str">
        <f t="shared" ca="1" si="35"/>
        <v>,0</v>
      </c>
      <c r="M419" s="17" t="str">
        <f t="shared" ca="1" si="36"/>
        <v>C2</v>
      </c>
      <c r="N419" s="17" t="str">
        <f t="shared" ca="1" si="37"/>
        <v>C2</v>
      </c>
    </row>
    <row r="420" spans="1:14" s="155" customFormat="1" ht="30" customHeight="1" x14ac:dyDescent="0.2">
      <c r="A420" s="177" t="s">
        <v>487</v>
      </c>
      <c r="B420" s="172" t="s">
        <v>350</v>
      </c>
      <c r="C420" s="163" t="s">
        <v>1004</v>
      </c>
      <c r="D420" s="164" t="s">
        <v>173</v>
      </c>
      <c r="E420" s="165" t="s">
        <v>178</v>
      </c>
      <c r="F420" s="294">
        <v>400</v>
      </c>
      <c r="G420" s="120"/>
      <c r="H420" s="182">
        <f>ROUND(G420*F420,2)</f>
        <v>0</v>
      </c>
      <c r="I420" s="24" t="str">
        <f t="shared" ca="1" si="34"/>
        <v/>
      </c>
      <c r="J420" s="15" t="str">
        <f t="shared" si="38"/>
        <v>B2011 - 50 mm Depth (Asphalt)m²</v>
      </c>
      <c r="K420" s="16">
        <f>MATCH(J420,'Pay Items'!$K$1:$K$649,0)</f>
        <v>330</v>
      </c>
      <c r="L420" s="17" t="str">
        <f t="shared" ca="1" si="35"/>
        <v>,0</v>
      </c>
      <c r="M420" s="17" t="str">
        <f t="shared" ca="1" si="36"/>
        <v>C2</v>
      </c>
      <c r="N420" s="17" t="str">
        <f t="shared" ca="1" si="37"/>
        <v>C2</v>
      </c>
    </row>
    <row r="421" spans="1:14" s="155" customFormat="1" ht="30" customHeight="1" x14ac:dyDescent="0.2">
      <c r="A421" s="177" t="s">
        <v>875</v>
      </c>
      <c r="B421" s="162" t="s">
        <v>1726</v>
      </c>
      <c r="C421" s="163" t="s">
        <v>909</v>
      </c>
      <c r="D421" s="164" t="s">
        <v>960</v>
      </c>
      <c r="E421" s="165" t="s">
        <v>181</v>
      </c>
      <c r="F421" s="295">
        <v>4</v>
      </c>
      <c r="G421" s="120"/>
      <c r="H421" s="182">
        <f>ROUND(G421*F421,2)</f>
        <v>0</v>
      </c>
      <c r="I421" s="24" t="str">
        <f t="shared" ca="1" si="34"/>
        <v/>
      </c>
      <c r="J421" s="15" t="str">
        <f t="shared" si="38"/>
        <v>B219Detectable Warning Surface TilesCW 3326-R3each</v>
      </c>
      <c r="K421" s="16">
        <f>MATCH(J421,'Pay Items'!$K$1:$K$649,0)</f>
        <v>341</v>
      </c>
      <c r="L421" s="17" t="str">
        <f t="shared" ca="1" si="35"/>
        <v>,0</v>
      </c>
      <c r="M421" s="17" t="str">
        <f t="shared" ca="1" si="36"/>
        <v>C2</v>
      </c>
      <c r="N421" s="17" t="str">
        <f t="shared" ca="1" si="37"/>
        <v>C2</v>
      </c>
    </row>
    <row r="422" spans="1:14" s="155" customFormat="1" ht="30" customHeight="1" x14ac:dyDescent="0.2">
      <c r="A422" s="152"/>
      <c r="B422" s="216"/>
      <c r="C422" s="174" t="s">
        <v>1615</v>
      </c>
      <c r="D422" s="175"/>
      <c r="E422" s="176"/>
      <c r="F422" s="293" t="s">
        <v>173</v>
      </c>
      <c r="G422" s="160"/>
      <c r="H422" s="160"/>
      <c r="I422" s="24" t="str">
        <f t="shared" ca="1" si="34"/>
        <v>LOCKED</v>
      </c>
      <c r="J422" s="15" t="str">
        <f t="shared" si="38"/>
        <v>ROADWORKS - NEW CONSTRUCTION</v>
      </c>
      <c r="K422" s="16" t="e">
        <f>MATCH(J422,'Pay Items'!$K$1:$K$649,0)</f>
        <v>#N/A</v>
      </c>
      <c r="L422" s="17" t="str">
        <f t="shared" ca="1" si="35"/>
        <v>,0</v>
      </c>
      <c r="M422" s="17" t="str">
        <f t="shared" ca="1" si="36"/>
        <v>C2</v>
      </c>
      <c r="N422" s="17" t="str">
        <f t="shared" ca="1" si="37"/>
        <v>C2</v>
      </c>
    </row>
    <row r="423" spans="1:14" s="155" customFormat="1" ht="39.950000000000003" customHeight="1" x14ac:dyDescent="0.2">
      <c r="A423" s="161" t="s">
        <v>209</v>
      </c>
      <c r="B423" s="162" t="s">
        <v>1727</v>
      </c>
      <c r="C423" s="163" t="s">
        <v>468</v>
      </c>
      <c r="D423" s="164" t="s">
        <v>1617</v>
      </c>
      <c r="E423" s="165"/>
      <c r="F423" s="293" t="s">
        <v>173</v>
      </c>
      <c r="G423" s="160"/>
      <c r="H423" s="160"/>
      <c r="I423" s="24" t="str">
        <f t="shared" ca="1" si="34"/>
        <v>LOCKED</v>
      </c>
      <c r="J423" s="15" t="str">
        <f t="shared" si="38"/>
        <v>C001Concrete Pavements, Median Slabs, Bull-noses, and Safety MediansCW 3310-R18, E14</v>
      </c>
      <c r="K423" s="16" t="e">
        <f>MATCH(J423,'Pay Items'!$K$1:$K$649,0)</f>
        <v>#N/A</v>
      </c>
      <c r="L423" s="17" t="str">
        <f t="shared" ca="1" si="35"/>
        <v>,0</v>
      </c>
      <c r="M423" s="17" t="str">
        <f t="shared" ca="1" si="36"/>
        <v>C2</v>
      </c>
      <c r="N423" s="17" t="str">
        <f t="shared" ca="1" si="37"/>
        <v>C2</v>
      </c>
    </row>
    <row r="424" spans="1:14" s="155" customFormat="1" ht="39.950000000000003" customHeight="1" x14ac:dyDescent="0.2">
      <c r="A424" s="161" t="s">
        <v>457</v>
      </c>
      <c r="B424" s="172" t="s">
        <v>350</v>
      </c>
      <c r="C424" s="163" t="s">
        <v>1618</v>
      </c>
      <c r="D424" s="164" t="s">
        <v>173</v>
      </c>
      <c r="E424" s="165" t="s">
        <v>178</v>
      </c>
      <c r="F424" s="295">
        <v>35</v>
      </c>
      <c r="G424" s="120"/>
      <c r="H424" s="166">
        <f>ROUND(G424*F424,2)</f>
        <v>0</v>
      </c>
      <c r="I424" s="24" t="str">
        <f t="shared" ca="1" si="34"/>
        <v/>
      </c>
      <c r="J424" s="15" t="str">
        <f t="shared" si="38"/>
        <v>C008Construction of 200 mm Type 2 Concrete Pavement - (Reinforced)m²</v>
      </c>
      <c r="K424" s="16" t="e">
        <f>MATCH(J424,'Pay Items'!$K$1:$K$649,0)</f>
        <v>#N/A</v>
      </c>
      <c r="L424" s="17" t="str">
        <f t="shared" ca="1" si="35"/>
        <v>,0</v>
      </c>
      <c r="M424" s="17" t="str">
        <f t="shared" ca="1" si="36"/>
        <v>C2</v>
      </c>
      <c r="N424" s="17" t="str">
        <f t="shared" ca="1" si="37"/>
        <v>C2</v>
      </c>
    </row>
    <row r="425" spans="1:14" s="155" customFormat="1" ht="30" customHeight="1" x14ac:dyDescent="0.2">
      <c r="A425" s="161" t="s">
        <v>380</v>
      </c>
      <c r="B425" s="162" t="s">
        <v>1728</v>
      </c>
      <c r="C425" s="163" t="s">
        <v>123</v>
      </c>
      <c r="D425" s="164" t="s">
        <v>1617</v>
      </c>
      <c r="E425" s="165"/>
      <c r="F425" s="293" t="s">
        <v>173</v>
      </c>
      <c r="G425" s="160"/>
      <c r="H425" s="160"/>
      <c r="I425" s="24" t="str">
        <f t="shared" ca="1" si="34"/>
        <v>LOCKED</v>
      </c>
      <c r="J425" s="15" t="str">
        <f t="shared" si="38"/>
        <v>C019Concrete Pavements for Early OpeningCW 3310-R18, E14</v>
      </c>
      <c r="K425" s="16" t="e">
        <f>MATCH(J425,'Pay Items'!$K$1:$K$649,0)</f>
        <v>#N/A</v>
      </c>
      <c r="L425" s="17" t="str">
        <f t="shared" ca="1" si="35"/>
        <v>,0</v>
      </c>
      <c r="M425" s="17" t="str">
        <f t="shared" ca="1" si="36"/>
        <v>C2</v>
      </c>
      <c r="N425" s="17" t="str">
        <f t="shared" ca="1" si="37"/>
        <v>C2</v>
      </c>
    </row>
    <row r="426" spans="1:14" s="155" customFormat="1" ht="39.950000000000003" customHeight="1" x14ac:dyDescent="0.2">
      <c r="A426" s="161" t="s">
        <v>1191</v>
      </c>
      <c r="B426" s="172" t="s">
        <v>350</v>
      </c>
      <c r="C426" s="163" t="s">
        <v>1278</v>
      </c>
      <c r="D426" s="164"/>
      <c r="E426" s="165" t="s">
        <v>178</v>
      </c>
      <c r="F426" s="295">
        <v>35</v>
      </c>
      <c r="G426" s="120"/>
      <c r="H426" s="166">
        <f>ROUND(G426*F426,2)</f>
        <v>0</v>
      </c>
      <c r="I426" s="24" t="str">
        <f t="shared" ca="1" si="34"/>
        <v/>
      </c>
      <c r="J426" s="15" t="str">
        <f t="shared" si="38"/>
        <v>C026-72Construction of 200 mm Type 4 Concrete Pavement for Early Opening 72 Hour (Reinforced)m²</v>
      </c>
      <c r="K426" s="16">
        <f>MATCH(J426,'Pay Items'!$K$1:$K$649,0)</f>
        <v>374</v>
      </c>
      <c r="L426" s="17" t="str">
        <f t="shared" ca="1" si="35"/>
        <v>,0</v>
      </c>
      <c r="M426" s="17" t="str">
        <f t="shared" ca="1" si="36"/>
        <v>C2</v>
      </c>
      <c r="N426" s="17" t="str">
        <f t="shared" ca="1" si="37"/>
        <v>C2</v>
      </c>
    </row>
    <row r="427" spans="1:14" ht="30" customHeight="1" x14ac:dyDescent="0.2">
      <c r="A427" s="152"/>
      <c r="B427" s="216"/>
      <c r="C427" s="174" t="s">
        <v>199</v>
      </c>
      <c r="D427" s="175"/>
      <c r="E427" s="192"/>
      <c r="F427" s="293" t="s">
        <v>173</v>
      </c>
      <c r="G427" s="160"/>
      <c r="H427" s="160"/>
      <c r="I427" s="24" t="str">
        <f t="shared" ca="1" si="34"/>
        <v>LOCKED</v>
      </c>
      <c r="J427" s="15" t="str">
        <f t="shared" si="38"/>
        <v>JOINT AND CRACK SEALING</v>
      </c>
      <c r="K427" s="16">
        <f>MATCH(J427,'Pay Items'!$K$1:$K$649,0)</f>
        <v>436</v>
      </c>
      <c r="L427" s="17" t="str">
        <f t="shared" ca="1" si="35"/>
        <v>,0</v>
      </c>
      <c r="M427" s="17" t="str">
        <f t="shared" ca="1" si="36"/>
        <v>C2</v>
      </c>
      <c r="N427" s="17" t="str">
        <f t="shared" ca="1" si="37"/>
        <v>C2</v>
      </c>
    </row>
    <row r="428" spans="1:14" ht="30" customHeight="1" x14ac:dyDescent="0.2">
      <c r="A428" s="187" t="s">
        <v>547</v>
      </c>
      <c r="B428" s="162" t="s">
        <v>1729</v>
      </c>
      <c r="C428" s="163" t="s">
        <v>98</v>
      </c>
      <c r="D428" s="164" t="s">
        <v>736</v>
      </c>
      <c r="E428" s="165" t="s">
        <v>182</v>
      </c>
      <c r="F428" s="295">
        <v>160</v>
      </c>
      <c r="G428" s="181"/>
      <c r="H428" s="166">
        <f>ROUND(G428*F428,2)</f>
        <v>0</v>
      </c>
      <c r="I428" s="24" t="str">
        <f t="shared" ca="1" si="34"/>
        <v/>
      </c>
      <c r="J428" s="15" t="str">
        <f t="shared" si="38"/>
        <v>D006Reflective Crack MaintenanceCW 3250-R7m</v>
      </c>
      <c r="K428" s="16">
        <f>MATCH(J428,'Pay Items'!$K$1:$K$649,0)</f>
        <v>442</v>
      </c>
      <c r="L428" s="17" t="str">
        <f t="shared" ca="1" si="35"/>
        <v>,0</v>
      </c>
      <c r="M428" s="17" t="str">
        <f t="shared" ca="1" si="36"/>
        <v>C2</v>
      </c>
      <c r="N428" s="17" t="str">
        <f t="shared" ca="1" si="37"/>
        <v>C2</v>
      </c>
    </row>
    <row r="429" spans="1:14" s="155" customFormat="1" ht="39.950000000000003" customHeight="1" x14ac:dyDescent="0.2">
      <c r="A429" s="152"/>
      <c r="B429" s="216"/>
      <c r="C429" s="174" t="s">
        <v>200</v>
      </c>
      <c r="D429" s="175"/>
      <c r="E429" s="192"/>
      <c r="F429" s="293" t="s">
        <v>173</v>
      </c>
      <c r="G429" s="160"/>
      <c r="H429" s="160"/>
      <c r="I429" s="24" t="str">
        <f t="shared" ca="1" si="34"/>
        <v>LOCKED</v>
      </c>
      <c r="J429" s="15" t="str">
        <f t="shared" si="38"/>
        <v>ASSOCIATED DRAINAGE AND UNDERGROUND WORKS</v>
      </c>
      <c r="K429" s="16">
        <f>MATCH(J429,'Pay Items'!$K$1:$K$649,0)</f>
        <v>444</v>
      </c>
      <c r="L429" s="17" t="str">
        <f t="shared" ca="1" si="35"/>
        <v>,0</v>
      </c>
      <c r="M429" s="17" t="str">
        <f t="shared" ca="1" si="36"/>
        <v>C2</v>
      </c>
      <c r="N429" s="17" t="str">
        <f t="shared" ca="1" si="37"/>
        <v>C2</v>
      </c>
    </row>
    <row r="430" spans="1:14" ht="30" customHeight="1" x14ac:dyDescent="0.2">
      <c r="A430" s="184" t="s">
        <v>227</v>
      </c>
      <c r="B430" s="179" t="s">
        <v>1730</v>
      </c>
      <c r="C430" s="170" t="s">
        <v>418</v>
      </c>
      <c r="D430" s="171" t="s">
        <v>11</v>
      </c>
      <c r="E430" s="180"/>
      <c r="F430" s="293" t="s">
        <v>173</v>
      </c>
      <c r="G430" s="160"/>
      <c r="H430" s="160"/>
      <c r="I430" s="24" t="str">
        <f t="shared" ca="1" si="34"/>
        <v>LOCKED</v>
      </c>
      <c r="J430" s="15" t="str">
        <f t="shared" si="38"/>
        <v>E006Catch PitCW 2130-R12</v>
      </c>
      <c r="K430" s="16">
        <f>MATCH(J430,'Pay Items'!$K$1:$K$649,0)</f>
        <v>450</v>
      </c>
      <c r="L430" s="17" t="str">
        <f t="shared" ca="1" si="35"/>
        <v>,0</v>
      </c>
      <c r="M430" s="17" t="str">
        <f t="shared" ca="1" si="36"/>
        <v>C2</v>
      </c>
      <c r="N430" s="17" t="str">
        <f t="shared" ca="1" si="37"/>
        <v>C2</v>
      </c>
    </row>
    <row r="431" spans="1:14" s="155" customFormat="1" ht="30" customHeight="1" x14ac:dyDescent="0.2">
      <c r="A431" s="184" t="s">
        <v>228</v>
      </c>
      <c r="B431" s="169" t="s">
        <v>350</v>
      </c>
      <c r="C431" s="170" t="s">
        <v>419</v>
      </c>
      <c r="D431" s="171"/>
      <c r="E431" s="180" t="s">
        <v>181</v>
      </c>
      <c r="F431" s="295">
        <v>2</v>
      </c>
      <c r="G431" s="181"/>
      <c r="H431" s="166">
        <f>ROUND(G431*F431,2)</f>
        <v>0</v>
      </c>
      <c r="I431" s="24" t="str">
        <f t="shared" ca="1" si="34"/>
        <v/>
      </c>
      <c r="J431" s="15" t="str">
        <f t="shared" si="38"/>
        <v>E007SD-023each</v>
      </c>
      <c r="K431" s="16">
        <f>MATCH(J431,'Pay Items'!$K$1:$K$649,0)</f>
        <v>451</v>
      </c>
      <c r="L431" s="17" t="str">
        <f t="shared" ca="1" si="35"/>
        <v>,0</v>
      </c>
      <c r="M431" s="17" t="str">
        <f t="shared" ca="1" si="36"/>
        <v>C2</v>
      </c>
      <c r="N431" s="17" t="str">
        <f t="shared" ca="1" si="37"/>
        <v>C2</v>
      </c>
    </row>
    <row r="432" spans="1:14" ht="30" customHeight="1" x14ac:dyDescent="0.2">
      <c r="A432" s="161" t="s">
        <v>56</v>
      </c>
      <c r="B432" s="162" t="s">
        <v>1731</v>
      </c>
      <c r="C432" s="163" t="s">
        <v>607</v>
      </c>
      <c r="D432" s="164" t="s">
        <v>11</v>
      </c>
      <c r="E432" s="180" t="s">
        <v>182</v>
      </c>
      <c r="F432" s="295">
        <v>50</v>
      </c>
      <c r="G432" s="181"/>
      <c r="H432" s="166">
        <f>ROUND(G432*F432,2)</f>
        <v>0</v>
      </c>
      <c r="I432" s="24" t="str">
        <f t="shared" ca="1" si="34"/>
        <v/>
      </c>
      <c r="J432" s="15" t="str">
        <f t="shared" si="38"/>
        <v>E012Drainage Connection PipeCW 2130-R12m</v>
      </c>
      <c r="K432" s="16">
        <f>MATCH(J432,'Pay Items'!$K$1:$K$649,0)</f>
        <v>462</v>
      </c>
      <c r="L432" s="17" t="str">
        <f t="shared" ca="1" si="35"/>
        <v>,0</v>
      </c>
      <c r="M432" s="17" t="str">
        <f t="shared" ca="1" si="36"/>
        <v>C2</v>
      </c>
      <c r="N432" s="17" t="str">
        <f t="shared" ca="1" si="37"/>
        <v>C2</v>
      </c>
    </row>
    <row r="433" spans="1:14" ht="30" customHeight="1" x14ac:dyDescent="0.2">
      <c r="A433" s="187" t="s">
        <v>67</v>
      </c>
      <c r="B433" s="162" t="s">
        <v>1732</v>
      </c>
      <c r="C433" s="82" t="s">
        <v>1060</v>
      </c>
      <c r="D433" s="83" t="s">
        <v>1061</v>
      </c>
      <c r="E433" s="165"/>
      <c r="F433" s="293" t="s">
        <v>173</v>
      </c>
      <c r="G433" s="160"/>
      <c r="H433" s="160"/>
      <c r="I433" s="24" t="str">
        <f t="shared" ca="1" si="34"/>
        <v>LOCKED</v>
      </c>
      <c r="J433" s="15" t="str">
        <f t="shared" si="38"/>
        <v>E023Frames &amp; CoversCW 3210-R8</v>
      </c>
      <c r="K433" s="16">
        <f>MATCH(J433,'Pay Items'!$K$1:$K$649,0)</f>
        <v>511</v>
      </c>
      <c r="L433" s="17" t="str">
        <f t="shared" ca="1" si="35"/>
        <v>,0</v>
      </c>
      <c r="M433" s="17" t="str">
        <f t="shared" ca="1" si="36"/>
        <v>C2</v>
      </c>
      <c r="N433" s="17" t="str">
        <f t="shared" ca="1" si="37"/>
        <v>C2</v>
      </c>
    </row>
    <row r="434" spans="1:14" ht="39.950000000000003" customHeight="1" x14ac:dyDescent="0.2">
      <c r="A434" s="187" t="s">
        <v>68</v>
      </c>
      <c r="B434" s="172" t="s">
        <v>350</v>
      </c>
      <c r="C434" s="81" t="s">
        <v>1213</v>
      </c>
      <c r="D434" s="164"/>
      <c r="E434" s="165" t="s">
        <v>181</v>
      </c>
      <c r="F434" s="295">
        <v>2</v>
      </c>
      <c r="G434" s="120"/>
      <c r="H434" s="182">
        <f>ROUND(G434*F434,2)</f>
        <v>0</v>
      </c>
      <c r="I434" s="24" t="str">
        <f t="shared" ca="1" si="34"/>
        <v/>
      </c>
      <c r="J434" s="15" t="str">
        <f t="shared" si="38"/>
        <v>E024AP-006 - Standard Frame for Manhole and Catch Basineach</v>
      </c>
      <c r="K434" s="16">
        <f>MATCH(J434,'Pay Items'!$K$1:$K$649,0)</f>
        <v>512</v>
      </c>
      <c r="L434" s="17" t="str">
        <f t="shared" ca="1" si="35"/>
        <v>,0</v>
      </c>
      <c r="M434" s="17" t="str">
        <f t="shared" ca="1" si="36"/>
        <v>C2</v>
      </c>
      <c r="N434" s="17" t="str">
        <f t="shared" ca="1" si="37"/>
        <v>C2</v>
      </c>
    </row>
    <row r="435" spans="1:14" ht="39.950000000000003" customHeight="1" x14ac:dyDescent="0.2">
      <c r="A435" s="187" t="s">
        <v>69</v>
      </c>
      <c r="B435" s="172" t="s">
        <v>351</v>
      </c>
      <c r="C435" s="81" t="s">
        <v>1214</v>
      </c>
      <c r="D435" s="164"/>
      <c r="E435" s="165" t="s">
        <v>181</v>
      </c>
      <c r="F435" s="295">
        <v>2</v>
      </c>
      <c r="G435" s="120"/>
      <c r="H435" s="182">
        <f>ROUND(G435*F435,2)</f>
        <v>0</v>
      </c>
      <c r="I435" s="24" t="str">
        <f t="shared" ca="1" si="34"/>
        <v/>
      </c>
      <c r="J435" s="15" t="str">
        <f t="shared" si="38"/>
        <v>E025AP-007 - Standard Solid Cover for Standard Frameeach</v>
      </c>
      <c r="K435" s="16">
        <f>MATCH(J435,'Pay Items'!$K$1:$K$649,0)</f>
        <v>513</v>
      </c>
      <c r="L435" s="17" t="str">
        <f t="shared" ca="1" si="35"/>
        <v>,0</v>
      </c>
      <c r="M435" s="17" t="str">
        <f t="shared" ca="1" si="36"/>
        <v>C2</v>
      </c>
      <c r="N435" s="17" t="str">
        <f t="shared" ca="1" si="37"/>
        <v>C2</v>
      </c>
    </row>
    <row r="436" spans="1:14" ht="30" customHeight="1" x14ac:dyDescent="0.2">
      <c r="A436" s="184" t="s">
        <v>76</v>
      </c>
      <c r="B436" s="179" t="s">
        <v>1733</v>
      </c>
      <c r="C436" s="202" t="s">
        <v>423</v>
      </c>
      <c r="D436" s="171" t="s">
        <v>11</v>
      </c>
      <c r="E436" s="180"/>
      <c r="F436" s="293" t="s">
        <v>173</v>
      </c>
      <c r="G436" s="160"/>
      <c r="H436" s="160"/>
      <c r="I436" s="24" t="str">
        <f t="shared" ca="1" si="34"/>
        <v>LOCKED</v>
      </c>
      <c r="J436" s="15" t="str">
        <f t="shared" si="38"/>
        <v>E034Connecting to Existing Catch BasinCW 2130-R12</v>
      </c>
      <c r="K436" s="16">
        <f>MATCH(J436,'Pay Items'!$K$1:$K$649,0)</f>
        <v>528</v>
      </c>
      <c r="L436" s="17" t="str">
        <f t="shared" ca="1" si="35"/>
        <v>,0</v>
      </c>
      <c r="M436" s="17" t="str">
        <f t="shared" ca="1" si="36"/>
        <v>C2</v>
      </c>
      <c r="N436" s="17" t="str">
        <f t="shared" ca="1" si="37"/>
        <v>C2</v>
      </c>
    </row>
    <row r="437" spans="1:14" ht="30" customHeight="1" x14ac:dyDescent="0.2">
      <c r="A437" s="184" t="s">
        <v>77</v>
      </c>
      <c r="B437" s="169" t="s">
        <v>350</v>
      </c>
      <c r="C437" s="202" t="s">
        <v>993</v>
      </c>
      <c r="D437" s="171"/>
      <c r="E437" s="180" t="s">
        <v>181</v>
      </c>
      <c r="F437" s="295">
        <v>2</v>
      </c>
      <c r="G437" s="181"/>
      <c r="H437" s="166">
        <f>ROUND(G437*F437,2)</f>
        <v>0</v>
      </c>
      <c r="I437" s="24" t="str">
        <f t="shared" ca="1" si="34"/>
        <v/>
      </c>
      <c r="J437" s="15" t="str">
        <f t="shared" si="38"/>
        <v>E035250 mm Drainage Connection Pipeeach</v>
      </c>
      <c r="K437" s="16">
        <f>MATCH(J437,'Pay Items'!$K$1:$K$649,0)</f>
        <v>531</v>
      </c>
      <c r="L437" s="17" t="str">
        <f t="shared" ca="1" si="35"/>
        <v>,0</v>
      </c>
      <c r="M437" s="17" t="str">
        <f t="shared" ca="1" si="36"/>
        <v>C2</v>
      </c>
      <c r="N437" s="17" t="str">
        <f t="shared" ca="1" si="37"/>
        <v>C2</v>
      </c>
    </row>
    <row r="438" spans="1:14" s="155" customFormat="1" ht="30" customHeight="1" x14ac:dyDescent="0.2">
      <c r="A438" s="187" t="s">
        <v>0</v>
      </c>
      <c r="B438" s="162" t="s">
        <v>1734</v>
      </c>
      <c r="C438" s="163" t="s">
        <v>1</v>
      </c>
      <c r="D438" s="164" t="s">
        <v>1588</v>
      </c>
      <c r="E438" s="165" t="s">
        <v>181</v>
      </c>
      <c r="F438" s="295">
        <v>2</v>
      </c>
      <c r="G438" s="120"/>
      <c r="H438" s="182">
        <f>ROUND(G438*F438,2)</f>
        <v>0</v>
      </c>
      <c r="I438" s="24" t="str">
        <f t="shared" ca="1" si="34"/>
        <v/>
      </c>
      <c r="J438" s="15" t="str">
        <f t="shared" si="38"/>
        <v>E050ACatch Basin CleaningCW 2140-R5each</v>
      </c>
      <c r="K438" s="16">
        <f>MATCH(J438,'Pay Items'!$K$1:$K$649,0)</f>
        <v>557</v>
      </c>
      <c r="L438" s="17" t="str">
        <f t="shared" ca="1" si="35"/>
        <v>,0</v>
      </c>
      <c r="M438" s="17" t="str">
        <f t="shared" ca="1" si="36"/>
        <v>C2</v>
      </c>
      <c r="N438" s="17" t="str">
        <f t="shared" ca="1" si="37"/>
        <v>C2</v>
      </c>
    </row>
    <row r="439" spans="1:14" ht="30" customHeight="1" x14ac:dyDescent="0.2">
      <c r="A439" s="152"/>
      <c r="B439" s="217"/>
      <c r="C439" s="174" t="s">
        <v>201</v>
      </c>
      <c r="D439" s="175"/>
      <c r="E439" s="192"/>
      <c r="F439" s="293" t="s">
        <v>173</v>
      </c>
      <c r="G439" s="160"/>
      <c r="H439" s="160"/>
      <c r="I439" s="24" t="str">
        <f t="shared" ca="1" si="34"/>
        <v>LOCKED</v>
      </c>
      <c r="J439" s="15" t="str">
        <f t="shared" si="38"/>
        <v>ADJUSTMENTS</v>
      </c>
      <c r="K439" s="16">
        <f>MATCH(J439,'Pay Items'!$K$1:$K$649,0)</f>
        <v>589</v>
      </c>
      <c r="L439" s="17" t="str">
        <f t="shared" ca="1" si="35"/>
        <v>,0</v>
      </c>
      <c r="M439" s="17" t="str">
        <f t="shared" ca="1" si="36"/>
        <v>C2</v>
      </c>
      <c r="N439" s="17" t="str">
        <f t="shared" ca="1" si="37"/>
        <v>C2</v>
      </c>
    </row>
    <row r="440" spans="1:14" s="155" customFormat="1" ht="39.950000000000003" customHeight="1" x14ac:dyDescent="0.2">
      <c r="A440" s="187" t="s">
        <v>230</v>
      </c>
      <c r="B440" s="162" t="s">
        <v>1735</v>
      </c>
      <c r="C440" s="81" t="s">
        <v>1062</v>
      </c>
      <c r="D440" s="83" t="s">
        <v>1061</v>
      </c>
      <c r="E440" s="165" t="s">
        <v>181</v>
      </c>
      <c r="F440" s="295">
        <v>2</v>
      </c>
      <c r="G440" s="120"/>
      <c r="H440" s="182">
        <f>ROUND(G440*F440,2)</f>
        <v>0</v>
      </c>
      <c r="I440" s="24" t="str">
        <f t="shared" ca="1" si="34"/>
        <v/>
      </c>
      <c r="J440" s="15" t="str">
        <f t="shared" si="38"/>
        <v>F001Adjustment of Manholes/Catch Basins FramesCW 3210-R8each</v>
      </c>
      <c r="K440" s="16">
        <f>MATCH(J440,'Pay Items'!$K$1:$K$649,0)</f>
        <v>590</v>
      </c>
      <c r="L440" s="17" t="str">
        <f t="shared" ca="1" si="35"/>
        <v>,0</v>
      </c>
      <c r="M440" s="17" t="str">
        <f t="shared" ca="1" si="36"/>
        <v>C2</v>
      </c>
      <c r="N440" s="17" t="str">
        <f t="shared" ca="1" si="37"/>
        <v>C2</v>
      </c>
    </row>
    <row r="441" spans="1:14" ht="30" customHeight="1" x14ac:dyDescent="0.2">
      <c r="A441" s="187" t="s">
        <v>232</v>
      </c>
      <c r="B441" s="162" t="s">
        <v>1736</v>
      </c>
      <c r="C441" s="81" t="s">
        <v>1220</v>
      </c>
      <c r="D441" s="83" t="s">
        <v>1061</v>
      </c>
      <c r="E441" s="165"/>
      <c r="F441" s="293" t="s">
        <v>173</v>
      </c>
      <c r="G441" s="160"/>
      <c r="H441" s="160"/>
      <c r="I441" s="24" t="str">
        <f t="shared" ca="1" si="34"/>
        <v>LOCKED</v>
      </c>
      <c r="J441" s="15" t="str">
        <f t="shared" si="38"/>
        <v>F003Lifter Rings (AP-010)CW 3210-R8</v>
      </c>
      <c r="K441" s="16">
        <f>MATCH(J441,'Pay Items'!$K$1:$K$649,0)</f>
        <v>595</v>
      </c>
      <c r="L441" s="17" t="str">
        <f t="shared" ca="1" si="35"/>
        <v>,0</v>
      </c>
      <c r="M441" s="17" t="str">
        <f t="shared" ca="1" si="36"/>
        <v>C2</v>
      </c>
      <c r="N441" s="17" t="str">
        <f t="shared" ca="1" si="37"/>
        <v>C2</v>
      </c>
    </row>
    <row r="442" spans="1:14" ht="30" customHeight="1" x14ac:dyDescent="0.2">
      <c r="A442" s="187" t="s">
        <v>234</v>
      </c>
      <c r="B442" s="172" t="s">
        <v>350</v>
      </c>
      <c r="C442" s="163" t="s">
        <v>882</v>
      </c>
      <c r="D442" s="164"/>
      <c r="E442" s="165" t="s">
        <v>181</v>
      </c>
      <c r="F442" s="295">
        <v>2</v>
      </c>
      <c r="G442" s="120"/>
      <c r="H442" s="182">
        <f>ROUND(G442*F442,2)</f>
        <v>0</v>
      </c>
      <c r="I442" s="24" t="str">
        <f t="shared" ca="1" si="34"/>
        <v/>
      </c>
      <c r="J442" s="15" t="str">
        <f t="shared" si="38"/>
        <v>F00551 mmeach</v>
      </c>
      <c r="K442" s="16">
        <f>MATCH(J442,'Pay Items'!$K$1:$K$649,0)</f>
        <v>597</v>
      </c>
      <c r="L442" s="17" t="str">
        <f t="shared" ca="1" si="35"/>
        <v>,0</v>
      </c>
      <c r="M442" s="17" t="str">
        <f t="shared" ca="1" si="36"/>
        <v>C2</v>
      </c>
      <c r="N442" s="17" t="str">
        <f t="shared" ca="1" si="37"/>
        <v>C2</v>
      </c>
    </row>
    <row r="443" spans="1:14" ht="30" customHeight="1" x14ac:dyDescent="0.2">
      <c r="A443" s="187" t="s">
        <v>237</v>
      </c>
      <c r="B443" s="162" t="s">
        <v>1737</v>
      </c>
      <c r="C443" s="163" t="s">
        <v>599</v>
      </c>
      <c r="D443" s="83" t="s">
        <v>1061</v>
      </c>
      <c r="E443" s="165" t="s">
        <v>181</v>
      </c>
      <c r="F443" s="295">
        <v>1</v>
      </c>
      <c r="G443" s="120"/>
      <c r="H443" s="182">
        <f>ROUND(G443*F443,2)</f>
        <v>0</v>
      </c>
      <c r="I443" s="24" t="str">
        <f t="shared" ca="1" si="34"/>
        <v/>
      </c>
      <c r="J443" s="15" t="str">
        <f t="shared" si="38"/>
        <v>F009Adjustment of Valve BoxesCW 3210-R8each</v>
      </c>
      <c r="K443" s="16">
        <f>MATCH(J443,'Pay Items'!$K$1:$K$649,0)</f>
        <v>600</v>
      </c>
      <c r="L443" s="17" t="str">
        <f t="shared" ca="1" si="35"/>
        <v>,0</v>
      </c>
      <c r="M443" s="17" t="str">
        <f t="shared" ca="1" si="36"/>
        <v>C2</v>
      </c>
      <c r="N443" s="17" t="str">
        <f t="shared" ca="1" si="37"/>
        <v>C2</v>
      </c>
    </row>
    <row r="444" spans="1:14" ht="30" customHeight="1" x14ac:dyDescent="0.2">
      <c r="A444" s="187" t="s">
        <v>459</v>
      </c>
      <c r="B444" s="162" t="s">
        <v>1738</v>
      </c>
      <c r="C444" s="163" t="s">
        <v>601</v>
      </c>
      <c r="D444" s="83" t="s">
        <v>1061</v>
      </c>
      <c r="E444" s="165" t="s">
        <v>181</v>
      </c>
      <c r="F444" s="295">
        <v>1</v>
      </c>
      <c r="G444" s="120"/>
      <c r="H444" s="182">
        <f>ROUND(G444*F444,2)</f>
        <v>0</v>
      </c>
      <c r="I444" s="24" t="str">
        <f t="shared" ca="1" si="34"/>
        <v/>
      </c>
      <c r="J444" s="15" t="str">
        <f t="shared" si="38"/>
        <v>F010Valve Box ExtensionsCW 3210-R8each</v>
      </c>
      <c r="K444" s="16">
        <f>MATCH(J444,'Pay Items'!$K$1:$K$649,0)</f>
        <v>601</v>
      </c>
      <c r="L444" s="17" t="str">
        <f t="shared" ca="1" si="35"/>
        <v>,0</v>
      </c>
      <c r="M444" s="17" t="str">
        <f t="shared" ca="1" si="36"/>
        <v>C2</v>
      </c>
      <c r="N444" s="17" t="str">
        <f t="shared" ca="1" si="37"/>
        <v>C2</v>
      </c>
    </row>
    <row r="445" spans="1:14" ht="30" customHeight="1" x14ac:dyDescent="0.2">
      <c r="A445" s="187" t="s">
        <v>238</v>
      </c>
      <c r="B445" s="162" t="s">
        <v>1739</v>
      </c>
      <c r="C445" s="163" t="s">
        <v>600</v>
      </c>
      <c r="D445" s="83" t="s">
        <v>1061</v>
      </c>
      <c r="E445" s="165" t="s">
        <v>181</v>
      </c>
      <c r="F445" s="295">
        <v>1</v>
      </c>
      <c r="G445" s="120"/>
      <c r="H445" s="182">
        <f>ROUND(G445*F445,2)</f>
        <v>0</v>
      </c>
      <c r="I445" s="24" t="str">
        <f t="shared" ca="1" si="34"/>
        <v/>
      </c>
      <c r="J445" s="15" t="str">
        <f t="shared" si="38"/>
        <v>F011Adjustment of Curb Stop BoxesCW 3210-R8each</v>
      </c>
      <c r="K445" s="16">
        <f>MATCH(J445,'Pay Items'!$K$1:$K$649,0)</f>
        <v>602</v>
      </c>
      <c r="L445" s="17" t="str">
        <f t="shared" ca="1" si="35"/>
        <v>,0</v>
      </c>
      <c r="M445" s="17" t="str">
        <f t="shared" ca="1" si="36"/>
        <v>C2</v>
      </c>
      <c r="N445" s="17" t="str">
        <f t="shared" ca="1" si="37"/>
        <v>C2</v>
      </c>
    </row>
    <row r="446" spans="1:14" ht="30" customHeight="1" x14ac:dyDescent="0.2">
      <c r="A446" s="118" t="s">
        <v>241</v>
      </c>
      <c r="B446" s="92" t="s">
        <v>1740</v>
      </c>
      <c r="C446" s="81" t="s">
        <v>602</v>
      </c>
      <c r="D446" s="83" t="s">
        <v>1061</v>
      </c>
      <c r="E446" s="85" t="s">
        <v>181</v>
      </c>
      <c r="F446" s="297">
        <v>1</v>
      </c>
      <c r="G446" s="104"/>
      <c r="H446" s="94">
        <f>ROUND(G446*F446,2)</f>
        <v>0</v>
      </c>
      <c r="I446" s="24" t="str">
        <f t="shared" ca="1" si="34"/>
        <v/>
      </c>
      <c r="J446" s="15" t="str">
        <f t="shared" si="38"/>
        <v>F018Curb Stop ExtensionsCW 3210-R8each</v>
      </c>
      <c r="K446" s="16">
        <f>MATCH(J446,'Pay Items'!$K$1:$K$649,0)</f>
        <v>603</v>
      </c>
      <c r="L446" s="17" t="str">
        <f t="shared" ca="1" si="35"/>
        <v>,0</v>
      </c>
      <c r="M446" s="17" t="str">
        <f t="shared" ca="1" si="36"/>
        <v>C2</v>
      </c>
      <c r="N446" s="17" t="str">
        <f t="shared" ca="1" si="37"/>
        <v>C2</v>
      </c>
    </row>
    <row r="447" spans="1:14" ht="30" customHeight="1" x14ac:dyDescent="0.2">
      <c r="A447" s="152"/>
      <c r="B447" s="173"/>
      <c r="C447" s="174" t="s">
        <v>202</v>
      </c>
      <c r="D447" s="175"/>
      <c r="E447" s="203"/>
      <c r="F447" s="293" t="s">
        <v>173</v>
      </c>
      <c r="G447" s="160"/>
      <c r="H447" s="160"/>
      <c r="I447" s="24" t="str">
        <f t="shared" ca="1" si="34"/>
        <v>LOCKED</v>
      </c>
      <c r="J447" s="15" t="str">
        <f t="shared" si="38"/>
        <v>LANDSCAPING</v>
      </c>
      <c r="K447" s="16">
        <f>MATCH(J447,'Pay Items'!$K$1:$K$649,0)</f>
        <v>618</v>
      </c>
      <c r="L447" s="17" t="str">
        <f t="shared" ca="1" si="35"/>
        <v>,0</v>
      </c>
      <c r="M447" s="17" t="str">
        <f t="shared" ca="1" si="36"/>
        <v>C2</v>
      </c>
      <c r="N447" s="17" t="str">
        <f t="shared" ca="1" si="37"/>
        <v>C2</v>
      </c>
    </row>
    <row r="448" spans="1:14" ht="30" customHeight="1" x14ac:dyDescent="0.2">
      <c r="A448" s="204" t="s">
        <v>242</v>
      </c>
      <c r="B448" s="162" t="s">
        <v>1741</v>
      </c>
      <c r="C448" s="163" t="s">
        <v>147</v>
      </c>
      <c r="D448" s="164" t="s">
        <v>1539</v>
      </c>
      <c r="E448" s="165"/>
      <c r="F448" s="293" t="s">
        <v>173</v>
      </c>
      <c r="G448" s="160"/>
      <c r="H448" s="160"/>
      <c r="I448" s="24" t="str">
        <f t="shared" ca="1" si="34"/>
        <v>LOCKED</v>
      </c>
      <c r="J448" s="15" t="str">
        <f t="shared" si="38"/>
        <v>G001SoddingCW 3510-R10</v>
      </c>
      <c r="K448" s="16">
        <f>MATCH(J448,'Pay Items'!$K$1:$K$649,0)</f>
        <v>619</v>
      </c>
      <c r="L448" s="17" t="str">
        <f t="shared" ca="1" si="35"/>
        <v>,0</v>
      </c>
      <c r="M448" s="17" t="str">
        <f t="shared" ca="1" si="36"/>
        <v>C2</v>
      </c>
      <c r="N448" s="17" t="str">
        <f t="shared" ca="1" si="37"/>
        <v>C2</v>
      </c>
    </row>
    <row r="449" spans="1:14" ht="30" customHeight="1" x14ac:dyDescent="0.2">
      <c r="A449" s="204" t="s">
        <v>243</v>
      </c>
      <c r="B449" s="172" t="s">
        <v>350</v>
      </c>
      <c r="C449" s="163" t="s">
        <v>885</v>
      </c>
      <c r="D449" s="164"/>
      <c r="E449" s="165" t="s">
        <v>178</v>
      </c>
      <c r="F449" s="294">
        <v>25</v>
      </c>
      <c r="G449" s="120"/>
      <c r="H449" s="182">
        <f>ROUND(G449*F449,2)</f>
        <v>0</v>
      </c>
      <c r="I449" s="24" t="str">
        <f t="shared" ca="1" si="34"/>
        <v/>
      </c>
      <c r="J449" s="15" t="str">
        <f t="shared" si="38"/>
        <v>G002width &lt; 600 mmm²</v>
      </c>
      <c r="K449" s="16">
        <f>MATCH(J449,'Pay Items'!$K$1:$K$649,0)</f>
        <v>620</v>
      </c>
      <c r="L449" s="17" t="str">
        <f t="shared" ca="1" si="35"/>
        <v>,0</v>
      </c>
      <c r="M449" s="17" t="str">
        <f t="shared" ca="1" si="36"/>
        <v>C2</v>
      </c>
      <c r="N449" s="17" t="str">
        <f t="shared" ca="1" si="37"/>
        <v>C2</v>
      </c>
    </row>
    <row r="450" spans="1:14" ht="30" customHeight="1" x14ac:dyDescent="0.2">
      <c r="A450" s="204" t="s">
        <v>244</v>
      </c>
      <c r="B450" s="172" t="s">
        <v>351</v>
      </c>
      <c r="C450" s="163" t="s">
        <v>886</v>
      </c>
      <c r="D450" s="164"/>
      <c r="E450" s="165" t="s">
        <v>178</v>
      </c>
      <c r="F450" s="294">
        <v>150</v>
      </c>
      <c r="G450" s="120"/>
      <c r="H450" s="182">
        <f>ROUND(G450*F450,2)</f>
        <v>0</v>
      </c>
      <c r="I450" s="24" t="str">
        <f t="shared" ca="1" si="34"/>
        <v/>
      </c>
      <c r="J450" s="15" t="str">
        <f t="shared" si="38"/>
        <v>G003width &gt; or = 600 mmm²</v>
      </c>
      <c r="K450" s="16">
        <f>MATCH(J450,'Pay Items'!$K$1:$K$649,0)</f>
        <v>621</v>
      </c>
      <c r="L450" s="17" t="str">
        <f t="shared" ca="1" si="35"/>
        <v>,0</v>
      </c>
      <c r="M450" s="17" t="str">
        <f t="shared" ca="1" si="36"/>
        <v>C2</v>
      </c>
      <c r="N450" s="17" t="str">
        <f t="shared" ca="1" si="37"/>
        <v>C2</v>
      </c>
    </row>
    <row r="451" spans="1:14" ht="39.950000000000003" customHeight="1" x14ac:dyDescent="0.2">
      <c r="A451" s="152"/>
      <c r="B451" s="196"/>
      <c r="C451" s="213" t="s">
        <v>1742</v>
      </c>
      <c r="D451" s="164"/>
      <c r="E451" s="165"/>
      <c r="F451" s="293" t="s">
        <v>173</v>
      </c>
      <c r="G451" s="160"/>
      <c r="H451" s="160"/>
      <c r="I451" s="24" t="str">
        <f t="shared" ca="1" si="34"/>
        <v>LOCKED</v>
      </c>
      <c r="J451" s="15" t="str">
        <f t="shared" si="38"/>
        <v>WOLSELEY AVENUE AND GARFIELD STREET</v>
      </c>
      <c r="K451" s="16" t="e">
        <f>MATCH(J451,'Pay Items'!$K$1:$K$649,0)</f>
        <v>#N/A</v>
      </c>
      <c r="L451" s="17" t="str">
        <f t="shared" ca="1" si="35"/>
        <v>,0</v>
      </c>
      <c r="M451" s="17" t="str">
        <f t="shared" ca="1" si="36"/>
        <v>C2</v>
      </c>
      <c r="N451" s="17" t="str">
        <f t="shared" ca="1" si="37"/>
        <v>C2</v>
      </c>
    </row>
    <row r="452" spans="1:14" s="155" customFormat="1" ht="30" customHeight="1" x14ac:dyDescent="0.2">
      <c r="A452" s="152"/>
      <c r="B452" s="173"/>
      <c r="C452" s="198" t="s">
        <v>196</v>
      </c>
      <c r="D452" s="175"/>
      <c r="E452" s="176"/>
      <c r="F452" s="293" t="s">
        <v>173</v>
      </c>
      <c r="G452" s="160"/>
      <c r="H452" s="160"/>
      <c r="I452" s="24" t="str">
        <f t="shared" ca="1" si="34"/>
        <v>LOCKED</v>
      </c>
      <c r="J452" s="15" t="str">
        <f t="shared" si="38"/>
        <v>EARTH AND BASE WORKS</v>
      </c>
      <c r="K452" s="16">
        <f>MATCH(J452,'Pay Items'!$K$1:$K$649,0)</f>
        <v>3</v>
      </c>
      <c r="L452" s="17" t="str">
        <f t="shared" ca="1" si="35"/>
        <v>,0</v>
      </c>
      <c r="M452" s="17" t="str">
        <f t="shared" ca="1" si="36"/>
        <v>C2</v>
      </c>
      <c r="N452" s="17" t="str">
        <f t="shared" ca="1" si="37"/>
        <v>C2</v>
      </c>
    </row>
    <row r="453" spans="1:14" ht="30" customHeight="1" x14ac:dyDescent="0.2">
      <c r="A453" s="187" t="s">
        <v>439</v>
      </c>
      <c r="B453" s="162" t="s">
        <v>1743</v>
      </c>
      <c r="C453" s="163" t="s">
        <v>104</v>
      </c>
      <c r="D453" s="164" t="s">
        <v>1296</v>
      </c>
      <c r="E453" s="165" t="s">
        <v>179</v>
      </c>
      <c r="F453" s="294">
        <v>10</v>
      </c>
      <c r="G453" s="120"/>
      <c r="H453" s="182">
        <f>ROUND(G453*F453,2)</f>
        <v>0</v>
      </c>
      <c r="I453" s="24" t="str">
        <f t="shared" ref="I453:I516" ca="1" si="39">IF(CELL("protect",$G453)=1, "LOCKED", "")</f>
        <v/>
      </c>
      <c r="J453" s="15" t="str">
        <f t="shared" si="38"/>
        <v>A003ExcavationCW 3110-R22m³</v>
      </c>
      <c r="K453" s="16">
        <f>MATCH(J453,'Pay Items'!$K$1:$K$649,0)</f>
        <v>6</v>
      </c>
      <c r="L453" s="17" t="str">
        <f t="shared" ref="L453:L516" ca="1" si="40">CELL("format",$F453)</f>
        <v>,0</v>
      </c>
      <c r="M453" s="17" t="str">
        <f t="shared" ref="M453:M516" ca="1" si="41">CELL("format",$G453)</f>
        <v>C2</v>
      </c>
      <c r="N453" s="17" t="str">
        <f t="shared" ref="N453:N516" ca="1" si="42">CELL("format",$H453)</f>
        <v>C2</v>
      </c>
    </row>
    <row r="454" spans="1:14" ht="30" customHeight="1" x14ac:dyDescent="0.2">
      <c r="A454" s="214" t="s">
        <v>250</v>
      </c>
      <c r="B454" s="162" t="s">
        <v>1744</v>
      </c>
      <c r="C454" s="163" t="s">
        <v>319</v>
      </c>
      <c r="D454" s="164" t="s">
        <v>1296</v>
      </c>
      <c r="E454" s="165"/>
      <c r="F454" s="293" t="s">
        <v>173</v>
      </c>
      <c r="G454" s="160"/>
      <c r="H454" s="160"/>
      <c r="I454" s="24" t="str">
        <f t="shared" ca="1" si="39"/>
        <v>LOCKED</v>
      </c>
      <c r="J454" s="15" t="str">
        <f t="shared" ref="J454:J517" si="43">CLEAN(CONCATENATE(TRIM($A454),TRIM($C454),IF(LEFT($D454)&lt;&gt;"E",TRIM($D454),),TRIM($E454)))</f>
        <v>A010Supplying and Placing Base Course MaterialCW 3110-R22</v>
      </c>
      <c r="K454" s="16">
        <f>MATCH(J454,'Pay Items'!$K$1:$K$649,0)</f>
        <v>27</v>
      </c>
      <c r="L454" s="17" t="str">
        <f t="shared" ca="1" si="40"/>
        <v>,0</v>
      </c>
      <c r="M454" s="17" t="str">
        <f t="shared" ca="1" si="41"/>
        <v>C2</v>
      </c>
      <c r="N454" s="17" t="str">
        <f t="shared" ca="1" si="42"/>
        <v>C2</v>
      </c>
    </row>
    <row r="455" spans="1:14" ht="30" customHeight="1" x14ac:dyDescent="0.2">
      <c r="A455" s="214" t="s">
        <v>1124</v>
      </c>
      <c r="B455" s="172" t="s">
        <v>350</v>
      </c>
      <c r="C455" s="163" t="s">
        <v>1702</v>
      </c>
      <c r="D455" s="164" t="s">
        <v>173</v>
      </c>
      <c r="E455" s="165" t="s">
        <v>179</v>
      </c>
      <c r="F455" s="294">
        <v>10</v>
      </c>
      <c r="G455" s="120"/>
      <c r="H455" s="182">
        <f>ROUND(G455*F455,2)</f>
        <v>0</v>
      </c>
      <c r="I455" s="24" t="str">
        <f t="shared" ca="1" si="39"/>
        <v/>
      </c>
      <c r="J455" s="15" t="str">
        <f t="shared" si="43"/>
        <v>A010C3Base Course Material - Granular Cm³</v>
      </c>
      <c r="K455" s="16" t="e">
        <f>MATCH(J455,'Pay Items'!$K$1:$K$649,0)</f>
        <v>#N/A</v>
      </c>
      <c r="L455" s="17" t="str">
        <f t="shared" ca="1" si="40"/>
        <v>,0</v>
      </c>
      <c r="M455" s="17" t="str">
        <f t="shared" ca="1" si="41"/>
        <v>C2</v>
      </c>
      <c r="N455" s="17" t="str">
        <f t="shared" ca="1" si="42"/>
        <v>C2</v>
      </c>
    </row>
    <row r="456" spans="1:14" ht="30" customHeight="1" x14ac:dyDescent="0.2">
      <c r="A456" s="187" t="s">
        <v>252</v>
      </c>
      <c r="B456" s="162" t="s">
        <v>1745</v>
      </c>
      <c r="C456" s="163" t="s">
        <v>108</v>
      </c>
      <c r="D456" s="164" t="s">
        <v>1296</v>
      </c>
      <c r="E456" s="165" t="s">
        <v>178</v>
      </c>
      <c r="F456" s="294">
        <v>200</v>
      </c>
      <c r="G456" s="120"/>
      <c r="H456" s="182">
        <f>ROUND(G456*F456,2)</f>
        <v>0</v>
      </c>
      <c r="I456" s="24" t="str">
        <f t="shared" ca="1" si="39"/>
        <v/>
      </c>
      <c r="J456" s="15" t="str">
        <f t="shared" si="43"/>
        <v>A012Grading of BoulevardsCW 3110-R22m²</v>
      </c>
      <c r="K456" s="16">
        <f>MATCH(J456,'Pay Items'!$K$1:$K$649,0)</f>
        <v>37</v>
      </c>
      <c r="L456" s="17" t="str">
        <f t="shared" ca="1" si="40"/>
        <v>,0</v>
      </c>
      <c r="M456" s="17" t="str">
        <f t="shared" ca="1" si="41"/>
        <v>C2</v>
      </c>
      <c r="N456" s="17" t="str">
        <f t="shared" ca="1" si="42"/>
        <v>C2</v>
      </c>
    </row>
    <row r="457" spans="1:14" ht="30" customHeight="1" x14ac:dyDescent="0.2">
      <c r="A457" s="152"/>
      <c r="B457" s="173"/>
      <c r="C457" s="174" t="s">
        <v>1603</v>
      </c>
      <c r="D457" s="175"/>
      <c r="E457" s="203"/>
      <c r="F457" s="293" t="s">
        <v>173</v>
      </c>
      <c r="G457" s="160"/>
      <c r="H457" s="160"/>
      <c r="I457" s="24" t="str">
        <f t="shared" ca="1" si="39"/>
        <v>LOCKED</v>
      </c>
      <c r="J457" s="15" t="str">
        <f t="shared" si="43"/>
        <v>ROADWORKS - REMOVALS/RENEWALS</v>
      </c>
      <c r="K457" s="16" t="e">
        <f>MATCH(J457,'Pay Items'!$K$1:$K$649,0)</f>
        <v>#N/A</v>
      </c>
      <c r="L457" s="17" t="str">
        <f t="shared" ca="1" si="40"/>
        <v>,0</v>
      </c>
      <c r="M457" s="17" t="str">
        <f t="shared" ca="1" si="41"/>
        <v>C2</v>
      </c>
      <c r="N457" s="17" t="str">
        <f t="shared" ca="1" si="42"/>
        <v>C2</v>
      </c>
    </row>
    <row r="458" spans="1:14" ht="30" customHeight="1" x14ac:dyDescent="0.2">
      <c r="A458" s="177" t="s">
        <v>371</v>
      </c>
      <c r="B458" s="162" t="s">
        <v>1746</v>
      </c>
      <c r="C458" s="163" t="s">
        <v>316</v>
      </c>
      <c r="D458" s="164" t="s">
        <v>1296</v>
      </c>
      <c r="E458" s="165"/>
      <c r="F458" s="293" t="s">
        <v>173</v>
      </c>
      <c r="G458" s="160"/>
      <c r="H458" s="160"/>
      <c r="I458" s="24" t="str">
        <f t="shared" ca="1" si="39"/>
        <v>LOCKED</v>
      </c>
      <c r="J458" s="15" t="str">
        <f t="shared" si="43"/>
        <v>B001Pavement RemovalCW 3110-R22</v>
      </c>
      <c r="K458" s="16">
        <f>MATCH(J458,'Pay Items'!$K$1:$K$649,0)</f>
        <v>69</v>
      </c>
      <c r="L458" s="17" t="str">
        <f t="shared" ca="1" si="40"/>
        <v>,0</v>
      </c>
      <c r="M458" s="17" t="str">
        <f t="shared" ca="1" si="41"/>
        <v>C2</v>
      </c>
      <c r="N458" s="17" t="str">
        <f t="shared" ca="1" si="42"/>
        <v>C2</v>
      </c>
    </row>
    <row r="459" spans="1:14" ht="30" customHeight="1" x14ac:dyDescent="0.2">
      <c r="A459" s="177" t="s">
        <v>442</v>
      </c>
      <c r="B459" s="172" t="s">
        <v>350</v>
      </c>
      <c r="C459" s="163" t="s">
        <v>317</v>
      </c>
      <c r="D459" s="164" t="s">
        <v>173</v>
      </c>
      <c r="E459" s="165" t="s">
        <v>178</v>
      </c>
      <c r="F459" s="294">
        <v>120</v>
      </c>
      <c r="G459" s="120"/>
      <c r="H459" s="182">
        <f>ROUND(G459*F459,2)</f>
        <v>0</v>
      </c>
      <c r="I459" s="24" t="str">
        <f t="shared" ca="1" si="39"/>
        <v/>
      </c>
      <c r="J459" s="15" t="str">
        <f t="shared" si="43"/>
        <v>B002Concrete Pavementm²</v>
      </c>
      <c r="K459" s="16">
        <f>MATCH(J459,'Pay Items'!$K$1:$K$649,0)</f>
        <v>70</v>
      </c>
      <c r="L459" s="17" t="str">
        <f t="shared" ca="1" si="40"/>
        <v>,0</v>
      </c>
      <c r="M459" s="17" t="str">
        <f t="shared" ca="1" si="41"/>
        <v>C2</v>
      </c>
      <c r="N459" s="17" t="str">
        <f t="shared" ca="1" si="42"/>
        <v>C2</v>
      </c>
    </row>
    <row r="460" spans="1:14" ht="30" customHeight="1" x14ac:dyDescent="0.2">
      <c r="A460" s="177" t="s">
        <v>262</v>
      </c>
      <c r="B460" s="172" t="s">
        <v>351</v>
      </c>
      <c r="C460" s="163" t="s">
        <v>318</v>
      </c>
      <c r="D460" s="164" t="s">
        <v>173</v>
      </c>
      <c r="E460" s="165" t="s">
        <v>178</v>
      </c>
      <c r="F460" s="294">
        <v>25</v>
      </c>
      <c r="G460" s="120"/>
      <c r="H460" s="182">
        <f>ROUND(G460*F460,2)</f>
        <v>0</v>
      </c>
      <c r="I460" s="24" t="str">
        <f t="shared" ca="1" si="39"/>
        <v/>
      </c>
      <c r="J460" s="15" t="str">
        <f t="shared" si="43"/>
        <v>B003Asphalt Pavementm²</v>
      </c>
      <c r="K460" s="16">
        <f>MATCH(J460,'Pay Items'!$K$1:$K$649,0)</f>
        <v>71</v>
      </c>
      <c r="L460" s="17" t="str">
        <f t="shared" ca="1" si="40"/>
        <v>,0</v>
      </c>
      <c r="M460" s="17" t="str">
        <f t="shared" ca="1" si="41"/>
        <v>C2</v>
      </c>
      <c r="N460" s="17" t="str">
        <f t="shared" ca="1" si="42"/>
        <v>C2</v>
      </c>
    </row>
    <row r="461" spans="1:14" ht="39.950000000000003" customHeight="1" x14ac:dyDescent="0.2">
      <c r="A461" s="177" t="s">
        <v>775</v>
      </c>
      <c r="B461" s="215" t="s">
        <v>1747</v>
      </c>
      <c r="C461" s="163" t="s">
        <v>466</v>
      </c>
      <c r="D461" s="164" t="s">
        <v>1703</v>
      </c>
      <c r="E461" s="165"/>
      <c r="F461" s="293" t="s">
        <v>173</v>
      </c>
      <c r="G461" s="160"/>
      <c r="H461" s="160"/>
      <c r="I461" s="24" t="str">
        <f t="shared" ca="1" si="39"/>
        <v>LOCKED</v>
      </c>
      <c r="J461" s="15" t="str">
        <f t="shared" si="43"/>
        <v>B077-72Partial Slab Patches - Early Opening (72 hour)CW 3230-R8,E14</v>
      </c>
      <c r="K461" s="16" t="e">
        <f>MATCH(J461,'Pay Items'!$K$1:$K$649,0)</f>
        <v>#N/A</v>
      </c>
      <c r="L461" s="17" t="str">
        <f t="shared" ca="1" si="40"/>
        <v>,0</v>
      </c>
      <c r="M461" s="17" t="str">
        <f t="shared" ca="1" si="41"/>
        <v>C2</v>
      </c>
      <c r="N461" s="17" t="str">
        <f t="shared" ca="1" si="42"/>
        <v>C2</v>
      </c>
    </row>
    <row r="462" spans="1:14" ht="30" customHeight="1" x14ac:dyDescent="0.2">
      <c r="A462" s="177" t="s">
        <v>784</v>
      </c>
      <c r="B462" s="172" t="s">
        <v>350</v>
      </c>
      <c r="C462" s="163" t="s">
        <v>1580</v>
      </c>
      <c r="D462" s="164" t="s">
        <v>173</v>
      </c>
      <c r="E462" s="165" t="s">
        <v>178</v>
      </c>
      <c r="F462" s="294">
        <v>10</v>
      </c>
      <c r="G462" s="120"/>
      <c r="H462" s="182">
        <f>ROUND(G462*F462,2)</f>
        <v>0</v>
      </c>
      <c r="I462" s="24" t="str">
        <f t="shared" ca="1" si="39"/>
        <v/>
      </c>
      <c r="J462" s="15" t="str">
        <f t="shared" si="43"/>
        <v>B086-72200 mm Type 4 Concrete Pavement (Type A)m²</v>
      </c>
      <c r="K462" s="16">
        <f>MATCH(J462,'Pay Items'!$K$1:$K$649,0)</f>
        <v>154</v>
      </c>
      <c r="L462" s="17" t="str">
        <f t="shared" ca="1" si="40"/>
        <v>,0</v>
      </c>
      <c r="M462" s="17" t="str">
        <f t="shared" ca="1" si="41"/>
        <v>C2</v>
      </c>
      <c r="N462" s="17" t="str">
        <f t="shared" ca="1" si="42"/>
        <v>C2</v>
      </c>
    </row>
    <row r="463" spans="1:14" ht="30" customHeight="1" x14ac:dyDescent="0.2">
      <c r="A463" s="177" t="s">
        <v>301</v>
      </c>
      <c r="B463" s="162" t="s">
        <v>1748</v>
      </c>
      <c r="C463" s="163" t="s">
        <v>161</v>
      </c>
      <c r="D463" s="164" t="s">
        <v>921</v>
      </c>
      <c r="E463" s="165"/>
      <c r="F463" s="293" t="s">
        <v>173</v>
      </c>
      <c r="G463" s="160"/>
      <c r="H463" s="160"/>
      <c r="I463" s="24" t="str">
        <f t="shared" ca="1" si="39"/>
        <v>LOCKED</v>
      </c>
      <c r="J463" s="15" t="str">
        <f t="shared" si="43"/>
        <v>B094Drilled DowelsCW 3230-R8</v>
      </c>
      <c r="K463" s="16">
        <f>MATCH(J463,'Pay Items'!$K$1:$K$649,0)</f>
        <v>164</v>
      </c>
      <c r="L463" s="17" t="str">
        <f t="shared" ca="1" si="40"/>
        <v>,0</v>
      </c>
      <c r="M463" s="17" t="str">
        <f t="shared" ca="1" si="41"/>
        <v>C2</v>
      </c>
      <c r="N463" s="17" t="str">
        <f t="shared" ca="1" si="42"/>
        <v>C2</v>
      </c>
    </row>
    <row r="464" spans="1:14" ht="30" customHeight="1" x14ac:dyDescent="0.2">
      <c r="A464" s="177" t="s">
        <v>302</v>
      </c>
      <c r="B464" s="172" t="s">
        <v>350</v>
      </c>
      <c r="C464" s="163" t="s">
        <v>189</v>
      </c>
      <c r="D464" s="164" t="s">
        <v>173</v>
      </c>
      <c r="E464" s="165" t="s">
        <v>181</v>
      </c>
      <c r="F464" s="294">
        <v>10</v>
      </c>
      <c r="G464" s="120"/>
      <c r="H464" s="166">
        <f>ROUND(G464*F464,2)</f>
        <v>0</v>
      </c>
      <c r="I464" s="24" t="str">
        <f t="shared" ca="1" si="39"/>
        <v/>
      </c>
      <c r="J464" s="15" t="str">
        <f t="shared" si="43"/>
        <v>B09519.1 mm Diametereach</v>
      </c>
      <c r="K464" s="16">
        <f>MATCH(J464,'Pay Items'!$K$1:$K$649,0)</f>
        <v>165</v>
      </c>
      <c r="L464" s="17" t="str">
        <f t="shared" ca="1" si="40"/>
        <v>,0</v>
      </c>
      <c r="M464" s="17" t="str">
        <f t="shared" ca="1" si="41"/>
        <v>C2</v>
      </c>
      <c r="N464" s="17" t="str">
        <f t="shared" ca="1" si="42"/>
        <v>C2</v>
      </c>
    </row>
    <row r="465" spans="1:14" ht="30" customHeight="1" x14ac:dyDescent="0.2">
      <c r="A465" s="177" t="s">
        <v>304</v>
      </c>
      <c r="B465" s="162" t="s">
        <v>1749</v>
      </c>
      <c r="C465" s="163" t="s">
        <v>162</v>
      </c>
      <c r="D465" s="164" t="s">
        <v>921</v>
      </c>
      <c r="E465" s="165"/>
      <c r="F465" s="293" t="s">
        <v>173</v>
      </c>
      <c r="G465" s="160"/>
      <c r="H465" s="160"/>
      <c r="I465" s="24" t="str">
        <f t="shared" ca="1" si="39"/>
        <v>LOCKED</v>
      </c>
      <c r="J465" s="15" t="str">
        <f t="shared" si="43"/>
        <v>B097Drilled Tie BarsCW 3230-R8</v>
      </c>
      <c r="K465" s="16">
        <f>MATCH(J465,'Pay Items'!$K$1:$K$649,0)</f>
        <v>167</v>
      </c>
      <c r="L465" s="17" t="str">
        <f t="shared" ca="1" si="40"/>
        <v>,0</v>
      </c>
      <c r="M465" s="17" t="str">
        <f t="shared" ca="1" si="41"/>
        <v>C2</v>
      </c>
      <c r="N465" s="17" t="str">
        <f t="shared" ca="1" si="42"/>
        <v>C2</v>
      </c>
    </row>
    <row r="466" spans="1:14" ht="30" customHeight="1" x14ac:dyDescent="0.2">
      <c r="A466" s="177" t="s">
        <v>305</v>
      </c>
      <c r="B466" s="172" t="s">
        <v>350</v>
      </c>
      <c r="C466" s="163" t="s">
        <v>187</v>
      </c>
      <c r="D466" s="164" t="s">
        <v>173</v>
      </c>
      <c r="E466" s="165" t="s">
        <v>181</v>
      </c>
      <c r="F466" s="294">
        <v>50</v>
      </c>
      <c r="G466" s="120"/>
      <c r="H466" s="182">
        <f>ROUND(G466*F466,2)</f>
        <v>0</v>
      </c>
      <c r="I466" s="24" t="str">
        <f t="shared" ca="1" si="39"/>
        <v/>
      </c>
      <c r="J466" s="15" t="str">
        <f t="shared" si="43"/>
        <v>B09820 M Deformed Tie Bareach</v>
      </c>
      <c r="K466" s="16">
        <f>MATCH(J466,'Pay Items'!$K$1:$K$649,0)</f>
        <v>169</v>
      </c>
      <c r="L466" s="17" t="str">
        <f t="shared" ca="1" si="40"/>
        <v>,0</v>
      </c>
      <c r="M466" s="17" t="str">
        <f t="shared" ca="1" si="41"/>
        <v>C2</v>
      </c>
      <c r="N466" s="17" t="str">
        <f t="shared" ca="1" si="42"/>
        <v>C2</v>
      </c>
    </row>
    <row r="467" spans="1:14" ht="30" customHeight="1" x14ac:dyDescent="0.2">
      <c r="A467" s="177" t="s">
        <v>792</v>
      </c>
      <c r="B467" s="162" t="s">
        <v>1750</v>
      </c>
      <c r="C467" s="163" t="s">
        <v>329</v>
      </c>
      <c r="D467" s="164" t="s">
        <v>6</v>
      </c>
      <c r="E467" s="165"/>
      <c r="F467" s="293" t="s">
        <v>173</v>
      </c>
      <c r="G467" s="160"/>
      <c r="H467" s="160"/>
      <c r="I467" s="24" t="str">
        <f t="shared" ca="1" si="39"/>
        <v>LOCKED</v>
      </c>
      <c r="J467" s="15" t="str">
        <f t="shared" si="43"/>
        <v>B100rMiscellaneous Concrete Slab RemovalCW 3235-R9</v>
      </c>
      <c r="K467" s="16">
        <f>MATCH(J467,'Pay Items'!$K$1:$K$649,0)</f>
        <v>171</v>
      </c>
      <c r="L467" s="17" t="str">
        <f t="shared" ca="1" si="40"/>
        <v>,0</v>
      </c>
      <c r="M467" s="17" t="str">
        <f t="shared" ca="1" si="41"/>
        <v>C2</v>
      </c>
      <c r="N467" s="17" t="str">
        <f t="shared" ca="1" si="42"/>
        <v>C2</v>
      </c>
    </row>
    <row r="468" spans="1:14" ht="30" customHeight="1" x14ac:dyDescent="0.2">
      <c r="A468" s="177" t="s">
        <v>796</v>
      </c>
      <c r="B468" s="172" t="s">
        <v>350</v>
      </c>
      <c r="C468" s="163" t="s">
        <v>10</v>
      </c>
      <c r="D468" s="164" t="s">
        <v>173</v>
      </c>
      <c r="E468" s="165" t="s">
        <v>178</v>
      </c>
      <c r="F468" s="294">
        <v>65</v>
      </c>
      <c r="G468" s="120"/>
      <c r="H468" s="182">
        <f>ROUND(G468*F468,2)</f>
        <v>0</v>
      </c>
      <c r="I468" s="24" t="str">
        <f t="shared" ca="1" si="39"/>
        <v/>
      </c>
      <c r="J468" s="15" t="str">
        <f t="shared" si="43"/>
        <v>B104r100 mm Sidewalkm²</v>
      </c>
      <c r="K468" s="16">
        <f>MATCH(J468,'Pay Items'!$K$1:$K$649,0)</f>
        <v>175</v>
      </c>
      <c r="L468" s="17" t="str">
        <f t="shared" ca="1" si="40"/>
        <v>,0</v>
      </c>
      <c r="M468" s="17" t="str">
        <f t="shared" ca="1" si="41"/>
        <v>C2</v>
      </c>
      <c r="N468" s="17" t="str">
        <f t="shared" ca="1" si="42"/>
        <v>C2</v>
      </c>
    </row>
    <row r="469" spans="1:14" ht="30" customHeight="1" x14ac:dyDescent="0.2">
      <c r="A469" s="177" t="s">
        <v>799</v>
      </c>
      <c r="B469" s="162" t="s">
        <v>1751</v>
      </c>
      <c r="C469" s="163" t="s">
        <v>334</v>
      </c>
      <c r="D469" s="164" t="s">
        <v>1609</v>
      </c>
      <c r="E469" s="165"/>
      <c r="F469" s="293" t="s">
        <v>173</v>
      </c>
      <c r="G469" s="160"/>
      <c r="H469" s="160"/>
      <c r="I469" s="24" t="str">
        <f t="shared" ca="1" si="39"/>
        <v>LOCKED</v>
      </c>
      <c r="J469" s="15" t="str">
        <f t="shared" si="43"/>
        <v>B107iMiscellaneous Concrete Slab InstallationCW 3235-R9, E14</v>
      </c>
      <c r="K469" s="16" t="e">
        <f>MATCH(J469,'Pay Items'!$K$1:$K$649,0)</f>
        <v>#N/A</v>
      </c>
      <c r="L469" s="17" t="str">
        <f t="shared" ca="1" si="40"/>
        <v>,0</v>
      </c>
      <c r="M469" s="17" t="str">
        <f t="shared" ca="1" si="41"/>
        <v>C2</v>
      </c>
      <c r="N469" s="17" t="str">
        <f t="shared" ca="1" si="42"/>
        <v>C2</v>
      </c>
    </row>
    <row r="470" spans="1:14" ht="30" customHeight="1" x14ac:dyDescent="0.2">
      <c r="A470" s="177" t="s">
        <v>911</v>
      </c>
      <c r="B470" s="172" t="s">
        <v>350</v>
      </c>
      <c r="C470" s="163" t="s">
        <v>1704</v>
      </c>
      <c r="D470" s="164" t="s">
        <v>397</v>
      </c>
      <c r="E470" s="165" t="s">
        <v>178</v>
      </c>
      <c r="F470" s="294">
        <v>75</v>
      </c>
      <c r="G470" s="120"/>
      <c r="H470" s="182">
        <f>ROUND(G470*F470,2)</f>
        <v>0</v>
      </c>
      <c r="I470" s="24" t="str">
        <f t="shared" ca="1" si="39"/>
        <v/>
      </c>
      <c r="J470" s="15" t="str">
        <f t="shared" si="43"/>
        <v>B111iType 5 Concrete 100 mm SidewalkSD-228Am²</v>
      </c>
      <c r="K470" s="16" t="e">
        <f>MATCH(J470,'Pay Items'!$K$1:$K$649,0)</f>
        <v>#N/A</v>
      </c>
      <c r="L470" s="17" t="str">
        <f t="shared" ca="1" si="40"/>
        <v>,0</v>
      </c>
      <c r="M470" s="17" t="str">
        <f t="shared" ca="1" si="41"/>
        <v>C2</v>
      </c>
      <c r="N470" s="17" t="str">
        <f t="shared" ca="1" si="42"/>
        <v>C2</v>
      </c>
    </row>
    <row r="471" spans="1:14" ht="30" customHeight="1" x14ac:dyDescent="0.2">
      <c r="A471" s="177" t="s">
        <v>815</v>
      </c>
      <c r="B471" s="162" t="s">
        <v>1752</v>
      </c>
      <c r="C471" s="163" t="s">
        <v>339</v>
      </c>
      <c r="D471" s="164" t="s">
        <v>918</v>
      </c>
      <c r="E471" s="165"/>
      <c r="F471" s="293" t="s">
        <v>173</v>
      </c>
      <c r="G471" s="160"/>
      <c r="H471" s="160"/>
      <c r="I471" s="24" t="str">
        <f t="shared" ca="1" si="39"/>
        <v>LOCKED</v>
      </c>
      <c r="J471" s="15" t="str">
        <f t="shared" si="43"/>
        <v>B126rConcrete Curb RemovalCW 3240-R10</v>
      </c>
      <c r="K471" s="16">
        <f>MATCH(J471,'Pay Items'!$K$1:$K$649,0)</f>
        <v>209</v>
      </c>
      <c r="L471" s="17" t="str">
        <f t="shared" ca="1" si="40"/>
        <v>,0</v>
      </c>
      <c r="M471" s="17" t="str">
        <f t="shared" ca="1" si="41"/>
        <v>C2</v>
      </c>
      <c r="N471" s="17" t="str">
        <f t="shared" ca="1" si="42"/>
        <v>C2</v>
      </c>
    </row>
    <row r="472" spans="1:14" ht="30" customHeight="1" x14ac:dyDescent="0.2">
      <c r="A472" s="177" t="s">
        <v>1145</v>
      </c>
      <c r="B472" s="172" t="s">
        <v>350</v>
      </c>
      <c r="C472" s="163" t="s">
        <v>969</v>
      </c>
      <c r="D472" s="164" t="s">
        <v>173</v>
      </c>
      <c r="E472" s="165" t="s">
        <v>182</v>
      </c>
      <c r="F472" s="294">
        <v>80</v>
      </c>
      <c r="G472" s="120"/>
      <c r="H472" s="182">
        <f>ROUND(G472*F472,2)</f>
        <v>0</v>
      </c>
      <c r="I472" s="24" t="str">
        <f t="shared" ca="1" si="39"/>
        <v/>
      </c>
      <c r="J472" s="15" t="str">
        <f t="shared" si="43"/>
        <v>B127rBBarrier Separatem</v>
      </c>
      <c r="K472" s="16">
        <f>MATCH(J472,'Pay Items'!$K$1:$K$649,0)</f>
        <v>212</v>
      </c>
      <c r="L472" s="17" t="str">
        <f t="shared" ca="1" si="40"/>
        <v>,0</v>
      </c>
      <c r="M472" s="17" t="str">
        <f t="shared" ca="1" si="41"/>
        <v>C2</v>
      </c>
      <c r="N472" s="17" t="str">
        <f t="shared" ca="1" si="42"/>
        <v>C2</v>
      </c>
    </row>
    <row r="473" spans="1:14" ht="30" customHeight="1" x14ac:dyDescent="0.2">
      <c r="A473" s="177" t="s">
        <v>822</v>
      </c>
      <c r="B473" s="172" t="s">
        <v>351</v>
      </c>
      <c r="C473" s="163" t="s">
        <v>689</v>
      </c>
      <c r="D473" s="164" t="s">
        <v>173</v>
      </c>
      <c r="E473" s="165" t="s">
        <v>182</v>
      </c>
      <c r="F473" s="294">
        <v>30</v>
      </c>
      <c r="G473" s="120"/>
      <c r="H473" s="182">
        <f>ROUND(G473*F473,2)</f>
        <v>0</v>
      </c>
      <c r="I473" s="24" t="str">
        <f t="shared" ca="1" si="39"/>
        <v/>
      </c>
      <c r="J473" s="15" t="str">
        <f t="shared" si="43"/>
        <v>B132rCurb Rampm</v>
      </c>
      <c r="K473" s="16">
        <f>MATCH(J473,'Pay Items'!$K$1:$K$649,0)</f>
        <v>217</v>
      </c>
      <c r="L473" s="17" t="str">
        <f t="shared" ca="1" si="40"/>
        <v>,0</v>
      </c>
      <c r="M473" s="17" t="str">
        <f t="shared" ca="1" si="41"/>
        <v>C2</v>
      </c>
      <c r="N473" s="17" t="str">
        <f t="shared" ca="1" si="42"/>
        <v>C2</v>
      </c>
    </row>
    <row r="474" spans="1:14" ht="30" customHeight="1" x14ac:dyDescent="0.2">
      <c r="A474" s="177" t="s">
        <v>825</v>
      </c>
      <c r="B474" s="162" t="s">
        <v>1753</v>
      </c>
      <c r="C474" s="163" t="s">
        <v>341</v>
      </c>
      <c r="D474" s="164" t="s">
        <v>1679</v>
      </c>
      <c r="E474" s="165"/>
      <c r="F474" s="293" t="s">
        <v>173</v>
      </c>
      <c r="G474" s="160"/>
      <c r="H474" s="160"/>
      <c r="I474" s="24" t="str">
        <f t="shared" ca="1" si="39"/>
        <v>LOCKED</v>
      </c>
      <c r="J474" s="15" t="str">
        <f t="shared" si="43"/>
        <v>B135iConcrete Curb InstallationCW 3240-R10, E14</v>
      </c>
      <c r="K474" s="16" t="e">
        <f>MATCH(J474,'Pay Items'!$K$1:$K$649,0)</f>
        <v>#N/A</v>
      </c>
      <c r="L474" s="17" t="str">
        <f t="shared" ca="1" si="40"/>
        <v>,0</v>
      </c>
      <c r="M474" s="17" t="str">
        <f t="shared" ca="1" si="41"/>
        <v>C2</v>
      </c>
      <c r="N474" s="17" t="str">
        <f t="shared" ca="1" si="42"/>
        <v>C2</v>
      </c>
    </row>
    <row r="475" spans="1:14" ht="39.950000000000003" customHeight="1" x14ac:dyDescent="0.2">
      <c r="A475" s="177" t="s">
        <v>1148</v>
      </c>
      <c r="B475" s="172" t="s">
        <v>350</v>
      </c>
      <c r="C475" s="163" t="s">
        <v>1614</v>
      </c>
      <c r="D475" s="164" t="s">
        <v>398</v>
      </c>
      <c r="E475" s="165" t="s">
        <v>182</v>
      </c>
      <c r="F475" s="294">
        <v>50</v>
      </c>
      <c r="G475" s="120"/>
      <c r="H475" s="182">
        <f>ROUND(G475*F475,2)</f>
        <v>0</v>
      </c>
      <c r="I475" s="24" t="str">
        <f t="shared" ca="1" si="39"/>
        <v/>
      </c>
      <c r="J475" s="15" t="str">
        <f t="shared" si="43"/>
        <v>B136iAType 2 Concrete Barrier (150 mm reveal ht, Dowelled)SD-205m</v>
      </c>
      <c r="K475" s="16" t="e">
        <f>MATCH(J475,'Pay Items'!$K$1:$K$649,0)</f>
        <v>#N/A</v>
      </c>
      <c r="L475" s="17" t="str">
        <f t="shared" ca="1" si="40"/>
        <v>,0</v>
      </c>
      <c r="M475" s="17" t="str">
        <f t="shared" ca="1" si="41"/>
        <v>C2</v>
      </c>
      <c r="N475" s="17" t="str">
        <f t="shared" ca="1" si="42"/>
        <v>C2</v>
      </c>
    </row>
    <row r="476" spans="1:14" ht="39.950000000000003" customHeight="1" x14ac:dyDescent="0.2">
      <c r="A476" s="177" t="s">
        <v>1154</v>
      </c>
      <c r="B476" s="172" t="s">
        <v>351</v>
      </c>
      <c r="C476" s="163" t="s">
        <v>1705</v>
      </c>
      <c r="D476" s="164" t="s">
        <v>399</v>
      </c>
      <c r="E476" s="165" t="s">
        <v>182</v>
      </c>
      <c r="F476" s="294">
        <v>40</v>
      </c>
      <c r="G476" s="120"/>
      <c r="H476" s="182">
        <f>ROUND(G476*F476,2)</f>
        <v>0</v>
      </c>
      <c r="I476" s="24" t="str">
        <f t="shared" ca="1" si="39"/>
        <v/>
      </c>
      <c r="J476" s="15" t="str">
        <f t="shared" si="43"/>
        <v>B139iAType 2 Concrete Modified Barrier (150 mm reveal ht, Dowelled)SD-203Bm</v>
      </c>
      <c r="K476" s="16" t="e">
        <f>MATCH(J476,'Pay Items'!$K$1:$K$649,0)</f>
        <v>#N/A</v>
      </c>
      <c r="L476" s="17" t="str">
        <f t="shared" ca="1" si="40"/>
        <v>,0</v>
      </c>
      <c r="M476" s="17" t="str">
        <f t="shared" ca="1" si="41"/>
        <v>C2</v>
      </c>
      <c r="N476" s="17" t="str">
        <f t="shared" ca="1" si="42"/>
        <v>C2</v>
      </c>
    </row>
    <row r="477" spans="1:14" ht="39.950000000000003" customHeight="1" x14ac:dyDescent="0.2">
      <c r="A477" s="177" t="s">
        <v>941</v>
      </c>
      <c r="B477" s="172" t="s">
        <v>352</v>
      </c>
      <c r="C477" s="163" t="s">
        <v>1706</v>
      </c>
      <c r="D477" s="164" t="s">
        <v>367</v>
      </c>
      <c r="E477" s="165" t="s">
        <v>182</v>
      </c>
      <c r="F477" s="294">
        <v>25</v>
      </c>
      <c r="G477" s="120"/>
      <c r="H477" s="182">
        <f>ROUND(G477*F477,2)</f>
        <v>0</v>
      </c>
      <c r="I477" s="24" t="str">
        <f t="shared" ca="1" si="39"/>
        <v/>
      </c>
      <c r="J477" s="15" t="str">
        <f t="shared" si="43"/>
        <v>B150iAType 2 Concrete Curb Ramp (8-12 mm reveal ht, Monolithic)SD-229A,B,Cm</v>
      </c>
      <c r="K477" s="16" t="e">
        <f>MATCH(J477,'Pay Items'!$K$1:$K$649,0)</f>
        <v>#N/A</v>
      </c>
      <c r="L477" s="17" t="str">
        <f t="shared" ca="1" si="40"/>
        <v>,0</v>
      </c>
      <c r="M477" s="17" t="str">
        <f t="shared" ca="1" si="41"/>
        <v>C2</v>
      </c>
      <c r="N477" s="17" t="str">
        <f t="shared" ca="1" si="42"/>
        <v>C2</v>
      </c>
    </row>
    <row r="478" spans="1:14" ht="30" customHeight="1" x14ac:dyDescent="0.2">
      <c r="A478" s="177" t="s">
        <v>476</v>
      </c>
      <c r="B478" s="162" t="s">
        <v>1754</v>
      </c>
      <c r="C478" s="163" t="s">
        <v>362</v>
      </c>
      <c r="D478" s="164" t="s">
        <v>1181</v>
      </c>
      <c r="E478" s="185"/>
      <c r="F478" s="293" t="s">
        <v>173</v>
      </c>
      <c r="G478" s="160"/>
      <c r="H478" s="160"/>
      <c r="I478" s="24" t="str">
        <f t="shared" ca="1" si="39"/>
        <v>LOCKED</v>
      </c>
      <c r="J478" s="15" t="str">
        <f t="shared" si="43"/>
        <v>B190Construction of Asphaltic Concrete OverlayCW 3410-R12</v>
      </c>
      <c r="K478" s="16">
        <f>MATCH(J478,'Pay Items'!$K$1:$K$649,0)</f>
        <v>319</v>
      </c>
      <c r="L478" s="17" t="str">
        <f t="shared" ca="1" si="40"/>
        <v>,0</v>
      </c>
      <c r="M478" s="17" t="str">
        <f t="shared" ca="1" si="41"/>
        <v>C2</v>
      </c>
      <c r="N478" s="17" t="str">
        <f t="shared" ca="1" si="42"/>
        <v>C2</v>
      </c>
    </row>
    <row r="479" spans="1:14" ht="30" customHeight="1" x14ac:dyDescent="0.2">
      <c r="A479" s="177" t="s">
        <v>477</v>
      </c>
      <c r="B479" s="172" t="s">
        <v>350</v>
      </c>
      <c r="C479" s="163" t="s">
        <v>363</v>
      </c>
      <c r="D479" s="164"/>
      <c r="E479" s="165"/>
      <c r="F479" s="293" t="s">
        <v>173</v>
      </c>
      <c r="G479" s="160"/>
      <c r="H479" s="160"/>
      <c r="I479" s="24" t="str">
        <f t="shared" ca="1" si="39"/>
        <v>LOCKED</v>
      </c>
      <c r="J479" s="15" t="str">
        <f t="shared" si="43"/>
        <v>B191Main Line Paving</v>
      </c>
      <c r="K479" s="16">
        <f>MATCH(J479,'Pay Items'!$K$1:$K$649,0)</f>
        <v>320</v>
      </c>
      <c r="L479" s="17" t="str">
        <f t="shared" ca="1" si="40"/>
        <v>,0</v>
      </c>
      <c r="M479" s="17" t="str">
        <f t="shared" ca="1" si="41"/>
        <v>C2</v>
      </c>
      <c r="N479" s="17" t="str">
        <f t="shared" ca="1" si="42"/>
        <v>C2</v>
      </c>
    </row>
    <row r="480" spans="1:14" ht="30" customHeight="1" x14ac:dyDescent="0.2">
      <c r="A480" s="177" t="s">
        <v>479</v>
      </c>
      <c r="B480" s="183" t="s">
        <v>700</v>
      </c>
      <c r="C480" s="163" t="s">
        <v>718</v>
      </c>
      <c r="D480" s="164"/>
      <c r="E480" s="165" t="s">
        <v>180</v>
      </c>
      <c r="F480" s="294">
        <v>120</v>
      </c>
      <c r="G480" s="120"/>
      <c r="H480" s="182">
        <f>ROUND(G480*F480,2)</f>
        <v>0</v>
      </c>
      <c r="I480" s="24" t="str">
        <f t="shared" ca="1" si="39"/>
        <v/>
      </c>
      <c r="J480" s="15" t="str">
        <f t="shared" si="43"/>
        <v>B193Type IAtonne</v>
      </c>
      <c r="K480" s="16">
        <f>MATCH(J480,'Pay Items'!$K$1:$K$649,0)</f>
        <v>321</v>
      </c>
      <c r="L480" s="17" t="str">
        <f t="shared" ca="1" si="40"/>
        <v>,0</v>
      </c>
      <c r="M480" s="17" t="str">
        <f t="shared" ca="1" si="41"/>
        <v>C2</v>
      </c>
      <c r="N480" s="17" t="str">
        <f t="shared" ca="1" si="42"/>
        <v>C2</v>
      </c>
    </row>
    <row r="481" spans="1:14" ht="30" customHeight="1" x14ac:dyDescent="0.2">
      <c r="A481" s="177" t="s">
        <v>480</v>
      </c>
      <c r="B481" s="172" t="s">
        <v>351</v>
      </c>
      <c r="C481" s="163" t="s">
        <v>364</v>
      </c>
      <c r="D481" s="164"/>
      <c r="E481" s="165"/>
      <c r="F481" s="293" t="s">
        <v>173</v>
      </c>
      <c r="G481" s="160"/>
      <c r="H481" s="160"/>
      <c r="I481" s="24" t="str">
        <f t="shared" ca="1" si="39"/>
        <v>LOCKED</v>
      </c>
      <c r="J481" s="15" t="str">
        <f t="shared" si="43"/>
        <v>B194Tie-ins and Approaches</v>
      </c>
      <c r="K481" s="16">
        <f>MATCH(J481,'Pay Items'!$K$1:$K$649,0)</f>
        <v>323</v>
      </c>
      <c r="L481" s="17" t="str">
        <f t="shared" ca="1" si="40"/>
        <v>,0</v>
      </c>
      <c r="M481" s="17" t="str">
        <f t="shared" ca="1" si="41"/>
        <v>C2</v>
      </c>
      <c r="N481" s="17" t="str">
        <f t="shared" ca="1" si="42"/>
        <v>C2</v>
      </c>
    </row>
    <row r="482" spans="1:14" ht="30" customHeight="1" x14ac:dyDescent="0.2">
      <c r="A482" s="177" t="s">
        <v>481</v>
      </c>
      <c r="B482" s="183" t="s">
        <v>700</v>
      </c>
      <c r="C482" s="163" t="s">
        <v>718</v>
      </c>
      <c r="D482" s="164"/>
      <c r="E482" s="165" t="s">
        <v>180</v>
      </c>
      <c r="F482" s="294">
        <v>40</v>
      </c>
      <c r="G482" s="120"/>
      <c r="H482" s="182">
        <f>ROUND(G482*F482,2)</f>
        <v>0</v>
      </c>
      <c r="I482" s="24" t="str">
        <f t="shared" ca="1" si="39"/>
        <v/>
      </c>
      <c r="J482" s="15" t="str">
        <f t="shared" si="43"/>
        <v>B195Type IAtonne</v>
      </c>
      <c r="K482" s="16">
        <f>MATCH(J482,'Pay Items'!$K$1:$K$649,0)</f>
        <v>324</v>
      </c>
      <c r="L482" s="17" t="str">
        <f t="shared" ca="1" si="40"/>
        <v>,0</v>
      </c>
      <c r="M482" s="17" t="str">
        <f t="shared" ca="1" si="41"/>
        <v>C2</v>
      </c>
      <c r="N482" s="17" t="str">
        <f t="shared" ca="1" si="42"/>
        <v>C2</v>
      </c>
    </row>
    <row r="483" spans="1:14" ht="30" customHeight="1" x14ac:dyDescent="0.2">
      <c r="A483" s="177" t="s">
        <v>486</v>
      </c>
      <c r="B483" s="162" t="s">
        <v>1755</v>
      </c>
      <c r="C483" s="163" t="s">
        <v>99</v>
      </c>
      <c r="D483" s="164" t="s">
        <v>959</v>
      </c>
      <c r="E483" s="165"/>
      <c r="F483" s="293" t="s">
        <v>173</v>
      </c>
      <c r="G483" s="160"/>
      <c r="H483" s="160"/>
      <c r="I483" s="24" t="str">
        <f t="shared" ca="1" si="39"/>
        <v>LOCKED</v>
      </c>
      <c r="J483" s="15" t="str">
        <f t="shared" si="43"/>
        <v>B200Planing of PavementCW 3450-R6</v>
      </c>
      <c r="K483" s="16">
        <f>MATCH(J483,'Pay Items'!$K$1:$K$649,0)</f>
        <v>329</v>
      </c>
      <c r="L483" s="17" t="str">
        <f t="shared" ca="1" si="40"/>
        <v>,0</v>
      </c>
      <c r="M483" s="17" t="str">
        <f t="shared" ca="1" si="41"/>
        <v>C2</v>
      </c>
      <c r="N483" s="17" t="str">
        <f t="shared" ca="1" si="42"/>
        <v>C2</v>
      </c>
    </row>
    <row r="484" spans="1:14" ht="30" customHeight="1" x14ac:dyDescent="0.2">
      <c r="A484" s="177" t="s">
        <v>487</v>
      </c>
      <c r="B484" s="172" t="s">
        <v>350</v>
      </c>
      <c r="C484" s="163" t="s">
        <v>1004</v>
      </c>
      <c r="D484" s="164" t="s">
        <v>173</v>
      </c>
      <c r="E484" s="165" t="s">
        <v>178</v>
      </c>
      <c r="F484" s="294">
        <v>600</v>
      </c>
      <c r="G484" s="120"/>
      <c r="H484" s="182">
        <f>ROUND(G484*F484,2)</f>
        <v>0</v>
      </c>
      <c r="I484" s="24" t="str">
        <f t="shared" ca="1" si="39"/>
        <v/>
      </c>
      <c r="J484" s="15" t="str">
        <f t="shared" si="43"/>
        <v>B2011 - 50 mm Depth (Asphalt)m²</v>
      </c>
      <c r="K484" s="16">
        <f>MATCH(J484,'Pay Items'!$K$1:$K$649,0)</f>
        <v>330</v>
      </c>
      <c r="L484" s="17" t="str">
        <f t="shared" ca="1" si="40"/>
        <v>,0</v>
      </c>
      <c r="M484" s="17" t="str">
        <f t="shared" ca="1" si="41"/>
        <v>C2</v>
      </c>
      <c r="N484" s="17" t="str">
        <f t="shared" ca="1" si="42"/>
        <v>C2</v>
      </c>
    </row>
    <row r="485" spans="1:14" ht="30" customHeight="1" x14ac:dyDescent="0.2">
      <c r="A485" s="177" t="s">
        <v>875</v>
      </c>
      <c r="B485" s="162" t="s">
        <v>1756</v>
      </c>
      <c r="C485" s="163" t="s">
        <v>909</v>
      </c>
      <c r="D485" s="164" t="s">
        <v>960</v>
      </c>
      <c r="E485" s="165" t="s">
        <v>181</v>
      </c>
      <c r="F485" s="295">
        <v>8</v>
      </c>
      <c r="G485" s="120"/>
      <c r="H485" s="182">
        <f>ROUND(G485*F485,2)</f>
        <v>0</v>
      </c>
      <c r="I485" s="24" t="str">
        <f t="shared" ca="1" si="39"/>
        <v/>
      </c>
      <c r="J485" s="15" t="str">
        <f t="shared" si="43"/>
        <v>B219Detectable Warning Surface TilesCW 3326-R3each</v>
      </c>
      <c r="K485" s="16">
        <f>MATCH(J485,'Pay Items'!$K$1:$K$649,0)</f>
        <v>341</v>
      </c>
      <c r="L485" s="17" t="str">
        <f t="shared" ca="1" si="40"/>
        <v>,0</v>
      </c>
      <c r="M485" s="17" t="str">
        <f t="shared" ca="1" si="41"/>
        <v>C2</v>
      </c>
      <c r="N485" s="17" t="str">
        <f t="shared" ca="1" si="42"/>
        <v>C2</v>
      </c>
    </row>
    <row r="486" spans="1:14" ht="30" customHeight="1" x14ac:dyDescent="0.2">
      <c r="A486" s="152"/>
      <c r="B486" s="216"/>
      <c r="C486" s="174" t="s">
        <v>199</v>
      </c>
      <c r="D486" s="175"/>
      <c r="E486" s="192"/>
      <c r="F486" s="293" t="s">
        <v>173</v>
      </c>
      <c r="G486" s="160"/>
      <c r="H486" s="160"/>
      <c r="I486" s="24" t="str">
        <f t="shared" ca="1" si="39"/>
        <v>LOCKED</v>
      </c>
      <c r="J486" s="15" t="str">
        <f t="shared" si="43"/>
        <v>JOINT AND CRACK SEALING</v>
      </c>
      <c r="K486" s="16">
        <f>MATCH(J486,'Pay Items'!$K$1:$K$649,0)</f>
        <v>436</v>
      </c>
      <c r="L486" s="17" t="str">
        <f t="shared" ca="1" si="40"/>
        <v>,0</v>
      </c>
      <c r="M486" s="17" t="str">
        <f t="shared" ca="1" si="41"/>
        <v>C2</v>
      </c>
      <c r="N486" s="17" t="str">
        <f t="shared" ca="1" si="42"/>
        <v>C2</v>
      </c>
    </row>
    <row r="487" spans="1:14" ht="30" customHeight="1" x14ac:dyDescent="0.2">
      <c r="A487" s="187" t="s">
        <v>547</v>
      </c>
      <c r="B487" s="162" t="s">
        <v>1757</v>
      </c>
      <c r="C487" s="163" t="s">
        <v>98</v>
      </c>
      <c r="D487" s="164" t="s">
        <v>736</v>
      </c>
      <c r="E487" s="165" t="s">
        <v>182</v>
      </c>
      <c r="F487" s="295">
        <v>200</v>
      </c>
      <c r="G487" s="181"/>
      <c r="H487" s="166">
        <f>ROUND(G487*F487,2)</f>
        <v>0</v>
      </c>
      <c r="I487" s="24" t="str">
        <f t="shared" ca="1" si="39"/>
        <v/>
      </c>
      <c r="J487" s="15" t="str">
        <f t="shared" si="43"/>
        <v>D006Reflective Crack MaintenanceCW 3250-R7m</v>
      </c>
      <c r="K487" s="16">
        <f>MATCH(J487,'Pay Items'!$K$1:$K$649,0)</f>
        <v>442</v>
      </c>
      <c r="L487" s="17" t="str">
        <f t="shared" ca="1" si="40"/>
        <v>,0</v>
      </c>
      <c r="M487" s="17" t="str">
        <f t="shared" ca="1" si="41"/>
        <v>C2</v>
      </c>
      <c r="N487" s="17" t="str">
        <f t="shared" ca="1" si="42"/>
        <v>C2</v>
      </c>
    </row>
    <row r="488" spans="1:14" ht="39.950000000000003" customHeight="1" x14ac:dyDescent="0.2">
      <c r="A488" s="152"/>
      <c r="B488" s="216"/>
      <c r="C488" s="174" t="s">
        <v>200</v>
      </c>
      <c r="D488" s="175"/>
      <c r="E488" s="192"/>
      <c r="F488" s="293" t="s">
        <v>173</v>
      </c>
      <c r="G488" s="160"/>
      <c r="H488" s="160"/>
      <c r="I488" s="24" t="str">
        <f t="shared" ca="1" si="39"/>
        <v>LOCKED</v>
      </c>
      <c r="J488" s="15" t="str">
        <f t="shared" si="43"/>
        <v>ASSOCIATED DRAINAGE AND UNDERGROUND WORKS</v>
      </c>
      <c r="K488" s="16">
        <f>MATCH(J488,'Pay Items'!$K$1:$K$649,0)</f>
        <v>444</v>
      </c>
      <c r="L488" s="17" t="str">
        <f t="shared" ca="1" si="40"/>
        <v>,0</v>
      </c>
      <c r="M488" s="17" t="str">
        <f t="shared" ca="1" si="41"/>
        <v>C2</v>
      </c>
      <c r="N488" s="17" t="str">
        <f t="shared" ca="1" si="42"/>
        <v>C2</v>
      </c>
    </row>
    <row r="489" spans="1:14" ht="30" customHeight="1" x14ac:dyDescent="0.2">
      <c r="A489" s="187" t="s">
        <v>67</v>
      </c>
      <c r="B489" s="162" t="s">
        <v>1758</v>
      </c>
      <c r="C489" s="82" t="s">
        <v>1060</v>
      </c>
      <c r="D489" s="83" t="s">
        <v>1061</v>
      </c>
      <c r="E489" s="165"/>
      <c r="F489" s="293" t="s">
        <v>173</v>
      </c>
      <c r="G489" s="160"/>
      <c r="H489" s="160"/>
      <c r="I489" s="24" t="str">
        <f t="shared" ca="1" si="39"/>
        <v>LOCKED</v>
      </c>
      <c r="J489" s="15" t="str">
        <f t="shared" si="43"/>
        <v>E023Frames &amp; CoversCW 3210-R8</v>
      </c>
      <c r="K489" s="16">
        <f>MATCH(J489,'Pay Items'!$K$1:$K$649,0)</f>
        <v>511</v>
      </c>
      <c r="L489" s="17" t="str">
        <f t="shared" ca="1" si="40"/>
        <v>,0</v>
      </c>
      <c r="M489" s="17" t="str">
        <f t="shared" ca="1" si="41"/>
        <v>C2</v>
      </c>
      <c r="N489" s="17" t="str">
        <f t="shared" ca="1" si="42"/>
        <v>C2</v>
      </c>
    </row>
    <row r="490" spans="1:14" ht="39.950000000000003" customHeight="1" x14ac:dyDescent="0.2">
      <c r="A490" s="187" t="s">
        <v>68</v>
      </c>
      <c r="B490" s="172" t="s">
        <v>350</v>
      </c>
      <c r="C490" s="81" t="s">
        <v>1213</v>
      </c>
      <c r="D490" s="164"/>
      <c r="E490" s="165" t="s">
        <v>181</v>
      </c>
      <c r="F490" s="295">
        <v>2</v>
      </c>
      <c r="G490" s="120"/>
      <c r="H490" s="182">
        <f>ROUND(G490*F490,2)</f>
        <v>0</v>
      </c>
      <c r="I490" s="24" t="str">
        <f t="shared" ca="1" si="39"/>
        <v/>
      </c>
      <c r="J490" s="15" t="str">
        <f t="shared" si="43"/>
        <v>E024AP-006 - Standard Frame for Manhole and Catch Basineach</v>
      </c>
      <c r="K490" s="16">
        <f>MATCH(J490,'Pay Items'!$K$1:$K$649,0)</f>
        <v>512</v>
      </c>
      <c r="L490" s="17" t="str">
        <f t="shared" ca="1" si="40"/>
        <v>,0</v>
      </c>
      <c r="M490" s="17" t="str">
        <f t="shared" ca="1" si="41"/>
        <v>C2</v>
      </c>
      <c r="N490" s="17" t="str">
        <f t="shared" ca="1" si="42"/>
        <v>C2</v>
      </c>
    </row>
    <row r="491" spans="1:14" ht="39.950000000000003" customHeight="1" x14ac:dyDescent="0.2">
      <c r="A491" s="187" t="s">
        <v>69</v>
      </c>
      <c r="B491" s="172" t="s">
        <v>351</v>
      </c>
      <c r="C491" s="81" t="s">
        <v>1214</v>
      </c>
      <c r="D491" s="164"/>
      <c r="E491" s="165" t="s">
        <v>181</v>
      </c>
      <c r="F491" s="295">
        <v>2</v>
      </c>
      <c r="G491" s="120"/>
      <c r="H491" s="182">
        <f>ROUND(G491*F491,2)</f>
        <v>0</v>
      </c>
      <c r="I491" s="24" t="str">
        <f t="shared" ca="1" si="39"/>
        <v/>
      </c>
      <c r="J491" s="15" t="str">
        <f t="shared" si="43"/>
        <v>E025AP-007 - Standard Solid Cover for Standard Frameeach</v>
      </c>
      <c r="K491" s="16">
        <f>MATCH(J491,'Pay Items'!$K$1:$K$649,0)</f>
        <v>513</v>
      </c>
      <c r="L491" s="17" t="str">
        <f t="shared" ca="1" si="40"/>
        <v>,0</v>
      </c>
      <c r="M491" s="17" t="str">
        <f t="shared" ca="1" si="41"/>
        <v>C2</v>
      </c>
      <c r="N491" s="17" t="str">
        <f t="shared" ca="1" si="42"/>
        <v>C2</v>
      </c>
    </row>
    <row r="492" spans="1:14" ht="30" customHeight="1" x14ac:dyDescent="0.2">
      <c r="A492" s="152"/>
      <c r="B492" s="217"/>
      <c r="C492" s="174" t="s">
        <v>201</v>
      </c>
      <c r="D492" s="175"/>
      <c r="E492" s="192"/>
      <c r="F492" s="293" t="s">
        <v>173</v>
      </c>
      <c r="G492" s="160"/>
      <c r="H492" s="160"/>
      <c r="I492" s="24" t="str">
        <f t="shared" ca="1" si="39"/>
        <v>LOCKED</v>
      </c>
      <c r="J492" s="15" t="str">
        <f t="shared" si="43"/>
        <v>ADJUSTMENTS</v>
      </c>
      <c r="K492" s="16">
        <f>MATCH(J492,'Pay Items'!$K$1:$K$649,0)</f>
        <v>589</v>
      </c>
      <c r="L492" s="17" t="str">
        <f t="shared" ca="1" si="40"/>
        <v>,0</v>
      </c>
      <c r="M492" s="17" t="str">
        <f t="shared" ca="1" si="41"/>
        <v>C2</v>
      </c>
      <c r="N492" s="17" t="str">
        <f t="shared" ca="1" si="42"/>
        <v>C2</v>
      </c>
    </row>
    <row r="493" spans="1:14" ht="39.950000000000003" customHeight="1" x14ac:dyDescent="0.2">
      <c r="A493" s="187" t="s">
        <v>230</v>
      </c>
      <c r="B493" s="162" t="s">
        <v>1759</v>
      </c>
      <c r="C493" s="81" t="s">
        <v>1062</v>
      </c>
      <c r="D493" s="83" t="s">
        <v>1061</v>
      </c>
      <c r="E493" s="165" t="s">
        <v>181</v>
      </c>
      <c r="F493" s="295">
        <v>2</v>
      </c>
      <c r="G493" s="120"/>
      <c r="H493" s="182">
        <f>ROUND(G493*F493,2)</f>
        <v>0</v>
      </c>
      <c r="I493" s="24" t="str">
        <f t="shared" ca="1" si="39"/>
        <v/>
      </c>
      <c r="J493" s="15" t="str">
        <f t="shared" si="43"/>
        <v>F001Adjustment of Manholes/Catch Basins FramesCW 3210-R8each</v>
      </c>
      <c r="K493" s="16">
        <f>MATCH(J493,'Pay Items'!$K$1:$K$649,0)</f>
        <v>590</v>
      </c>
      <c r="L493" s="17" t="str">
        <f t="shared" ca="1" si="40"/>
        <v>,0</v>
      </c>
      <c r="M493" s="17" t="str">
        <f t="shared" ca="1" si="41"/>
        <v>C2</v>
      </c>
      <c r="N493" s="17" t="str">
        <f t="shared" ca="1" si="42"/>
        <v>C2</v>
      </c>
    </row>
    <row r="494" spans="1:14" ht="30" customHeight="1" x14ac:dyDescent="0.2">
      <c r="A494" s="187" t="s">
        <v>237</v>
      </c>
      <c r="B494" s="162" t="s">
        <v>1760</v>
      </c>
      <c r="C494" s="163" t="s">
        <v>599</v>
      </c>
      <c r="D494" s="83" t="s">
        <v>1061</v>
      </c>
      <c r="E494" s="165" t="s">
        <v>181</v>
      </c>
      <c r="F494" s="295">
        <v>1</v>
      </c>
      <c r="G494" s="120"/>
      <c r="H494" s="182">
        <f>ROUND(G494*F494,2)</f>
        <v>0</v>
      </c>
      <c r="I494" s="24" t="str">
        <f t="shared" ca="1" si="39"/>
        <v/>
      </c>
      <c r="J494" s="15" t="str">
        <f t="shared" si="43"/>
        <v>F009Adjustment of Valve BoxesCW 3210-R8each</v>
      </c>
      <c r="K494" s="16">
        <f>MATCH(J494,'Pay Items'!$K$1:$K$649,0)</f>
        <v>600</v>
      </c>
      <c r="L494" s="17" t="str">
        <f t="shared" ca="1" si="40"/>
        <v>,0</v>
      </c>
      <c r="M494" s="17" t="str">
        <f t="shared" ca="1" si="41"/>
        <v>C2</v>
      </c>
      <c r="N494" s="17" t="str">
        <f t="shared" ca="1" si="42"/>
        <v>C2</v>
      </c>
    </row>
    <row r="495" spans="1:14" ht="30" customHeight="1" x14ac:dyDescent="0.2">
      <c r="A495" s="187" t="s">
        <v>459</v>
      </c>
      <c r="B495" s="162" t="s">
        <v>1761</v>
      </c>
      <c r="C495" s="163" t="s">
        <v>601</v>
      </c>
      <c r="D495" s="83" t="s">
        <v>1061</v>
      </c>
      <c r="E495" s="165" t="s">
        <v>181</v>
      </c>
      <c r="F495" s="295">
        <v>1</v>
      </c>
      <c r="G495" s="120"/>
      <c r="H495" s="182">
        <f>ROUND(G495*F495,2)</f>
        <v>0</v>
      </c>
      <c r="I495" s="24" t="str">
        <f t="shared" ca="1" si="39"/>
        <v/>
      </c>
      <c r="J495" s="15" t="str">
        <f t="shared" si="43"/>
        <v>F010Valve Box ExtensionsCW 3210-R8each</v>
      </c>
      <c r="K495" s="16">
        <f>MATCH(J495,'Pay Items'!$K$1:$K$649,0)</f>
        <v>601</v>
      </c>
      <c r="L495" s="17" t="str">
        <f t="shared" ca="1" si="40"/>
        <v>,0</v>
      </c>
      <c r="M495" s="17" t="str">
        <f t="shared" ca="1" si="41"/>
        <v>C2</v>
      </c>
      <c r="N495" s="17" t="str">
        <f t="shared" ca="1" si="42"/>
        <v>C2</v>
      </c>
    </row>
    <row r="496" spans="1:14" ht="30" customHeight="1" x14ac:dyDescent="0.2">
      <c r="A496" s="187" t="s">
        <v>238</v>
      </c>
      <c r="B496" s="162" t="s">
        <v>1762</v>
      </c>
      <c r="C496" s="163" t="s">
        <v>600</v>
      </c>
      <c r="D496" s="83" t="s">
        <v>1061</v>
      </c>
      <c r="E496" s="165" t="s">
        <v>181</v>
      </c>
      <c r="F496" s="295">
        <v>1</v>
      </c>
      <c r="G496" s="120"/>
      <c r="H496" s="182">
        <f>ROUND(G496*F496,2)</f>
        <v>0</v>
      </c>
      <c r="I496" s="24" t="str">
        <f t="shared" ca="1" si="39"/>
        <v/>
      </c>
      <c r="J496" s="15" t="str">
        <f t="shared" si="43"/>
        <v>F011Adjustment of Curb Stop BoxesCW 3210-R8each</v>
      </c>
      <c r="K496" s="16">
        <f>MATCH(J496,'Pay Items'!$K$1:$K$649,0)</f>
        <v>602</v>
      </c>
      <c r="L496" s="17" t="str">
        <f t="shared" ca="1" si="40"/>
        <v>,0</v>
      </c>
      <c r="M496" s="17" t="str">
        <f t="shared" ca="1" si="41"/>
        <v>C2</v>
      </c>
      <c r="N496" s="17" t="str">
        <f t="shared" ca="1" si="42"/>
        <v>C2</v>
      </c>
    </row>
    <row r="497" spans="1:14" ht="30" customHeight="1" x14ac:dyDescent="0.2">
      <c r="A497" s="118" t="s">
        <v>241</v>
      </c>
      <c r="B497" s="92" t="s">
        <v>1763</v>
      </c>
      <c r="C497" s="81" t="s">
        <v>602</v>
      </c>
      <c r="D497" s="83" t="s">
        <v>1061</v>
      </c>
      <c r="E497" s="85" t="s">
        <v>181</v>
      </c>
      <c r="F497" s="297">
        <v>1</v>
      </c>
      <c r="G497" s="104"/>
      <c r="H497" s="94">
        <f>ROUND(G497*F497,2)</f>
        <v>0</v>
      </c>
      <c r="I497" s="24" t="str">
        <f t="shared" ca="1" si="39"/>
        <v/>
      </c>
      <c r="J497" s="15" t="str">
        <f t="shared" si="43"/>
        <v>F018Curb Stop ExtensionsCW 3210-R8each</v>
      </c>
      <c r="K497" s="16">
        <f>MATCH(J497,'Pay Items'!$K$1:$K$649,0)</f>
        <v>603</v>
      </c>
      <c r="L497" s="17" t="str">
        <f t="shared" ca="1" si="40"/>
        <v>,0</v>
      </c>
      <c r="M497" s="17" t="str">
        <f t="shared" ca="1" si="41"/>
        <v>C2</v>
      </c>
      <c r="N497" s="17" t="str">
        <f t="shared" ca="1" si="42"/>
        <v>C2</v>
      </c>
    </row>
    <row r="498" spans="1:14" ht="30" customHeight="1" x14ac:dyDescent="0.2">
      <c r="A498" s="152"/>
      <c r="B498" s="173"/>
      <c r="C498" s="174" t="s">
        <v>202</v>
      </c>
      <c r="D498" s="175"/>
      <c r="E498" s="203"/>
      <c r="F498" s="293" t="s">
        <v>173</v>
      </c>
      <c r="G498" s="160"/>
      <c r="H498" s="160"/>
      <c r="I498" s="24" t="str">
        <f t="shared" ca="1" si="39"/>
        <v>LOCKED</v>
      </c>
      <c r="J498" s="15" t="str">
        <f t="shared" si="43"/>
        <v>LANDSCAPING</v>
      </c>
      <c r="K498" s="16">
        <f>MATCH(J498,'Pay Items'!$K$1:$K$649,0)</f>
        <v>618</v>
      </c>
      <c r="L498" s="17" t="str">
        <f t="shared" ca="1" si="40"/>
        <v>,0</v>
      </c>
      <c r="M498" s="17" t="str">
        <f t="shared" ca="1" si="41"/>
        <v>C2</v>
      </c>
      <c r="N498" s="17" t="str">
        <f t="shared" ca="1" si="42"/>
        <v>C2</v>
      </c>
    </row>
    <row r="499" spans="1:14" ht="30" customHeight="1" x14ac:dyDescent="0.2">
      <c r="A499" s="204" t="s">
        <v>242</v>
      </c>
      <c r="B499" s="162" t="s">
        <v>1764</v>
      </c>
      <c r="C499" s="163" t="s">
        <v>147</v>
      </c>
      <c r="D499" s="164" t="s">
        <v>1539</v>
      </c>
      <c r="E499" s="165"/>
      <c r="F499" s="293" t="s">
        <v>173</v>
      </c>
      <c r="G499" s="160"/>
      <c r="H499" s="160"/>
      <c r="I499" s="24" t="str">
        <f t="shared" ca="1" si="39"/>
        <v>LOCKED</v>
      </c>
      <c r="J499" s="15" t="str">
        <f t="shared" si="43"/>
        <v>G001SoddingCW 3510-R10</v>
      </c>
      <c r="K499" s="16">
        <f>MATCH(J499,'Pay Items'!$K$1:$K$649,0)</f>
        <v>619</v>
      </c>
      <c r="L499" s="17" t="str">
        <f t="shared" ca="1" si="40"/>
        <v>,0</v>
      </c>
      <c r="M499" s="17" t="str">
        <f t="shared" ca="1" si="41"/>
        <v>C2</v>
      </c>
      <c r="N499" s="17" t="str">
        <f t="shared" ca="1" si="42"/>
        <v>C2</v>
      </c>
    </row>
    <row r="500" spans="1:14" ht="30" customHeight="1" x14ac:dyDescent="0.2">
      <c r="A500" s="204" t="s">
        <v>243</v>
      </c>
      <c r="B500" s="172" t="s">
        <v>350</v>
      </c>
      <c r="C500" s="163" t="s">
        <v>885</v>
      </c>
      <c r="D500" s="164"/>
      <c r="E500" s="165" t="s">
        <v>178</v>
      </c>
      <c r="F500" s="294">
        <v>25</v>
      </c>
      <c r="G500" s="120"/>
      <c r="H500" s="182">
        <f>ROUND(G500*F500,2)</f>
        <v>0</v>
      </c>
      <c r="I500" s="24" t="str">
        <f t="shared" ca="1" si="39"/>
        <v/>
      </c>
      <c r="J500" s="15" t="str">
        <f t="shared" si="43"/>
        <v>G002width &lt; 600 mmm²</v>
      </c>
      <c r="K500" s="16">
        <f>MATCH(J500,'Pay Items'!$K$1:$K$649,0)</f>
        <v>620</v>
      </c>
      <c r="L500" s="17" t="str">
        <f t="shared" ca="1" si="40"/>
        <v>,0</v>
      </c>
      <c r="M500" s="17" t="str">
        <f t="shared" ca="1" si="41"/>
        <v>C2</v>
      </c>
      <c r="N500" s="17" t="str">
        <f t="shared" ca="1" si="42"/>
        <v>C2</v>
      </c>
    </row>
    <row r="501" spans="1:14" ht="30" customHeight="1" x14ac:dyDescent="0.2">
      <c r="A501" s="204" t="s">
        <v>244</v>
      </c>
      <c r="B501" s="172" t="s">
        <v>351</v>
      </c>
      <c r="C501" s="163" t="s">
        <v>886</v>
      </c>
      <c r="D501" s="164"/>
      <c r="E501" s="165" t="s">
        <v>178</v>
      </c>
      <c r="F501" s="294">
        <v>175</v>
      </c>
      <c r="G501" s="120"/>
      <c r="H501" s="182">
        <f>ROUND(G501*F501,2)</f>
        <v>0</v>
      </c>
      <c r="I501" s="24" t="str">
        <f t="shared" ca="1" si="39"/>
        <v/>
      </c>
      <c r="J501" s="15" t="str">
        <f t="shared" si="43"/>
        <v>G003width &gt; or = 600 mmm²</v>
      </c>
      <c r="K501" s="16">
        <f>MATCH(J501,'Pay Items'!$K$1:$K$649,0)</f>
        <v>621</v>
      </c>
      <c r="L501" s="17" t="str">
        <f t="shared" ca="1" si="40"/>
        <v>,0</v>
      </c>
      <c r="M501" s="17" t="str">
        <f t="shared" ca="1" si="41"/>
        <v>C2</v>
      </c>
      <c r="N501" s="17" t="str">
        <f t="shared" ca="1" si="42"/>
        <v>C2</v>
      </c>
    </row>
    <row r="502" spans="1:14" ht="30" customHeight="1" x14ac:dyDescent="0.2">
      <c r="A502" s="152"/>
      <c r="B502" s="196"/>
      <c r="C502" s="213" t="s">
        <v>1765</v>
      </c>
      <c r="D502" s="164"/>
      <c r="E502" s="165"/>
      <c r="F502" s="293" t="s">
        <v>173</v>
      </c>
      <c r="G502" s="160"/>
      <c r="H502" s="160"/>
      <c r="I502" s="24" t="str">
        <f t="shared" ca="1" si="39"/>
        <v>LOCKED</v>
      </c>
      <c r="J502" s="15" t="str">
        <f t="shared" si="43"/>
        <v>WOLSELEY AVENUE AND RUBY STREET</v>
      </c>
      <c r="K502" s="16" t="e">
        <f>MATCH(J502,'Pay Items'!$K$1:$K$649,0)</f>
        <v>#N/A</v>
      </c>
      <c r="L502" s="17" t="str">
        <f t="shared" ca="1" si="40"/>
        <v>,0</v>
      </c>
      <c r="M502" s="17" t="str">
        <f t="shared" ca="1" si="41"/>
        <v>C2</v>
      </c>
      <c r="N502" s="17" t="str">
        <f t="shared" ca="1" si="42"/>
        <v>C2</v>
      </c>
    </row>
    <row r="503" spans="1:14" ht="30" customHeight="1" x14ac:dyDescent="0.2">
      <c r="A503" s="152"/>
      <c r="B503" s="173"/>
      <c r="C503" s="198" t="s">
        <v>196</v>
      </c>
      <c r="D503" s="175"/>
      <c r="E503" s="176"/>
      <c r="F503" s="293" t="s">
        <v>173</v>
      </c>
      <c r="G503" s="160"/>
      <c r="H503" s="160"/>
      <c r="I503" s="24" t="str">
        <f t="shared" ca="1" si="39"/>
        <v>LOCKED</v>
      </c>
      <c r="J503" s="15" t="str">
        <f t="shared" si="43"/>
        <v>EARTH AND BASE WORKS</v>
      </c>
      <c r="K503" s="16">
        <f>MATCH(J503,'Pay Items'!$K$1:$K$649,0)</f>
        <v>3</v>
      </c>
      <c r="L503" s="17" t="str">
        <f t="shared" ca="1" si="40"/>
        <v>,0</v>
      </c>
      <c r="M503" s="17" t="str">
        <f t="shared" ca="1" si="41"/>
        <v>C2</v>
      </c>
      <c r="N503" s="17" t="str">
        <f t="shared" ca="1" si="42"/>
        <v>C2</v>
      </c>
    </row>
    <row r="504" spans="1:14" ht="30" customHeight="1" x14ac:dyDescent="0.2">
      <c r="A504" s="187" t="s">
        <v>439</v>
      </c>
      <c r="B504" s="162" t="s">
        <v>1766</v>
      </c>
      <c r="C504" s="163" t="s">
        <v>104</v>
      </c>
      <c r="D504" s="164" t="s">
        <v>1296</v>
      </c>
      <c r="E504" s="165" t="s">
        <v>179</v>
      </c>
      <c r="F504" s="294">
        <v>15</v>
      </c>
      <c r="G504" s="120"/>
      <c r="H504" s="182">
        <f>ROUND(G504*F504,2)</f>
        <v>0</v>
      </c>
      <c r="I504" s="24" t="str">
        <f t="shared" ca="1" si="39"/>
        <v/>
      </c>
      <c r="J504" s="15" t="str">
        <f t="shared" si="43"/>
        <v>A003ExcavationCW 3110-R22m³</v>
      </c>
      <c r="K504" s="16">
        <f>MATCH(J504,'Pay Items'!$K$1:$K$649,0)</f>
        <v>6</v>
      </c>
      <c r="L504" s="17" t="str">
        <f t="shared" ca="1" si="40"/>
        <v>,0</v>
      </c>
      <c r="M504" s="17" t="str">
        <f t="shared" ca="1" si="41"/>
        <v>C2</v>
      </c>
      <c r="N504" s="17" t="str">
        <f t="shared" ca="1" si="42"/>
        <v>C2</v>
      </c>
    </row>
    <row r="505" spans="1:14" ht="30" customHeight="1" x14ac:dyDescent="0.2">
      <c r="A505" s="214" t="s">
        <v>250</v>
      </c>
      <c r="B505" s="162" t="s">
        <v>1767</v>
      </c>
      <c r="C505" s="163" t="s">
        <v>319</v>
      </c>
      <c r="D505" s="164" t="s">
        <v>1296</v>
      </c>
      <c r="E505" s="165"/>
      <c r="F505" s="293" t="s">
        <v>173</v>
      </c>
      <c r="G505" s="160"/>
      <c r="H505" s="160"/>
      <c r="I505" s="24" t="str">
        <f t="shared" ca="1" si="39"/>
        <v>LOCKED</v>
      </c>
      <c r="J505" s="15" t="str">
        <f t="shared" si="43"/>
        <v>A010Supplying and Placing Base Course MaterialCW 3110-R22</v>
      </c>
      <c r="K505" s="16">
        <f>MATCH(J505,'Pay Items'!$K$1:$K$649,0)</f>
        <v>27</v>
      </c>
      <c r="L505" s="17" t="str">
        <f t="shared" ca="1" si="40"/>
        <v>,0</v>
      </c>
      <c r="M505" s="17" t="str">
        <f t="shared" ca="1" si="41"/>
        <v>C2</v>
      </c>
      <c r="N505" s="17" t="str">
        <f t="shared" ca="1" si="42"/>
        <v>C2</v>
      </c>
    </row>
    <row r="506" spans="1:14" ht="30" customHeight="1" x14ac:dyDescent="0.2">
      <c r="A506" s="214" t="s">
        <v>1124</v>
      </c>
      <c r="B506" s="172" t="s">
        <v>350</v>
      </c>
      <c r="C506" s="163" t="s">
        <v>1702</v>
      </c>
      <c r="D506" s="164" t="s">
        <v>173</v>
      </c>
      <c r="E506" s="165" t="s">
        <v>179</v>
      </c>
      <c r="F506" s="294">
        <v>15</v>
      </c>
      <c r="G506" s="120"/>
      <c r="H506" s="182">
        <f>ROUND(G506*F506,2)</f>
        <v>0</v>
      </c>
      <c r="I506" s="24" t="str">
        <f t="shared" ca="1" si="39"/>
        <v/>
      </c>
      <c r="J506" s="15" t="str">
        <f t="shared" si="43"/>
        <v>A010C3Base Course Material - Granular Cm³</v>
      </c>
      <c r="K506" s="16" t="e">
        <f>MATCH(J506,'Pay Items'!$K$1:$K$649,0)</f>
        <v>#N/A</v>
      </c>
      <c r="L506" s="17" t="str">
        <f t="shared" ca="1" si="40"/>
        <v>,0</v>
      </c>
      <c r="M506" s="17" t="str">
        <f t="shared" ca="1" si="41"/>
        <v>C2</v>
      </c>
      <c r="N506" s="17" t="str">
        <f t="shared" ca="1" si="42"/>
        <v>C2</v>
      </c>
    </row>
    <row r="507" spans="1:14" ht="30" customHeight="1" x14ac:dyDescent="0.2">
      <c r="A507" s="187" t="s">
        <v>252</v>
      </c>
      <c r="B507" s="162" t="s">
        <v>1768</v>
      </c>
      <c r="C507" s="163" t="s">
        <v>108</v>
      </c>
      <c r="D507" s="164" t="s">
        <v>1296</v>
      </c>
      <c r="E507" s="165" t="s">
        <v>178</v>
      </c>
      <c r="F507" s="294">
        <v>75</v>
      </c>
      <c r="G507" s="120"/>
      <c r="H507" s="182">
        <f>ROUND(G507*F507,2)</f>
        <v>0</v>
      </c>
      <c r="I507" s="24" t="str">
        <f t="shared" ca="1" si="39"/>
        <v/>
      </c>
      <c r="J507" s="15" t="str">
        <f t="shared" si="43"/>
        <v>A012Grading of BoulevardsCW 3110-R22m²</v>
      </c>
      <c r="K507" s="16">
        <f>MATCH(J507,'Pay Items'!$K$1:$K$649,0)</f>
        <v>37</v>
      </c>
      <c r="L507" s="17" t="str">
        <f t="shared" ca="1" si="40"/>
        <v>,0</v>
      </c>
      <c r="M507" s="17" t="str">
        <f t="shared" ca="1" si="41"/>
        <v>C2</v>
      </c>
      <c r="N507" s="17" t="str">
        <f t="shared" ca="1" si="42"/>
        <v>C2</v>
      </c>
    </row>
    <row r="508" spans="1:14" ht="30" customHeight="1" x14ac:dyDescent="0.2">
      <c r="A508" s="152"/>
      <c r="B508" s="173"/>
      <c r="C508" s="174" t="s">
        <v>1603</v>
      </c>
      <c r="D508" s="175"/>
      <c r="E508" s="203"/>
      <c r="F508" s="293" t="s">
        <v>173</v>
      </c>
      <c r="G508" s="160"/>
      <c r="H508" s="160"/>
      <c r="I508" s="24" t="str">
        <f t="shared" ca="1" si="39"/>
        <v>LOCKED</v>
      </c>
      <c r="J508" s="15" t="str">
        <f t="shared" si="43"/>
        <v>ROADWORKS - REMOVALS/RENEWALS</v>
      </c>
      <c r="K508" s="16" t="e">
        <f>MATCH(J508,'Pay Items'!$K$1:$K$649,0)</f>
        <v>#N/A</v>
      </c>
      <c r="L508" s="17" t="str">
        <f t="shared" ca="1" si="40"/>
        <v>,0</v>
      </c>
      <c r="M508" s="17" t="str">
        <f t="shared" ca="1" si="41"/>
        <v>C2</v>
      </c>
      <c r="N508" s="17" t="str">
        <f t="shared" ca="1" si="42"/>
        <v>C2</v>
      </c>
    </row>
    <row r="509" spans="1:14" ht="30" customHeight="1" x14ac:dyDescent="0.2">
      <c r="A509" s="177" t="s">
        <v>371</v>
      </c>
      <c r="B509" s="162" t="s">
        <v>1769</v>
      </c>
      <c r="C509" s="163" t="s">
        <v>316</v>
      </c>
      <c r="D509" s="164" t="s">
        <v>1296</v>
      </c>
      <c r="E509" s="165"/>
      <c r="F509" s="293" t="s">
        <v>173</v>
      </c>
      <c r="G509" s="160"/>
      <c r="H509" s="160"/>
      <c r="I509" s="24" t="str">
        <f t="shared" ca="1" si="39"/>
        <v>LOCKED</v>
      </c>
      <c r="J509" s="15" t="str">
        <f t="shared" si="43"/>
        <v>B001Pavement RemovalCW 3110-R22</v>
      </c>
      <c r="K509" s="16">
        <f>MATCH(J509,'Pay Items'!$K$1:$K$649,0)</f>
        <v>69</v>
      </c>
      <c r="L509" s="17" t="str">
        <f t="shared" ca="1" si="40"/>
        <v>,0</v>
      </c>
      <c r="M509" s="17" t="str">
        <f t="shared" ca="1" si="41"/>
        <v>C2</v>
      </c>
      <c r="N509" s="17" t="str">
        <f t="shared" ca="1" si="42"/>
        <v>C2</v>
      </c>
    </row>
    <row r="510" spans="1:14" ht="30" customHeight="1" x14ac:dyDescent="0.2">
      <c r="A510" s="177" t="s">
        <v>442</v>
      </c>
      <c r="B510" s="172" t="s">
        <v>350</v>
      </c>
      <c r="C510" s="163" t="s">
        <v>317</v>
      </c>
      <c r="D510" s="164" t="s">
        <v>173</v>
      </c>
      <c r="E510" s="165" t="s">
        <v>178</v>
      </c>
      <c r="F510" s="294">
        <v>125</v>
      </c>
      <c r="G510" s="120"/>
      <c r="H510" s="182">
        <f>ROUND(G510*F510,2)</f>
        <v>0</v>
      </c>
      <c r="I510" s="24" t="str">
        <f t="shared" ca="1" si="39"/>
        <v/>
      </c>
      <c r="J510" s="15" t="str">
        <f t="shared" si="43"/>
        <v>B002Concrete Pavementm²</v>
      </c>
      <c r="K510" s="16">
        <f>MATCH(J510,'Pay Items'!$K$1:$K$649,0)</f>
        <v>70</v>
      </c>
      <c r="L510" s="17" t="str">
        <f t="shared" ca="1" si="40"/>
        <v>,0</v>
      </c>
      <c r="M510" s="17" t="str">
        <f t="shared" ca="1" si="41"/>
        <v>C2</v>
      </c>
      <c r="N510" s="17" t="str">
        <f t="shared" ca="1" si="42"/>
        <v>C2</v>
      </c>
    </row>
    <row r="511" spans="1:14" ht="30" customHeight="1" x14ac:dyDescent="0.2">
      <c r="A511" s="177" t="s">
        <v>262</v>
      </c>
      <c r="B511" s="172" t="s">
        <v>351</v>
      </c>
      <c r="C511" s="163" t="s">
        <v>318</v>
      </c>
      <c r="D511" s="164" t="s">
        <v>173</v>
      </c>
      <c r="E511" s="165" t="s">
        <v>178</v>
      </c>
      <c r="F511" s="294">
        <v>30</v>
      </c>
      <c r="G511" s="120"/>
      <c r="H511" s="182">
        <f>ROUND(G511*F511,2)</f>
        <v>0</v>
      </c>
      <c r="I511" s="24" t="str">
        <f t="shared" ca="1" si="39"/>
        <v/>
      </c>
      <c r="J511" s="15" t="str">
        <f t="shared" si="43"/>
        <v>B003Asphalt Pavementm²</v>
      </c>
      <c r="K511" s="16">
        <f>MATCH(J511,'Pay Items'!$K$1:$K$649,0)</f>
        <v>71</v>
      </c>
      <c r="L511" s="17" t="str">
        <f t="shared" ca="1" si="40"/>
        <v>,0</v>
      </c>
      <c r="M511" s="17" t="str">
        <f t="shared" ca="1" si="41"/>
        <v>C2</v>
      </c>
      <c r="N511" s="17" t="str">
        <f t="shared" ca="1" si="42"/>
        <v>C2</v>
      </c>
    </row>
    <row r="512" spans="1:14" ht="30" customHeight="1" x14ac:dyDescent="0.2">
      <c r="A512" s="177" t="s">
        <v>301</v>
      </c>
      <c r="B512" s="162" t="s">
        <v>1770</v>
      </c>
      <c r="C512" s="163" t="s">
        <v>161</v>
      </c>
      <c r="D512" s="164" t="s">
        <v>921</v>
      </c>
      <c r="E512" s="165"/>
      <c r="F512" s="293" t="s">
        <v>173</v>
      </c>
      <c r="G512" s="160"/>
      <c r="H512" s="160"/>
      <c r="I512" s="24" t="str">
        <f t="shared" ca="1" si="39"/>
        <v>LOCKED</v>
      </c>
      <c r="J512" s="15" t="str">
        <f t="shared" si="43"/>
        <v>B094Drilled DowelsCW 3230-R8</v>
      </c>
      <c r="K512" s="16">
        <f>MATCH(J512,'Pay Items'!$K$1:$K$649,0)</f>
        <v>164</v>
      </c>
      <c r="L512" s="17" t="str">
        <f t="shared" ca="1" si="40"/>
        <v>,0</v>
      </c>
      <c r="M512" s="17" t="str">
        <f t="shared" ca="1" si="41"/>
        <v>C2</v>
      </c>
      <c r="N512" s="17" t="str">
        <f t="shared" ca="1" si="42"/>
        <v>C2</v>
      </c>
    </row>
    <row r="513" spans="1:14" ht="30" customHeight="1" x14ac:dyDescent="0.2">
      <c r="A513" s="177" t="s">
        <v>302</v>
      </c>
      <c r="B513" s="172" t="s">
        <v>350</v>
      </c>
      <c r="C513" s="163" t="s">
        <v>189</v>
      </c>
      <c r="D513" s="164" t="s">
        <v>173</v>
      </c>
      <c r="E513" s="165" t="s">
        <v>181</v>
      </c>
      <c r="F513" s="294">
        <v>45</v>
      </c>
      <c r="G513" s="120"/>
      <c r="H513" s="166">
        <f>ROUND(G513*F513,2)</f>
        <v>0</v>
      </c>
      <c r="I513" s="24" t="str">
        <f t="shared" ca="1" si="39"/>
        <v/>
      </c>
      <c r="J513" s="15" t="str">
        <f t="shared" si="43"/>
        <v>B09519.1 mm Diametereach</v>
      </c>
      <c r="K513" s="16">
        <f>MATCH(J513,'Pay Items'!$K$1:$K$649,0)</f>
        <v>165</v>
      </c>
      <c r="L513" s="17" t="str">
        <f t="shared" ca="1" si="40"/>
        <v>,0</v>
      </c>
      <c r="M513" s="17" t="str">
        <f t="shared" ca="1" si="41"/>
        <v>C2</v>
      </c>
      <c r="N513" s="17" t="str">
        <f t="shared" ca="1" si="42"/>
        <v>C2</v>
      </c>
    </row>
    <row r="514" spans="1:14" ht="30" customHeight="1" x14ac:dyDescent="0.2">
      <c r="A514" s="177" t="s">
        <v>304</v>
      </c>
      <c r="B514" s="162" t="s">
        <v>1771</v>
      </c>
      <c r="C514" s="163" t="s">
        <v>162</v>
      </c>
      <c r="D514" s="164" t="s">
        <v>921</v>
      </c>
      <c r="E514" s="165"/>
      <c r="F514" s="293" t="s">
        <v>173</v>
      </c>
      <c r="G514" s="160"/>
      <c r="H514" s="160"/>
      <c r="I514" s="24" t="str">
        <f t="shared" ca="1" si="39"/>
        <v>LOCKED</v>
      </c>
      <c r="J514" s="15" t="str">
        <f t="shared" si="43"/>
        <v>B097Drilled Tie BarsCW 3230-R8</v>
      </c>
      <c r="K514" s="16">
        <f>MATCH(J514,'Pay Items'!$K$1:$K$649,0)</f>
        <v>167</v>
      </c>
      <c r="L514" s="17" t="str">
        <f t="shared" ca="1" si="40"/>
        <v>,0</v>
      </c>
      <c r="M514" s="17" t="str">
        <f t="shared" ca="1" si="41"/>
        <v>C2</v>
      </c>
      <c r="N514" s="17" t="str">
        <f t="shared" ca="1" si="42"/>
        <v>C2</v>
      </c>
    </row>
    <row r="515" spans="1:14" ht="30" customHeight="1" x14ac:dyDescent="0.2">
      <c r="A515" s="177" t="s">
        <v>305</v>
      </c>
      <c r="B515" s="172" t="s">
        <v>350</v>
      </c>
      <c r="C515" s="163" t="s">
        <v>187</v>
      </c>
      <c r="D515" s="164" t="s">
        <v>173</v>
      </c>
      <c r="E515" s="165" t="s">
        <v>181</v>
      </c>
      <c r="F515" s="294">
        <v>30</v>
      </c>
      <c r="G515" s="120"/>
      <c r="H515" s="182">
        <f>ROUND(G515*F515,2)</f>
        <v>0</v>
      </c>
      <c r="I515" s="24" t="str">
        <f t="shared" ca="1" si="39"/>
        <v/>
      </c>
      <c r="J515" s="15" t="str">
        <f t="shared" si="43"/>
        <v>B09820 M Deformed Tie Bareach</v>
      </c>
      <c r="K515" s="16">
        <f>MATCH(J515,'Pay Items'!$K$1:$K$649,0)</f>
        <v>169</v>
      </c>
      <c r="L515" s="17" t="str">
        <f t="shared" ca="1" si="40"/>
        <v>,0</v>
      </c>
      <c r="M515" s="17" t="str">
        <f t="shared" ca="1" si="41"/>
        <v>C2</v>
      </c>
      <c r="N515" s="17" t="str">
        <f t="shared" ca="1" si="42"/>
        <v>C2</v>
      </c>
    </row>
    <row r="516" spans="1:14" ht="30" customHeight="1" x14ac:dyDescent="0.2">
      <c r="A516" s="177" t="s">
        <v>792</v>
      </c>
      <c r="B516" s="162" t="s">
        <v>1772</v>
      </c>
      <c r="C516" s="163" t="s">
        <v>329</v>
      </c>
      <c r="D516" s="164" t="s">
        <v>6</v>
      </c>
      <c r="E516" s="165"/>
      <c r="F516" s="293" t="s">
        <v>173</v>
      </c>
      <c r="G516" s="160"/>
      <c r="H516" s="160"/>
      <c r="I516" s="24" t="str">
        <f t="shared" ca="1" si="39"/>
        <v>LOCKED</v>
      </c>
      <c r="J516" s="15" t="str">
        <f t="shared" si="43"/>
        <v>B100rMiscellaneous Concrete Slab RemovalCW 3235-R9</v>
      </c>
      <c r="K516" s="16">
        <f>MATCH(J516,'Pay Items'!$K$1:$K$649,0)</f>
        <v>171</v>
      </c>
      <c r="L516" s="17" t="str">
        <f t="shared" ca="1" si="40"/>
        <v>,0</v>
      </c>
      <c r="M516" s="17" t="str">
        <f t="shared" ca="1" si="41"/>
        <v>C2</v>
      </c>
      <c r="N516" s="17" t="str">
        <f t="shared" ca="1" si="42"/>
        <v>C2</v>
      </c>
    </row>
    <row r="517" spans="1:14" ht="30" customHeight="1" x14ac:dyDescent="0.2">
      <c r="A517" s="177" t="s">
        <v>796</v>
      </c>
      <c r="B517" s="172" t="s">
        <v>350</v>
      </c>
      <c r="C517" s="163" t="s">
        <v>10</v>
      </c>
      <c r="D517" s="164" t="s">
        <v>173</v>
      </c>
      <c r="E517" s="165" t="s">
        <v>178</v>
      </c>
      <c r="F517" s="294">
        <v>100</v>
      </c>
      <c r="G517" s="120"/>
      <c r="H517" s="182">
        <f>ROUND(G517*F517,2)</f>
        <v>0</v>
      </c>
      <c r="I517" s="24" t="str">
        <f t="shared" ref="I517:I580" ca="1" si="44">IF(CELL("protect",$G517)=1, "LOCKED", "")</f>
        <v/>
      </c>
      <c r="J517" s="15" t="str">
        <f t="shared" si="43"/>
        <v>B104r100 mm Sidewalkm²</v>
      </c>
      <c r="K517" s="16">
        <f>MATCH(J517,'Pay Items'!$K$1:$K$649,0)</f>
        <v>175</v>
      </c>
      <c r="L517" s="17" t="str">
        <f t="shared" ref="L517:L580" ca="1" si="45">CELL("format",$F517)</f>
        <v>,0</v>
      </c>
      <c r="M517" s="17" t="str">
        <f t="shared" ref="M517:M580" ca="1" si="46">CELL("format",$G517)</f>
        <v>C2</v>
      </c>
      <c r="N517" s="17" t="str">
        <f t="shared" ref="N517:N580" ca="1" si="47">CELL("format",$H517)</f>
        <v>C2</v>
      </c>
    </row>
    <row r="518" spans="1:14" ht="30" customHeight="1" x14ac:dyDescent="0.2">
      <c r="A518" s="177" t="s">
        <v>799</v>
      </c>
      <c r="B518" s="162" t="s">
        <v>1773</v>
      </c>
      <c r="C518" s="163" t="s">
        <v>334</v>
      </c>
      <c r="D518" s="164" t="s">
        <v>1609</v>
      </c>
      <c r="E518" s="165"/>
      <c r="F518" s="293" t="s">
        <v>173</v>
      </c>
      <c r="G518" s="160"/>
      <c r="H518" s="160"/>
      <c r="I518" s="24" t="str">
        <f t="shared" ca="1" si="44"/>
        <v>LOCKED</v>
      </c>
      <c r="J518" s="15" t="str">
        <f t="shared" ref="J518:J581" si="48">CLEAN(CONCATENATE(TRIM($A518),TRIM($C518),IF(LEFT($D518)&lt;&gt;"E",TRIM($D518),),TRIM($E518)))</f>
        <v>B107iMiscellaneous Concrete Slab InstallationCW 3235-R9, E14</v>
      </c>
      <c r="K518" s="16" t="e">
        <f>MATCH(J518,'Pay Items'!$K$1:$K$649,0)</f>
        <v>#N/A</v>
      </c>
      <c r="L518" s="17" t="str">
        <f t="shared" ca="1" si="45"/>
        <v>,0</v>
      </c>
      <c r="M518" s="17" t="str">
        <f t="shared" ca="1" si="46"/>
        <v>C2</v>
      </c>
      <c r="N518" s="17" t="str">
        <f t="shared" ca="1" si="47"/>
        <v>C2</v>
      </c>
    </row>
    <row r="519" spans="1:14" ht="30" customHeight="1" x14ac:dyDescent="0.2">
      <c r="A519" s="177" t="s">
        <v>911</v>
      </c>
      <c r="B519" s="172" t="s">
        <v>350</v>
      </c>
      <c r="C519" s="163" t="s">
        <v>1704</v>
      </c>
      <c r="D519" s="164" t="s">
        <v>397</v>
      </c>
      <c r="E519" s="165" t="s">
        <v>178</v>
      </c>
      <c r="F519" s="294">
        <v>20</v>
      </c>
      <c r="G519" s="120"/>
      <c r="H519" s="182">
        <f>ROUND(G519*F519,2)</f>
        <v>0</v>
      </c>
      <c r="I519" s="24" t="str">
        <f t="shared" ca="1" si="44"/>
        <v/>
      </c>
      <c r="J519" s="15" t="str">
        <f t="shared" si="48"/>
        <v>B111iType 5 Concrete 100 mm SidewalkSD-228Am²</v>
      </c>
      <c r="K519" s="16" t="e">
        <f>MATCH(J519,'Pay Items'!$K$1:$K$649,0)</f>
        <v>#N/A</v>
      </c>
      <c r="L519" s="17" t="str">
        <f t="shared" ca="1" si="45"/>
        <v>,0</v>
      </c>
      <c r="M519" s="17" t="str">
        <f t="shared" ca="1" si="46"/>
        <v>C2</v>
      </c>
      <c r="N519" s="17" t="str">
        <f t="shared" ca="1" si="47"/>
        <v>C2</v>
      </c>
    </row>
    <row r="520" spans="1:14" ht="39.950000000000003" customHeight="1" x14ac:dyDescent="0.2">
      <c r="A520" s="178" t="s">
        <v>1226</v>
      </c>
      <c r="B520" s="179" t="s">
        <v>1774</v>
      </c>
      <c r="C520" s="170" t="s">
        <v>1606</v>
      </c>
      <c r="D520" s="171" t="s">
        <v>1607</v>
      </c>
      <c r="E520" s="180" t="s">
        <v>178</v>
      </c>
      <c r="F520" s="295">
        <v>80</v>
      </c>
      <c r="G520" s="181"/>
      <c r="H520" s="166">
        <f>ROUND(G520*F520,2)</f>
        <v>0</v>
      </c>
      <c r="I520" s="24" t="str">
        <f t="shared" ca="1" si="44"/>
        <v/>
      </c>
      <c r="J520" s="15" t="str">
        <f t="shared" si="48"/>
        <v>B114AType 5 Concrete 100 mm Sidewalk with Block Outsm²</v>
      </c>
      <c r="K520" s="16" t="e">
        <f>MATCH(J520,'Pay Items'!$K$1:$K$649,0)</f>
        <v>#N/A</v>
      </c>
      <c r="L520" s="17" t="str">
        <f t="shared" ca="1" si="45"/>
        <v>,0</v>
      </c>
      <c r="M520" s="17" t="str">
        <f t="shared" ca="1" si="46"/>
        <v>C2</v>
      </c>
      <c r="N520" s="17" t="str">
        <f t="shared" ca="1" si="47"/>
        <v>C2</v>
      </c>
    </row>
    <row r="521" spans="1:14" ht="30" customHeight="1" x14ac:dyDescent="0.2">
      <c r="A521" s="177" t="s">
        <v>815</v>
      </c>
      <c r="B521" s="162" t="s">
        <v>1775</v>
      </c>
      <c r="C521" s="163" t="s">
        <v>339</v>
      </c>
      <c r="D521" s="164" t="s">
        <v>918</v>
      </c>
      <c r="E521" s="165"/>
      <c r="F521" s="293" t="s">
        <v>173</v>
      </c>
      <c r="G521" s="160"/>
      <c r="H521" s="160"/>
      <c r="I521" s="24" t="str">
        <f t="shared" ca="1" si="44"/>
        <v>LOCKED</v>
      </c>
      <c r="J521" s="15" t="str">
        <f t="shared" si="48"/>
        <v>B126rConcrete Curb RemovalCW 3240-R10</v>
      </c>
      <c r="K521" s="16">
        <f>MATCH(J521,'Pay Items'!$K$1:$K$649,0)</f>
        <v>209</v>
      </c>
      <c r="L521" s="17" t="str">
        <f t="shared" ca="1" si="45"/>
        <v>,0</v>
      </c>
      <c r="M521" s="17" t="str">
        <f t="shared" ca="1" si="46"/>
        <v>C2</v>
      </c>
      <c r="N521" s="17" t="str">
        <f t="shared" ca="1" si="47"/>
        <v>C2</v>
      </c>
    </row>
    <row r="522" spans="1:14" ht="30" customHeight="1" x14ac:dyDescent="0.2">
      <c r="A522" s="177" t="s">
        <v>1145</v>
      </c>
      <c r="B522" s="172" t="s">
        <v>350</v>
      </c>
      <c r="C522" s="163" t="s">
        <v>969</v>
      </c>
      <c r="D522" s="164" t="s">
        <v>173</v>
      </c>
      <c r="E522" s="165" t="s">
        <v>182</v>
      </c>
      <c r="F522" s="294">
        <v>45</v>
      </c>
      <c r="G522" s="120"/>
      <c r="H522" s="182">
        <f>ROUND(G522*F522,2)</f>
        <v>0</v>
      </c>
      <c r="I522" s="24" t="str">
        <f t="shared" ca="1" si="44"/>
        <v/>
      </c>
      <c r="J522" s="15" t="str">
        <f t="shared" si="48"/>
        <v>B127rBBarrier Separatem</v>
      </c>
      <c r="K522" s="16">
        <f>MATCH(J522,'Pay Items'!$K$1:$K$649,0)</f>
        <v>212</v>
      </c>
      <c r="L522" s="17" t="str">
        <f t="shared" ca="1" si="45"/>
        <v>,0</v>
      </c>
      <c r="M522" s="17" t="str">
        <f t="shared" ca="1" si="46"/>
        <v>C2</v>
      </c>
      <c r="N522" s="17" t="str">
        <f t="shared" ca="1" si="47"/>
        <v>C2</v>
      </c>
    </row>
    <row r="523" spans="1:14" ht="30" customHeight="1" x14ac:dyDescent="0.2">
      <c r="A523" s="177" t="s">
        <v>822</v>
      </c>
      <c r="B523" s="172" t="s">
        <v>351</v>
      </c>
      <c r="C523" s="163" t="s">
        <v>689</v>
      </c>
      <c r="D523" s="164" t="s">
        <v>173</v>
      </c>
      <c r="E523" s="165" t="s">
        <v>182</v>
      </c>
      <c r="F523" s="294">
        <v>40</v>
      </c>
      <c r="G523" s="120"/>
      <c r="H523" s="182">
        <f>ROUND(G523*F523,2)</f>
        <v>0</v>
      </c>
      <c r="I523" s="24" t="str">
        <f t="shared" ca="1" si="44"/>
        <v/>
      </c>
      <c r="J523" s="15" t="str">
        <f t="shared" si="48"/>
        <v>B132rCurb Rampm</v>
      </c>
      <c r="K523" s="16">
        <f>MATCH(J523,'Pay Items'!$K$1:$K$649,0)</f>
        <v>217</v>
      </c>
      <c r="L523" s="17" t="str">
        <f t="shared" ca="1" si="45"/>
        <v>,0</v>
      </c>
      <c r="M523" s="17" t="str">
        <f t="shared" ca="1" si="46"/>
        <v>C2</v>
      </c>
      <c r="N523" s="17" t="str">
        <f t="shared" ca="1" si="47"/>
        <v>C2</v>
      </c>
    </row>
    <row r="524" spans="1:14" ht="30" customHeight="1" x14ac:dyDescent="0.2">
      <c r="A524" s="177" t="s">
        <v>825</v>
      </c>
      <c r="B524" s="162" t="s">
        <v>1776</v>
      </c>
      <c r="C524" s="163" t="s">
        <v>341</v>
      </c>
      <c r="D524" s="164" t="s">
        <v>1777</v>
      </c>
      <c r="E524" s="165"/>
      <c r="F524" s="293" t="s">
        <v>173</v>
      </c>
      <c r="G524" s="160"/>
      <c r="H524" s="160"/>
      <c r="I524" s="24" t="str">
        <f t="shared" ca="1" si="44"/>
        <v>LOCKED</v>
      </c>
      <c r="J524" s="15" t="str">
        <f t="shared" si="48"/>
        <v>B135iConcrete Curb InstallationCW 3240-R10 E14</v>
      </c>
      <c r="K524" s="16" t="e">
        <f>MATCH(J524,'Pay Items'!$K$1:$K$649,0)</f>
        <v>#N/A</v>
      </c>
      <c r="L524" s="17" t="str">
        <f t="shared" ca="1" si="45"/>
        <v>,0</v>
      </c>
      <c r="M524" s="17" t="str">
        <f t="shared" ca="1" si="46"/>
        <v>C2</v>
      </c>
      <c r="N524" s="17" t="str">
        <f t="shared" ca="1" si="47"/>
        <v>C2</v>
      </c>
    </row>
    <row r="525" spans="1:14" ht="39.950000000000003" customHeight="1" x14ac:dyDescent="0.2">
      <c r="A525" s="177" t="s">
        <v>1148</v>
      </c>
      <c r="B525" s="172" t="s">
        <v>350</v>
      </c>
      <c r="C525" s="163" t="s">
        <v>1614</v>
      </c>
      <c r="D525" s="164" t="s">
        <v>398</v>
      </c>
      <c r="E525" s="165" t="s">
        <v>182</v>
      </c>
      <c r="F525" s="294">
        <v>35</v>
      </c>
      <c r="G525" s="120"/>
      <c r="H525" s="182">
        <f>ROUND(G525*F525,2)</f>
        <v>0</v>
      </c>
      <c r="I525" s="24" t="str">
        <f t="shared" ca="1" si="44"/>
        <v/>
      </c>
      <c r="J525" s="15" t="str">
        <f t="shared" si="48"/>
        <v>B136iAType 2 Concrete Barrier (150 mm reveal ht, Dowelled)SD-205m</v>
      </c>
      <c r="K525" s="16" t="e">
        <f>MATCH(J525,'Pay Items'!$K$1:$K$649,0)</f>
        <v>#N/A</v>
      </c>
      <c r="L525" s="17" t="str">
        <f t="shared" ca="1" si="45"/>
        <v>,0</v>
      </c>
      <c r="M525" s="17" t="str">
        <f t="shared" ca="1" si="46"/>
        <v>C2</v>
      </c>
      <c r="N525" s="17" t="str">
        <f t="shared" ca="1" si="47"/>
        <v>C2</v>
      </c>
    </row>
    <row r="526" spans="1:14" ht="39.950000000000003" customHeight="1" x14ac:dyDescent="0.2">
      <c r="A526" s="177" t="s">
        <v>1154</v>
      </c>
      <c r="B526" s="172" t="s">
        <v>351</v>
      </c>
      <c r="C526" s="163" t="s">
        <v>1705</v>
      </c>
      <c r="D526" s="164" t="s">
        <v>399</v>
      </c>
      <c r="E526" s="165" t="s">
        <v>182</v>
      </c>
      <c r="F526" s="294">
        <v>20</v>
      </c>
      <c r="G526" s="120"/>
      <c r="H526" s="182">
        <f>ROUND(G526*F526,2)</f>
        <v>0</v>
      </c>
      <c r="I526" s="24" t="str">
        <f t="shared" ca="1" si="44"/>
        <v/>
      </c>
      <c r="J526" s="15" t="str">
        <f t="shared" si="48"/>
        <v>B139iAType 2 Concrete Modified Barrier (150 mm reveal ht, Dowelled)SD-203Bm</v>
      </c>
      <c r="K526" s="16" t="e">
        <f>MATCH(J526,'Pay Items'!$K$1:$K$649,0)</f>
        <v>#N/A</v>
      </c>
      <c r="L526" s="17" t="str">
        <f t="shared" ca="1" si="45"/>
        <v>,0</v>
      </c>
      <c r="M526" s="17" t="str">
        <f t="shared" ca="1" si="46"/>
        <v>C2</v>
      </c>
      <c r="N526" s="17" t="str">
        <f t="shared" ca="1" si="47"/>
        <v>C2</v>
      </c>
    </row>
    <row r="527" spans="1:14" ht="39.950000000000003" customHeight="1" x14ac:dyDescent="0.2">
      <c r="A527" s="177" t="s">
        <v>941</v>
      </c>
      <c r="B527" s="172" t="s">
        <v>352</v>
      </c>
      <c r="C527" s="163" t="s">
        <v>1706</v>
      </c>
      <c r="D527" s="164" t="s">
        <v>367</v>
      </c>
      <c r="E527" s="165" t="s">
        <v>182</v>
      </c>
      <c r="F527" s="294">
        <v>40</v>
      </c>
      <c r="G527" s="120"/>
      <c r="H527" s="182">
        <f>ROUND(G527*F527,2)</f>
        <v>0</v>
      </c>
      <c r="I527" s="24" t="str">
        <f t="shared" ca="1" si="44"/>
        <v/>
      </c>
      <c r="J527" s="15" t="str">
        <f t="shared" si="48"/>
        <v>B150iAType 2 Concrete Curb Ramp (8-12 mm reveal ht, Monolithic)SD-229A,B,Cm</v>
      </c>
      <c r="K527" s="16" t="e">
        <f>MATCH(J527,'Pay Items'!$K$1:$K$649,0)</f>
        <v>#N/A</v>
      </c>
      <c r="L527" s="17" t="str">
        <f t="shared" ca="1" si="45"/>
        <v>,0</v>
      </c>
      <c r="M527" s="17" t="str">
        <f t="shared" ca="1" si="46"/>
        <v>C2</v>
      </c>
      <c r="N527" s="17" t="str">
        <f t="shared" ca="1" si="47"/>
        <v>C2</v>
      </c>
    </row>
    <row r="528" spans="1:14" ht="39.950000000000003" customHeight="1" x14ac:dyDescent="0.2">
      <c r="A528" s="178" t="s">
        <v>475</v>
      </c>
      <c r="B528" s="179" t="s">
        <v>1778</v>
      </c>
      <c r="C528" s="170" t="s">
        <v>165</v>
      </c>
      <c r="D528" s="171" t="s">
        <v>732</v>
      </c>
      <c r="E528" s="180" t="s">
        <v>178</v>
      </c>
      <c r="F528" s="294">
        <v>40</v>
      </c>
      <c r="G528" s="181"/>
      <c r="H528" s="166">
        <f>ROUND(G528*F528,2)</f>
        <v>0</v>
      </c>
      <c r="I528" s="24" t="str">
        <f t="shared" ca="1" si="44"/>
        <v/>
      </c>
      <c r="J528" s="15" t="str">
        <f t="shared" si="48"/>
        <v>B189Regrading Existing Interlocking Paving StonesCW 3330-R5m²</v>
      </c>
      <c r="K528" s="16">
        <f>MATCH(J528,'Pay Items'!$K$1:$K$649,0)</f>
        <v>318</v>
      </c>
      <c r="L528" s="17" t="str">
        <f t="shared" ca="1" si="45"/>
        <v>,0</v>
      </c>
      <c r="M528" s="17" t="str">
        <f t="shared" ca="1" si="46"/>
        <v>C2</v>
      </c>
      <c r="N528" s="17" t="str">
        <f t="shared" ca="1" si="47"/>
        <v>C2</v>
      </c>
    </row>
    <row r="529" spans="1:14" ht="30" customHeight="1" x14ac:dyDescent="0.2">
      <c r="A529" s="177" t="s">
        <v>476</v>
      </c>
      <c r="B529" s="162" t="s">
        <v>1779</v>
      </c>
      <c r="C529" s="163" t="s">
        <v>362</v>
      </c>
      <c r="D529" s="164" t="s">
        <v>1181</v>
      </c>
      <c r="E529" s="185"/>
      <c r="F529" s="293" t="s">
        <v>173</v>
      </c>
      <c r="G529" s="160"/>
      <c r="H529" s="160"/>
      <c r="I529" s="24" t="str">
        <f t="shared" ca="1" si="44"/>
        <v>LOCKED</v>
      </c>
      <c r="J529" s="15" t="str">
        <f t="shared" si="48"/>
        <v>B190Construction of Asphaltic Concrete OverlayCW 3410-R12</v>
      </c>
      <c r="K529" s="16">
        <f>MATCH(J529,'Pay Items'!$K$1:$K$649,0)</f>
        <v>319</v>
      </c>
      <c r="L529" s="17" t="str">
        <f t="shared" ca="1" si="45"/>
        <v>,0</v>
      </c>
      <c r="M529" s="17" t="str">
        <f t="shared" ca="1" si="46"/>
        <v>C2</v>
      </c>
      <c r="N529" s="17" t="str">
        <f t="shared" ca="1" si="47"/>
        <v>C2</v>
      </c>
    </row>
    <row r="530" spans="1:14" ht="30" customHeight="1" x14ac:dyDescent="0.2">
      <c r="A530" s="177" t="s">
        <v>477</v>
      </c>
      <c r="B530" s="172" t="s">
        <v>350</v>
      </c>
      <c r="C530" s="163" t="s">
        <v>363</v>
      </c>
      <c r="D530" s="164"/>
      <c r="E530" s="165"/>
      <c r="F530" s="293" t="s">
        <v>173</v>
      </c>
      <c r="G530" s="160"/>
      <c r="H530" s="160"/>
      <c r="I530" s="24" t="str">
        <f t="shared" ca="1" si="44"/>
        <v>LOCKED</v>
      </c>
      <c r="J530" s="15" t="str">
        <f t="shared" si="48"/>
        <v>B191Main Line Paving</v>
      </c>
      <c r="K530" s="16">
        <f>MATCH(J530,'Pay Items'!$K$1:$K$649,0)</f>
        <v>320</v>
      </c>
      <c r="L530" s="17" t="str">
        <f t="shared" ca="1" si="45"/>
        <v>,0</v>
      </c>
      <c r="M530" s="17" t="str">
        <f t="shared" ca="1" si="46"/>
        <v>C2</v>
      </c>
      <c r="N530" s="17" t="str">
        <f t="shared" ca="1" si="47"/>
        <v>C2</v>
      </c>
    </row>
    <row r="531" spans="1:14" ht="30" customHeight="1" x14ac:dyDescent="0.2">
      <c r="A531" s="177" t="s">
        <v>479</v>
      </c>
      <c r="B531" s="183" t="s">
        <v>700</v>
      </c>
      <c r="C531" s="163" t="s">
        <v>718</v>
      </c>
      <c r="D531" s="164"/>
      <c r="E531" s="165" t="s">
        <v>180</v>
      </c>
      <c r="F531" s="294">
        <v>50</v>
      </c>
      <c r="G531" s="120"/>
      <c r="H531" s="182">
        <f>ROUND(G531*F531,2)</f>
        <v>0</v>
      </c>
      <c r="I531" s="24" t="str">
        <f t="shared" ca="1" si="44"/>
        <v/>
      </c>
      <c r="J531" s="15" t="str">
        <f t="shared" si="48"/>
        <v>B193Type IAtonne</v>
      </c>
      <c r="K531" s="16">
        <f>MATCH(J531,'Pay Items'!$K$1:$K$649,0)</f>
        <v>321</v>
      </c>
      <c r="L531" s="17" t="str">
        <f t="shared" ca="1" si="45"/>
        <v>,0</v>
      </c>
      <c r="M531" s="17" t="str">
        <f t="shared" ca="1" si="46"/>
        <v>C2</v>
      </c>
      <c r="N531" s="17" t="str">
        <f t="shared" ca="1" si="47"/>
        <v>C2</v>
      </c>
    </row>
    <row r="532" spans="1:14" ht="30" customHeight="1" x14ac:dyDescent="0.2">
      <c r="A532" s="177" t="s">
        <v>480</v>
      </c>
      <c r="B532" s="172" t="s">
        <v>351</v>
      </c>
      <c r="C532" s="163" t="s">
        <v>364</v>
      </c>
      <c r="D532" s="164"/>
      <c r="E532" s="165"/>
      <c r="F532" s="293" t="s">
        <v>173</v>
      </c>
      <c r="G532" s="160"/>
      <c r="H532" s="160"/>
      <c r="I532" s="24" t="str">
        <f t="shared" ca="1" si="44"/>
        <v>LOCKED</v>
      </c>
      <c r="J532" s="15" t="str">
        <f t="shared" si="48"/>
        <v>B194Tie-ins and Approaches</v>
      </c>
      <c r="K532" s="16">
        <f>MATCH(J532,'Pay Items'!$K$1:$K$649,0)</f>
        <v>323</v>
      </c>
      <c r="L532" s="17" t="str">
        <f t="shared" ca="1" si="45"/>
        <v>,0</v>
      </c>
      <c r="M532" s="17" t="str">
        <f t="shared" ca="1" si="46"/>
        <v>C2</v>
      </c>
      <c r="N532" s="17" t="str">
        <f t="shared" ca="1" si="47"/>
        <v>C2</v>
      </c>
    </row>
    <row r="533" spans="1:14" ht="30" customHeight="1" x14ac:dyDescent="0.2">
      <c r="A533" s="177" t="s">
        <v>481</v>
      </c>
      <c r="B533" s="183" t="s">
        <v>700</v>
      </c>
      <c r="C533" s="163" t="s">
        <v>718</v>
      </c>
      <c r="D533" s="164"/>
      <c r="E533" s="165" t="s">
        <v>180</v>
      </c>
      <c r="F533" s="294">
        <v>10</v>
      </c>
      <c r="G533" s="120"/>
      <c r="H533" s="182">
        <f>ROUND(G533*F533,2)</f>
        <v>0</v>
      </c>
      <c r="I533" s="24" t="str">
        <f t="shared" ca="1" si="44"/>
        <v/>
      </c>
      <c r="J533" s="15" t="str">
        <f t="shared" si="48"/>
        <v>B195Type IAtonne</v>
      </c>
      <c r="K533" s="16">
        <f>MATCH(J533,'Pay Items'!$K$1:$K$649,0)</f>
        <v>324</v>
      </c>
      <c r="L533" s="17" t="str">
        <f t="shared" ca="1" si="45"/>
        <v>,0</v>
      </c>
      <c r="M533" s="17" t="str">
        <f t="shared" ca="1" si="46"/>
        <v>C2</v>
      </c>
      <c r="N533" s="17" t="str">
        <f t="shared" ca="1" si="47"/>
        <v>C2</v>
      </c>
    </row>
    <row r="534" spans="1:14" ht="30" customHeight="1" x14ac:dyDescent="0.2">
      <c r="A534" s="177" t="s">
        <v>486</v>
      </c>
      <c r="B534" s="162" t="s">
        <v>1780</v>
      </c>
      <c r="C534" s="163" t="s">
        <v>99</v>
      </c>
      <c r="D534" s="164" t="s">
        <v>959</v>
      </c>
      <c r="E534" s="165"/>
      <c r="F534" s="293" t="s">
        <v>173</v>
      </c>
      <c r="G534" s="160"/>
      <c r="H534" s="160"/>
      <c r="I534" s="24" t="str">
        <f t="shared" ca="1" si="44"/>
        <v>LOCKED</v>
      </c>
      <c r="J534" s="15" t="str">
        <f t="shared" si="48"/>
        <v>B200Planing of PavementCW 3450-R6</v>
      </c>
      <c r="K534" s="16">
        <f>MATCH(J534,'Pay Items'!$K$1:$K$649,0)</f>
        <v>329</v>
      </c>
      <c r="L534" s="17" t="str">
        <f t="shared" ca="1" si="45"/>
        <v>,0</v>
      </c>
      <c r="M534" s="17" t="str">
        <f t="shared" ca="1" si="46"/>
        <v>C2</v>
      </c>
      <c r="N534" s="17" t="str">
        <f t="shared" ca="1" si="47"/>
        <v>C2</v>
      </c>
    </row>
    <row r="535" spans="1:14" ht="30" customHeight="1" x14ac:dyDescent="0.2">
      <c r="A535" s="177" t="s">
        <v>487</v>
      </c>
      <c r="B535" s="172" t="s">
        <v>350</v>
      </c>
      <c r="C535" s="163" t="s">
        <v>1004</v>
      </c>
      <c r="D535" s="164" t="s">
        <v>173</v>
      </c>
      <c r="E535" s="165" t="s">
        <v>178</v>
      </c>
      <c r="F535" s="294">
        <v>180</v>
      </c>
      <c r="G535" s="120"/>
      <c r="H535" s="182">
        <f>ROUND(G535*F535,2)</f>
        <v>0</v>
      </c>
      <c r="I535" s="24" t="str">
        <f t="shared" ca="1" si="44"/>
        <v/>
      </c>
      <c r="J535" s="15" t="str">
        <f t="shared" si="48"/>
        <v>B2011 - 50 mm Depth (Asphalt)m²</v>
      </c>
      <c r="K535" s="16">
        <f>MATCH(J535,'Pay Items'!$K$1:$K$649,0)</f>
        <v>330</v>
      </c>
      <c r="L535" s="17" t="str">
        <f t="shared" ca="1" si="45"/>
        <v>,0</v>
      </c>
      <c r="M535" s="17" t="str">
        <f t="shared" ca="1" si="46"/>
        <v>C2</v>
      </c>
      <c r="N535" s="17" t="str">
        <f t="shared" ca="1" si="47"/>
        <v>C2</v>
      </c>
    </row>
    <row r="536" spans="1:14" ht="30" customHeight="1" x14ac:dyDescent="0.2">
      <c r="A536" s="177" t="s">
        <v>875</v>
      </c>
      <c r="B536" s="162" t="s">
        <v>1781</v>
      </c>
      <c r="C536" s="163" t="s">
        <v>909</v>
      </c>
      <c r="D536" s="164" t="s">
        <v>960</v>
      </c>
      <c r="E536" s="165" t="s">
        <v>181</v>
      </c>
      <c r="F536" s="295">
        <v>8</v>
      </c>
      <c r="G536" s="120"/>
      <c r="H536" s="182">
        <f>ROUND(G536*F536,2)</f>
        <v>0</v>
      </c>
      <c r="I536" s="24" t="str">
        <f t="shared" ca="1" si="44"/>
        <v/>
      </c>
      <c r="J536" s="15" t="str">
        <f t="shared" si="48"/>
        <v>B219Detectable Warning Surface TilesCW 3326-R3each</v>
      </c>
      <c r="K536" s="16">
        <f>MATCH(J536,'Pay Items'!$K$1:$K$649,0)</f>
        <v>341</v>
      </c>
      <c r="L536" s="17" t="str">
        <f t="shared" ca="1" si="45"/>
        <v>,0</v>
      </c>
      <c r="M536" s="17" t="str">
        <f t="shared" ca="1" si="46"/>
        <v>C2</v>
      </c>
      <c r="N536" s="17" t="str">
        <f t="shared" ca="1" si="47"/>
        <v>C2</v>
      </c>
    </row>
    <row r="537" spans="1:14" ht="30" customHeight="1" x14ac:dyDescent="0.2">
      <c r="A537" s="152"/>
      <c r="B537" s="216"/>
      <c r="C537" s="174" t="s">
        <v>1615</v>
      </c>
      <c r="D537" s="175"/>
      <c r="E537" s="176"/>
      <c r="F537" s="293" t="s">
        <v>173</v>
      </c>
      <c r="G537" s="160"/>
      <c r="H537" s="160"/>
      <c r="I537" s="24" t="str">
        <f t="shared" ca="1" si="44"/>
        <v>LOCKED</v>
      </c>
      <c r="J537" s="15" t="str">
        <f t="shared" si="48"/>
        <v>ROADWORKS - NEW CONSTRUCTION</v>
      </c>
      <c r="K537" s="16" t="e">
        <f>MATCH(J537,'Pay Items'!$K$1:$K$649,0)</f>
        <v>#N/A</v>
      </c>
      <c r="L537" s="17" t="str">
        <f t="shared" ca="1" si="45"/>
        <v>,0</v>
      </c>
      <c r="M537" s="17" t="str">
        <f t="shared" ca="1" si="46"/>
        <v>C2</v>
      </c>
      <c r="N537" s="17" t="str">
        <f t="shared" ca="1" si="47"/>
        <v>C2</v>
      </c>
    </row>
    <row r="538" spans="1:14" ht="39.950000000000003" customHeight="1" x14ac:dyDescent="0.2">
      <c r="A538" s="161" t="s">
        <v>209</v>
      </c>
      <c r="B538" s="162" t="s">
        <v>1782</v>
      </c>
      <c r="C538" s="163" t="s">
        <v>468</v>
      </c>
      <c r="D538" s="164" t="s">
        <v>1617</v>
      </c>
      <c r="E538" s="165"/>
      <c r="F538" s="293" t="s">
        <v>173</v>
      </c>
      <c r="G538" s="160"/>
      <c r="H538" s="160"/>
      <c r="I538" s="24" t="str">
        <f t="shared" ca="1" si="44"/>
        <v>LOCKED</v>
      </c>
      <c r="J538" s="15" t="str">
        <f t="shared" si="48"/>
        <v>C001Concrete Pavements, Median Slabs, Bull-noses, and Safety MediansCW 3310-R18, E14</v>
      </c>
      <c r="K538" s="16" t="e">
        <f>MATCH(J538,'Pay Items'!$K$1:$K$649,0)</f>
        <v>#N/A</v>
      </c>
      <c r="L538" s="17" t="str">
        <f t="shared" ca="1" si="45"/>
        <v>,0</v>
      </c>
      <c r="M538" s="17" t="str">
        <f t="shared" ca="1" si="46"/>
        <v>C2</v>
      </c>
      <c r="N538" s="17" t="str">
        <f t="shared" ca="1" si="47"/>
        <v>C2</v>
      </c>
    </row>
    <row r="539" spans="1:14" ht="39.950000000000003" customHeight="1" x14ac:dyDescent="0.2">
      <c r="A539" s="161" t="s">
        <v>457</v>
      </c>
      <c r="B539" s="172" t="s">
        <v>350</v>
      </c>
      <c r="C539" s="163" t="s">
        <v>1618</v>
      </c>
      <c r="D539" s="164" t="s">
        <v>173</v>
      </c>
      <c r="E539" s="165" t="s">
        <v>178</v>
      </c>
      <c r="F539" s="295">
        <v>35</v>
      </c>
      <c r="G539" s="120"/>
      <c r="H539" s="166">
        <f>ROUND(G539*F539,2)</f>
        <v>0</v>
      </c>
      <c r="I539" s="24" t="str">
        <f t="shared" ca="1" si="44"/>
        <v/>
      </c>
      <c r="J539" s="15" t="str">
        <f t="shared" si="48"/>
        <v>C008Construction of 200 mm Type 2 Concrete Pavement - (Reinforced)m²</v>
      </c>
      <c r="K539" s="16" t="e">
        <f>MATCH(J539,'Pay Items'!$K$1:$K$649,0)</f>
        <v>#N/A</v>
      </c>
      <c r="L539" s="17" t="str">
        <f t="shared" ca="1" si="45"/>
        <v>,0</v>
      </c>
      <c r="M539" s="17" t="str">
        <f t="shared" ca="1" si="46"/>
        <v>C2</v>
      </c>
      <c r="N539" s="17" t="str">
        <f t="shared" ca="1" si="47"/>
        <v>C2</v>
      </c>
    </row>
    <row r="540" spans="1:14" ht="30" customHeight="1" x14ac:dyDescent="0.2">
      <c r="A540" s="161" t="s">
        <v>380</v>
      </c>
      <c r="B540" s="162" t="s">
        <v>1783</v>
      </c>
      <c r="C540" s="163" t="s">
        <v>123</v>
      </c>
      <c r="D540" s="164" t="s">
        <v>1617</v>
      </c>
      <c r="E540" s="165"/>
      <c r="F540" s="293" t="s">
        <v>173</v>
      </c>
      <c r="G540" s="160"/>
      <c r="H540" s="160"/>
      <c r="I540" s="24" t="str">
        <f t="shared" ca="1" si="44"/>
        <v>LOCKED</v>
      </c>
      <c r="J540" s="15" t="str">
        <f t="shared" si="48"/>
        <v>C019Concrete Pavements for Early OpeningCW 3310-R18, E14</v>
      </c>
      <c r="K540" s="16" t="e">
        <f>MATCH(J540,'Pay Items'!$K$1:$K$649,0)</f>
        <v>#N/A</v>
      </c>
      <c r="L540" s="17" t="str">
        <f t="shared" ca="1" si="45"/>
        <v>,0</v>
      </c>
      <c r="M540" s="17" t="str">
        <f t="shared" ca="1" si="46"/>
        <v>C2</v>
      </c>
      <c r="N540" s="17" t="str">
        <f t="shared" ca="1" si="47"/>
        <v>C2</v>
      </c>
    </row>
    <row r="541" spans="1:14" ht="60" customHeight="1" x14ac:dyDescent="0.2">
      <c r="A541" s="161" t="s">
        <v>1191</v>
      </c>
      <c r="B541" s="172" t="s">
        <v>350</v>
      </c>
      <c r="C541" s="163" t="s">
        <v>1278</v>
      </c>
      <c r="D541" s="164"/>
      <c r="E541" s="165" t="s">
        <v>178</v>
      </c>
      <c r="F541" s="295">
        <v>35</v>
      </c>
      <c r="G541" s="120"/>
      <c r="H541" s="166">
        <f>ROUND(G541*F541,2)</f>
        <v>0</v>
      </c>
      <c r="I541" s="24" t="str">
        <f t="shared" ca="1" si="44"/>
        <v/>
      </c>
      <c r="J541" s="15" t="str">
        <f t="shared" si="48"/>
        <v>C026-72Construction of 200 mm Type 4 Concrete Pavement for Early Opening 72 Hour (Reinforced)m²</v>
      </c>
      <c r="K541" s="16">
        <f>MATCH(J541,'Pay Items'!$K$1:$K$649,0)</f>
        <v>374</v>
      </c>
      <c r="L541" s="17" t="str">
        <f t="shared" ca="1" si="45"/>
        <v>,0</v>
      </c>
      <c r="M541" s="17" t="str">
        <f t="shared" ca="1" si="46"/>
        <v>C2</v>
      </c>
      <c r="N541" s="17" t="str">
        <f t="shared" ca="1" si="47"/>
        <v>C2</v>
      </c>
    </row>
    <row r="542" spans="1:14" ht="30" customHeight="1" x14ac:dyDescent="0.2">
      <c r="A542" s="184" t="s">
        <v>733</v>
      </c>
      <c r="B542" s="179" t="s">
        <v>1784</v>
      </c>
      <c r="C542" s="170" t="s">
        <v>126</v>
      </c>
      <c r="D542" s="171" t="s">
        <v>734</v>
      </c>
      <c r="E542" s="180" t="s">
        <v>178</v>
      </c>
      <c r="F542" s="295">
        <v>40</v>
      </c>
      <c r="G542" s="181"/>
      <c r="H542" s="166">
        <f>ROUND(G542*F542,2)</f>
        <v>0</v>
      </c>
      <c r="I542" s="24" t="str">
        <f t="shared" ca="1" si="44"/>
        <v/>
      </c>
      <c r="J542" s="15" t="str">
        <f t="shared" si="48"/>
        <v>C054AInterlocking Paving StonesCW 3335-R1m²</v>
      </c>
      <c r="K542" s="16">
        <f>MATCH(J542,'Pay Items'!$K$1:$K$649,0)</f>
        <v>423</v>
      </c>
      <c r="L542" s="17" t="str">
        <f t="shared" ca="1" si="45"/>
        <v>,0</v>
      </c>
      <c r="M542" s="17" t="str">
        <f t="shared" ca="1" si="46"/>
        <v>C2</v>
      </c>
      <c r="N542" s="17" t="str">
        <f t="shared" ca="1" si="47"/>
        <v>C2</v>
      </c>
    </row>
    <row r="543" spans="1:14" ht="30" customHeight="1" x14ac:dyDescent="0.2">
      <c r="A543" s="152"/>
      <c r="B543" s="216"/>
      <c r="C543" s="174" t="s">
        <v>199</v>
      </c>
      <c r="D543" s="175"/>
      <c r="E543" s="192"/>
      <c r="F543" s="293" t="s">
        <v>173</v>
      </c>
      <c r="G543" s="160"/>
      <c r="H543" s="160"/>
      <c r="I543" s="24" t="str">
        <f t="shared" ca="1" si="44"/>
        <v>LOCKED</v>
      </c>
      <c r="J543" s="15" t="str">
        <f t="shared" si="48"/>
        <v>JOINT AND CRACK SEALING</v>
      </c>
      <c r="K543" s="16">
        <f>MATCH(J543,'Pay Items'!$K$1:$K$649,0)</f>
        <v>436</v>
      </c>
      <c r="L543" s="17" t="str">
        <f t="shared" ca="1" si="45"/>
        <v>,0</v>
      </c>
      <c r="M543" s="17" t="str">
        <f t="shared" ca="1" si="46"/>
        <v>C2</v>
      </c>
      <c r="N543" s="17" t="str">
        <f t="shared" ca="1" si="47"/>
        <v>C2</v>
      </c>
    </row>
    <row r="544" spans="1:14" ht="30" customHeight="1" x14ac:dyDescent="0.2">
      <c r="A544" s="187" t="s">
        <v>547</v>
      </c>
      <c r="B544" s="162" t="s">
        <v>1785</v>
      </c>
      <c r="C544" s="163" t="s">
        <v>98</v>
      </c>
      <c r="D544" s="164" t="s">
        <v>736</v>
      </c>
      <c r="E544" s="165" t="s">
        <v>182</v>
      </c>
      <c r="F544" s="295">
        <v>75</v>
      </c>
      <c r="G544" s="181"/>
      <c r="H544" s="166">
        <f>ROUND(G544*F544,2)</f>
        <v>0</v>
      </c>
      <c r="I544" s="24" t="str">
        <f t="shared" ca="1" si="44"/>
        <v/>
      </c>
      <c r="J544" s="15" t="str">
        <f t="shared" si="48"/>
        <v>D006Reflective Crack MaintenanceCW 3250-R7m</v>
      </c>
      <c r="K544" s="16">
        <f>MATCH(J544,'Pay Items'!$K$1:$K$649,0)</f>
        <v>442</v>
      </c>
      <c r="L544" s="17" t="str">
        <f t="shared" ca="1" si="45"/>
        <v>,0</v>
      </c>
      <c r="M544" s="17" t="str">
        <f t="shared" ca="1" si="46"/>
        <v>C2</v>
      </c>
      <c r="N544" s="17" t="str">
        <f t="shared" ca="1" si="47"/>
        <v>C2</v>
      </c>
    </row>
    <row r="545" spans="1:14" ht="39.950000000000003" customHeight="1" x14ac:dyDescent="0.2">
      <c r="A545" s="152"/>
      <c r="B545" s="216"/>
      <c r="C545" s="174" t="s">
        <v>200</v>
      </c>
      <c r="D545" s="175"/>
      <c r="E545" s="192"/>
      <c r="F545" s="293" t="s">
        <v>173</v>
      </c>
      <c r="G545" s="160"/>
      <c r="H545" s="160"/>
      <c r="I545" s="24" t="str">
        <f t="shared" ca="1" si="44"/>
        <v>LOCKED</v>
      </c>
      <c r="J545" s="15" t="str">
        <f t="shared" si="48"/>
        <v>ASSOCIATED DRAINAGE AND UNDERGROUND WORKS</v>
      </c>
      <c r="K545" s="16">
        <f>MATCH(J545,'Pay Items'!$K$1:$K$649,0)</f>
        <v>444</v>
      </c>
      <c r="L545" s="17" t="str">
        <f t="shared" ca="1" si="45"/>
        <v>,0</v>
      </c>
      <c r="M545" s="17" t="str">
        <f t="shared" ca="1" si="46"/>
        <v>C2</v>
      </c>
      <c r="N545" s="17" t="str">
        <f t="shared" ca="1" si="47"/>
        <v>C2</v>
      </c>
    </row>
    <row r="546" spans="1:14" ht="30" customHeight="1" x14ac:dyDescent="0.2">
      <c r="A546" s="187" t="s">
        <v>67</v>
      </c>
      <c r="B546" s="162" t="s">
        <v>1786</v>
      </c>
      <c r="C546" s="82" t="s">
        <v>1060</v>
      </c>
      <c r="D546" s="83" t="s">
        <v>1061</v>
      </c>
      <c r="E546" s="165"/>
      <c r="F546" s="293" t="s">
        <v>173</v>
      </c>
      <c r="G546" s="160"/>
      <c r="H546" s="160"/>
      <c r="I546" s="24" t="str">
        <f t="shared" ca="1" si="44"/>
        <v>LOCKED</v>
      </c>
      <c r="J546" s="15" t="str">
        <f t="shared" si="48"/>
        <v>E023Frames &amp; CoversCW 3210-R8</v>
      </c>
      <c r="K546" s="16">
        <f>MATCH(J546,'Pay Items'!$K$1:$K$649,0)</f>
        <v>511</v>
      </c>
      <c r="L546" s="17" t="str">
        <f t="shared" ca="1" si="45"/>
        <v>,0</v>
      </c>
      <c r="M546" s="17" t="str">
        <f t="shared" ca="1" si="46"/>
        <v>C2</v>
      </c>
      <c r="N546" s="17" t="str">
        <f t="shared" ca="1" si="47"/>
        <v>C2</v>
      </c>
    </row>
    <row r="547" spans="1:14" ht="39.950000000000003" customHeight="1" x14ac:dyDescent="0.2">
      <c r="A547" s="187" t="s">
        <v>68</v>
      </c>
      <c r="B547" s="172" t="s">
        <v>350</v>
      </c>
      <c r="C547" s="81" t="s">
        <v>1213</v>
      </c>
      <c r="D547" s="164"/>
      <c r="E547" s="165" t="s">
        <v>181</v>
      </c>
      <c r="F547" s="295">
        <v>1</v>
      </c>
      <c r="G547" s="120"/>
      <c r="H547" s="182">
        <f>ROUND(G547*F547,2)</f>
        <v>0</v>
      </c>
      <c r="I547" s="24" t="str">
        <f t="shared" ca="1" si="44"/>
        <v/>
      </c>
      <c r="J547" s="15" t="str">
        <f t="shared" si="48"/>
        <v>E024AP-006 - Standard Frame for Manhole and Catch Basineach</v>
      </c>
      <c r="K547" s="16">
        <f>MATCH(J547,'Pay Items'!$K$1:$K$649,0)</f>
        <v>512</v>
      </c>
      <c r="L547" s="17" t="str">
        <f t="shared" ca="1" si="45"/>
        <v>,0</v>
      </c>
      <c r="M547" s="17" t="str">
        <f t="shared" ca="1" si="46"/>
        <v>C2</v>
      </c>
      <c r="N547" s="17" t="str">
        <f t="shared" ca="1" si="47"/>
        <v>C2</v>
      </c>
    </row>
    <row r="548" spans="1:14" ht="39.950000000000003" customHeight="1" x14ac:dyDescent="0.2">
      <c r="A548" s="187" t="s">
        <v>69</v>
      </c>
      <c r="B548" s="172" t="s">
        <v>351</v>
      </c>
      <c r="C548" s="81" t="s">
        <v>1214</v>
      </c>
      <c r="D548" s="164"/>
      <c r="E548" s="165" t="s">
        <v>181</v>
      </c>
      <c r="F548" s="295">
        <v>1</v>
      </c>
      <c r="G548" s="120"/>
      <c r="H548" s="182">
        <f>ROUND(G548*F548,2)</f>
        <v>0</v>
      </c>
      <c r="I548" s="24" t="str">
        <f t="shared" ca="1" si="44"/>
        <v/>
      </c>
      <c r="J548" s="15" t="str">
        <f t="shared" si="48"/>
        <v>E025AP-007 - Standard Solid Cover for Standard Frameeach</v>
      </c>
      <c r="K548" s="16">
        <f>MATCH(J548,'Pay Items'!$K$1:$K$649,0)</f>
        <v>513</v>
      </c>
      <c r="L548" s="17" t="str">
        <f t="shared" ca="1" si="45"/>
        <v>,0</v>
      </c>
      <c r="M548" s="17" t="str">
        <f t="shared" ca="1" si="46"/>
        <v>C2</v>
      </c>
      <c r="N548" s="17" t="str">
        <f t="shared" ca="1" si="47"/>
        <v>C2</v>
      </c>
    </row>
    <row r="549" spans="1:14" ht="30" customHeight="1" x14ac:dyDescent="0.2">
      <c r="A549" s="152"/>
      <c r="B549" s="217"/>
      <c r="C549" s="174" t="s">
        <v>201</v>
      </c>
      <c r="D549" s="175"/>
      <c r="E549" s="192"/>
      <c r="F549" s="293" t="s">
        <v>173</v>
      </c>
      <c r="G549" s="160"/>
      <c r="H549" s="160"/>
      <c r="I549" s="24" t="str">
        <f t="shared" ca="1" si="44"/>
        <v>LOCKED</v>
      </c>
      <c r="J549" s="15" t="str">
        <f t="shared" si="48"/>
        <v>ADJUSTMENTS</v>
      </c>
      <c r="K549" s="16">
        <f>MATCH(J549,'Pay Items'!$K$1:$K$649,0)</f>
        <v>589</v>
      </c>
      <c r="L549" s="17" t="str">
        <f t="shared" ca="1" si="45"/>
        <v>,0</v>
      </c>
      <c r="M549" s="17" t="str">
        <f t="shared" ca="1" si="46"/>
        <v>C2</v>
      </c>
      <c r="N549" s="17" t="str">
        <f t="shared" ca="1" si="47"/>
        <v>C2</v>
      </c>
    </row>
    <row r="550" spans="1:14" ht="39.950000000000003" customHeight="1" x14ac:dyDescent="0.2">
      <c r="A550" s="187" t="s">
        <v>230</v>
      </c>
      <c r="B550" s="162" t="s">
        <v>1787</v>
      </c>
      <c r="C550" s="81" t="s">
        <v>1062</v>
      </c>
      <c r="D550" s="83" t="s">
        <v>1061</v>
      </c>
      <c r="E550" s="165" t="s">
        <v>181</v>
      </c>
      <c r="F550" s="295">
        <v>1</v>
      </c>
      <c r="G550" s="120"/>
      <c r="H550" s="182">
        <f>ROUND(G550*F550,2)</f>
        <v>0</v>
      </c>
      <c r="I550" s="24" t="str">
        <f t="shared" ca="1" si="44"/>
        <v/>
      </c>
      <c r="J550" s="15" t="str">
        <f t="shared" si="48"/>
        <v>F001Adjustment of Manholes/Catch Basins FramesCW 3210-R8each</v>
      </c>
      <c r="K550" s="16">
        <f>MATCH(J550,'Pay Items'!$K$1:$K$649,0)</f>
        <v>590</v>
      </c>
      <c r="L550" s="17" t="str">
        <f t="shared" ca="1" si="45"/>
        <v>,0</v>
      </c>
      <c r="M550" s="17" t="str">
        <f t="shared" ca="1" si="46"/>
        <v>C2</v>
      </c>
      <c r="N550" s="17" t="str">
        <f t="shared" ca="1" si="47"/>
        <v>C2</v>
      </c>
    </row>
    <row r="551" spans="1:14" ht="30" customHeight="1" x14ac:dyDescent="0.2">
      <c r="A551" s="187" t="s">
        <v>237</v>
      </c>
      <c r="B551" s="162" t="s">
        <v>1788</v>
      </c>
      <c r="C551" s="163" t="s">
        <v>599</v>
      </c>
      <c r="D551" s="83" t="s">
        <v>1061</v>
      </c>
      <c r="E551" s="165" t="s">
        <v>181</v>
      </c>
      <c r="F551" s="295">
        <v>1</v>
      </c>
      <c r="G551" s="120"/>
      <c r="H551" s="182">
        <f>ROUND(G551*F551,2)</f>
        <v>0</v>
      </c>
      <c r="I551" s="24" t="str">
        <f t="shared" ca="1" si="44"/>
        <v/>
      </c>
      <c r="J551" s="15" t="str">
        <f t="shared" si="48"/>
        <v>F009Adjustment of Valve BoxesCW 3210-R8each</v>
      </c>
      <c r="K551" s="16">
        <f>MATCH(J551,'Pay Items'!$K$1:$K$649,0)</f>
        <v>600</v>
      </c>
      <c r="L551" s="17" t="str">
        <f t="shared" ca="1" si="45"/>
        <v>,0</v>
      </c>
      <c r="M551" s="17" t="str">
        <f t="shared" ca="1" si="46"/>
        <v>C2</v>
      </c>
      <c r="N551" s="17" t="str">
        <f t="shared" ca="1" si="47"/>
        <v>C2</v>
      </c>
    </row>
    <row r="552" spans="1:14" ht="30" customHeight="1" x14ac:dyDescent="0.2">
      <c r="A552" s="187" t="s">
        <v>459</v>
      </c>
      <c r="B552" s="162" t="s">
        <v>1789</v>
      </c>
      <c r="C552" s="163" t="s">
        <v>601</v>
      </c>
      <c r="D552" s="83" t="s">
        <v>1061</v>
      </c>
      <c r="E552" s="165" t="s">
        <v>181</v>
      </c>
      <c r="F552" s="295">
        <v>1</v>
      </c>
      <c r="G552" s="120"/>
      <c r="H552" s="182">
        <f>ROUND(G552*F552,2)</f>
        <v>0</v>
      </c>
      <c r="I552" s="24" t="str">
        <f t="shared" ca="1" si="44"/>
        <v/>
      </c>
      <c r="J552" s="15" t="str">
        <f t="shared" si="48"/>
        <v>F010Valve Box ExtensionsCW 3210-R8each</v>
      </c>
      <c r="K552" s="16">
        <f>MATCH(J552,'Pay Items'!$K$1:$K$649,0)</f>
        <v>601</v>
      </c>
      <c r="L552" s="17" t="str">
        <f t="shared" ca="1" si="45"/>
        <v>,0</v>
      </c>
      <c r="M552" s="17" t="str">
        <f t="shared" ca="1" si="46"/>
        <v>C2</v>
      </c>
      <c r="N552" s="17" t="str">
        <f t="shared" ca="1" si="47"/>
        <v>C2</v>
      </c>
    </row>
    <row r="553" spans="1:14" ht="30" customHeight="1" x14ac:dyDescent="0.2">
      <c r="A553" s="187" t="s">
        <v>238</v>
      </c>
      <c r="B553" s="162" t="s">
        <v>1790</v>
      </c>
      <c r="C553" s="163" t="s">
        <v>600</v>
      </c>
      <c r="D553" s="83" t="s">
        <v>1061</v>
      </c>
      <c r="E553" s="165" t="s">
        <v>181</v>
      </c>
      <c r="F553" s="295">
        <v>1</v>
      </c>
      <c r="G553" s="120"/>
      <c r="H553" s="182">
        <f>ROUND(G553*F553,2)</f>
        <v>0</v>
      </c>
      <c r="I553" s="24" t="str">
        <f t="shared" ca="1" si="44"/>
        <v/>
      </c>
      <c r="J553" s="15" t="str">
        <f t="shared" si="48"/>
        <v>F011Adjustment of Curb Stop BoxesCW 3210-R8each</v>
      </c>
      <c r="K553" s="16">
        <f>MATCH(J553,'Pay Items'!$K$1:$K$649,0)</f>
        <v>602</v>
      </c>
      <c r="L553" s="17" t="str">
        <f t="shared" ca="1" si="45"/>
        <v>,0</v>
      </c>
      <c r="M553" s="17" t="str">
        <f t="shared" ca="1" si="46"/>
        <v>C2</v>
      </c>
      <c r="N553" s="17" t="str">
        <f t="shared" ca="1" si="47"/>
        <v>C2</v>
      </c>
    </row>
    <row r="554" spans="1:14" ht="30" customHeight="1" x14ac:dyDescent="0.2">
      <c r="A554" s="118" t="s">
        <v>241</v>
      </c>
      <c r="B554" s="92" t="s">
        <v>1791</v>
      </c>
      <c r="C554" s="81" t="s">
        <v>602</v>
      </c>
      <c r="D554" s="83" t="s">
        <v>1061</v>
      </c>
      <c r="E554" s="85" t="s">
        <v>181</v>
      </c>
      <c r="F554" s="297">
        <v>1</v>
      </c>
      <c r="G554" s="104"/>
      <c r="H554" s="94">
        <f>ROUND(G554*F554,2)</f>
        <v>0</v>
      </c>
      <c r="I554" s="24" t="str">
        <f t="shared" ca="1" si="44"/>
        <v/>
      </c>
      <c r="J554" s="15" t="str">
        <f t="shared" si="48"/>
        <v>F018Curb Stop ExtensionsCW 3210-R8each</v>
      </c>
      <c r="K554" s="16">
        <f>MATCH(J554,'Pay Items'!$K$1:$K$649,0)</f>
        <v>603</v>
      </c>
      <c r="L554" s="17" t="str">
        <f t="shared" ca="1" si="45"/>
        <v>,0</v>
      </c>
      <c r="M554" s="17" t="str">
        <f t="shared" ca="1" si="46"/>
        <v>C2</v>
      </c>
      <c r="N554" s="17" t="str">
        <f t="shared" ca="1" si="47"/>
        <v>C2</v>
      </c>
    </row>
    <row r="555" spans="1:14" ht="30" customHeight="1" x14ac:dyDescent="0.2">
      <c r="A555" s="152"/>
      <c r="B555" s="173"/>
      <c r="C555" s="174" t="s">
        <v>202</v>
      </c>
      <c r="D555" s="175"/>
      <c r="E555" s="203"/>
      <c r="F555" s="293" t="s">
        <v>173</v>
      </c>
      <c r="G555" s="160"/>
      <c r="H555" s="160"/>
      <c r="I555" s="24" t="str">
        <f t="shared" ca="1" si="44"/>
        <v>LOCKED</v>
      </c>
      <c r="J555" s="15" t="str">
        <f t="shared" si="48"/>
        <v>LANDSCAPING</v>
      </c>
      <c r="K555" s="16">
        <f>MATCH(J555,'Pay Items'!$K$1:$K$649,0)</f>
        <v>618</v>
      </c>
      <c r="L555" s="17" t="str">
        <f t="shared" ca="1" si="45"/>
        <v>,0</v>
      </c>
      <c r="M555" s="17" t="str">
        <f t="shared" ca="1" si="46"/>
        <v>C2</v>
      </c>
      <c r="N555" s="17" t="str">
        <f t="shared" ca="1" si="47"/>
        <v>C2</v>
      </c>
    </row>
    <row r="556" spans="1:14" ht="30" customHeight="1" x14ac:dyDescent="0.2">
      <c r="A556" s="204" t="s">
        <v>242</v>
      </c>
      <c r="B556" s="162" t="s">
        <v>1792</v>
      </c>
      <c r="C556" s="163" t="s">
        <v>147</v>
      </c>
      <c r="D556" s="164" t="s">
        <v>1539</v>
      </c>
      <c r="E556" s="165"/>
      <c r="F556" s="293" t="s">
        <v>173</v>
      </c>
      <c r="G556" s="160"/>
      <c r="H556" s="160"/>
      <c r="I556" s="24" t="str">
        <f t="shared" ca="1" si="44"/>
        <v>LOCKED</v>
      </c>
      <c r="J556" s="15" t="str">
        <f t="shared" si="48"/>
        <v>G001SoddingCW 3510-R10</v>
      </c>
      <c r="K556" s="16">
        <f>MATCH(J556,'Pay Items'!$K$1:$K$649,0)</f>
        <v>619</v>
      </c>
      <c r="L556" s="17" t="str">
        <f t="shared" ca="1" si="45"/>
        <v>,0</v>
      </c>
      <c r="M556" s="17" t="str">
        <f t="shared" ca="1" si="46"/>
        <v>C2</v>
      </c>
      <c r="N556" s="17" t="str">
        <f t="shared" ca="1" si="47"/>
        <v>C2</v>
      </c>
    </row>
    <row r="557" spans="1:14" ht="30" customHeight="1" x14ac:dyDescent="0.2">
      <c r="A557" s="204" t="s">
        <v>243</v>
      </c>
      <c r="B557" s="172" t="s">
        <v>350</v>
      </c>
      <c r="C557" s="163" t="s">
        <v>885</v>
      </c>
      <c r="D557" s="164"/>
      <c r="E557" s="165" t="s">
        <v>178</v>
      </c>
      <c r="F557" s="294">
        <v>10</v>
      </c>
      <c r="G557" s="120"/>
      <c r="H557" s="182">
        <f>ROUND(G557*F557,2)</f>
        <v>0</v>
      </c>
      <c r="I557" s="24" t="str">
        <f t="shared" ca="1" si="44"/>
        <v/>
      </c>
      <c r="J557" s="15" t="str">
        <f t="shared" si="48"/>
        <v>G002width &lt; 600 mmm²</v>
      </c>
      <c r="K557" s="16">
        <f>MATCH(J557,'Pay Items'!$K$1:$K$649,0)</f>
        <v>620</v>
      </c>
      <c r="L557" s="17" t="str">
        <f t="shared" ca="1" si="45"/>
        <v>,0</v>
      </c>
      <c r="M557" s="17" t="str">
        <f t="shared" ca="1" si="46"/>
        <v>C2</v>
      </c>
      <c r="N557" s="17" t="str">
        <f t="shared" ca="1" si="47"/>
        <v>C2</v>
      </c>
    </row>
    <row r="558" spans="1:14" ht="30" customHeight="1" x14ac:dyDescent="0.2">
      <c r="A558" s="204" t="s">
        <v>244</v>
      </c>
      <c r="B558" s="172" t="s">
        <v>351</v>
      </c>
      <c r="C558" s="163" t="s">
        <v>886</v>
      </c>
      <c r="D558" s="164"/>
      <c r="E558" s="165" t="s">
        <v>178</v>
      </c>
      <c r="F558" s="294">
        <v>65</v>
      </c>
      <c r="G558" s="120"/>
      <c r="H558" s="182">
        <f>ROUND(G558*F558,2)</f>
        <v>0</v>
      </c>
      <c r="I558" s="24" t="str">
        <f t="shared" ca="1" si="44"/>
        <v/>
      </c>
      <c r="J558" s="15" t="str">
        <f t="shared" si="48"/>
        <v>G003width &gt; or = 600 mmm²</v>
      </c>
      <c r="K558" s="16">
        <f>MATCH(J558,'Pay Items'!$K$1:$K$649,0)</f>
        <v>621</v>
      </c>
      <c r="L558" s="17" t="str">
        <f t="shared" ca="1" si="45"/>
        <v>,0</v>
      </c>
      <c r="M558" s="17" t="str">
        <f t="shared" ca="1" si="46"/>
        <v>C2</v>
      </c>
      <c r="N558" s="17" t="str">
        <f t="shared" ca="1" si="47"/>
        <v>C2</v>
      </c>
    </row>
    <row r="559" spans="1:14" ht="30" customHeight="1" x14ac:dyDescent="0.2">
      <c r="A559" s="152"/>
      <c r="B559" s="196"/>
      <c r="C559" s="213" t="s">
        <v>1793</v>
      </c>
      <c r="D559" s="164"/>
      <c r="E559" s="165"/>
      <c r="F559" s="293" t="s">
        <v>173</v>
      </c>
      <c r="G559" s="160"/>
      <c r="H559" s="160"/>
      <c r="I559" s="24" t="str">
        <f t="shared" ca="1" si="44"/>
        <v>LOCKED</v>
      </c>
      <c r="J559" s="15" t="str">
        <f t="shared" si="48"/>
        <v>WOLSELEY AVENUE AND LENORE STREET</v>
      </c>
      <c r="K559" s="16" t="e">
        <f>MATCH(J559,'Pay Items'!$K$1:$K$649,0)</f>
        <v>#N/A</v>
      </c>
      <c r="L559" s="17" t="str">
        <f t="shared" ca="1" si="45"/>
        <v>,0</v>
      </c>
      <c r="M559" s="17" t="str">
        <f t="shared" ca="1" si="46"/>
        <v>C2</v>
      </c>
      <c r="N559" s="17" t="str">
        <f t="shared" ca="1" si="47"/>
        <v>C2</v>
      </c>
    </row>
    <row r="560" spans="1:14" ht="30" customHeight="1" x14ac:dyDescent="0.2">
      <c r="A560" s="152"/>
      <c r="B560" s="173"/>
      <c r="C560" s="198" t="s">
        <v>196</v>
      </c>
      <c r="D560" s="175"/>
      <c r="E560" s="176"/>
      <c r="F560" s="293" t="s">
        <v>173</v>
      </c>
      <c r="G560" s="160"/>
      <c r="H560" s="160"/>
      <c r="I560" s="24" t="str">
        <f t="shared" ca="1" si="44"/>
        <v>LOCKED</v>
      </c>
      <c r="J560" s="15" t="str">
        <f t="shared" si="48"/>
        <v>EARTH AND BASE WORKS</v>
      </c>
      <c r="K560" s="16">
        <f>MATCH(J560,'Pay Items'!$K$1:$K$649,0)</f>
        <v>3</v>
      </c>
      <c r="L560" s="17" t="str">
        <f t="shared" ca="1" si="45"/>
        <v>,0</v>
      </c>
      <c r="M560" s="17" t="str">
        <f t="shared" ca="1" si="46"/>
        <v>C2</v>
      </c>
      <c r="N560" s="17" t="str">
        <f t="shared" ca="1" si="47"/>
        <v>C2</v>
      </c>
    </row>
    <row r="561" spans="1:14" ht="30" customHeight="1" x14ac:dyDescent="0.2">
      <c r="A561" s="187" t="s">
        <v>439</v>
      </c>
      <c r="B561" s="162" t="s">
        <v>1794</v>
      </c>
      <c r="C561" s="163" t="s">
        <v>104</v>
      </c>
      <c r="D561" s="164" t="s">
        <v>1296</v>
      </c>
      <c r="E561" s="165" t="s">
        <v>179</v>
      </c>
      <c r="F561" s="294">
        <v>10</v>
      </c>
      <c r="G561" s="120"/>
      <c r="H561" s="182">
        <f>ROUND(G561*F561,2)</f>
        <v>0</v>
      </c>
      <c r="I561" s="24" t="str">
        <f t="shared" ca="1" si="44"/>
        <v/>
      </c>
      <c r="J561" s="15" t="str">
        <f t="shared" si="48"/>
        <v>A003ExcavationCW 3110-R22m³</v>
      </c>
      <c r="K561" s="16">
        <f>MATCH(J561,'Pay Items'!$K$1:$K$649,0)</f>
        <v>6</v>
      </c>
      <c r="L561" s="17" t="str">
        <f t="shared" ca="1" si="45"/>
        <v>,0</v>
      </c>
      <c r="M561" s="17" t="str">
        <f t="shared" ca="1" si="46"/>
        <v>C2</v>
      </c>
      <c r="N561" s="17" t="str">
        <f t="shared" ca="1" si="47"/>
        <v>C2</v>
      </c>
    </row>
    <row r="562" spans="1:14" ht="39.950000000000003" customHeight="1" x14ac:dyDescent="0.2">
      <c r="A562" s="214" t="s">
        <v>250</v>
      </c>
      <c r="B562" s="162" t="s">
        <v>1795</v>
      </c>
      <c r="C562" s="163" t="s">
        <v>319</v>
      </c>
      <c r="D562" s="164" t="s">
        <v>1296</v>
      </c>
      <c r="E562" s="165"/>
      <c r="F562" s="293" t="s">
        <v>173</v>
      </c>
      <c r="G562" s="160"/>
      <c r="H562" s="160"/>
      <c r="I562" s="24" t="str">
        <f t="shared" ca="1" si="44"/>
        <v>LOCKED</v>
      </c>
      <c r="J562" s="15" t="str">
        <f t="shared" si="48"/>
        <v>A010Supplying and Placing Base Course MaterialCW 3110-R22</v>
      </c>
      <c r="K562" s="16">
        <f>MATCH(J562,'Pay Items'!$K$1:$K$649,0)</f>
        <v>27</v>
      </c>
      <c r="L562" s="17" t="str">
        <f t="shared" ca="1" si="45"/>
        <v>,0</v>
      </c>
      <c r="M562" s="17" t="str">
        <f t="shared" ca="1" si="46"/>
        <v>C2</v>
      </c>
      <c r="N562" s="17" t="str">
        <f t="shared" ca="1" si="47"/>
        <v>C2</v>
      </c>
    </row>
    <row r="563" spans="1:14" ht="30" customHeight="1" x14ac:dyDescent="0.2">
      <c r="A563" s="214" t="s">
        <v>1124</v>
      </c>
      <c r="B563" s="172" t="s">
        <v>350</v>
      </c>
      <c r="C563" s="163" t="s">
        <v>1702</v>
      </c>
      <c r="D563" s="164" t="s">
        <v>173</v>
      </c>
      <c r="E563" s="165" t="s">
        <v>179</v>
      </c>
      <c r="F563" s="294">
        <v>10</v>
      </c>
      <c r="G563" s="120"/>
      <c r="H563" s="182">
        <f>ROUND(G563*F563,2)</f>
        <v>0</v>
      </c>
      <c r="I563" s="24" t="str">
        <f t="shared" ca="1" si="44"/>
        <v/>
      </c>
      <c r="J563" s="15" t="str">
        <f t="shared" si="48"/>
        <v>A010C3Base Course Material - Granular Cm³</v>
      </c>
      <c r="K563" s="16" t="e">
        <f>MATCH(J563,'Pay Items'!$K$1:$K$649,0)</f>
        <v>#N/A</v>
      </c>
      <c r="L563" s="17" t="str">
        <f t="shared" ca="1" si="45"/>
        <v>,0</v>
      </c>
      <c r="M563" s="17" t="str">
        <f t="shared" ca="1" si="46"/>
        <v>C2</v>
      </c>
      <c r="N563" s="17" t="str">
        <f t="shared" ca="1" si="47"/>
        <v>C2</v>
      </c>
    </row>
    <row r="564" spans="1:14" ht="30" customHeight="1" x14ac:dyDescent="0.2">
      <c r="A564" s="187" t="s">
        <v>252</v>
      </c>
      <c r="B564" s="162" t="s">
        <v>1796</v>
      </c>
      <c r="C564" s="163" t="s">
        <v>108</v>
      </c>
      <c r="D564" s="164" t="s">
        <v>1296</v>
      </c>
      <c r="E564" s="165" t="s">
        <v>178</v>
      </c>
      <c r="F564" s="294">
        <v>100</v>
      </c>
      <c r="G564" s="120"/>
      <c r="H564" s="182">
        <f>ROUND(G564*F564,2)</f>
        <v>0</v>
      </c>
      <c r="I564" s="24" t="str">
        <f t="shared" ca="1" si="44"/>
        <v/>
      </c>
      <c r="J564" s="15" t="str">
        <f t="shared" si="48"/>
        <v>A012Grading of BoulevardsCW 3110-R22m²</v>
      </c>
      <c r="K564" s="16">
        <f>MATCH(J564,'Pay Items'!$K$1:$K$649,0)</f>
        <v>37</v>
      </c>
      <c r="L564" s="17" t="str">
        <f t="shared" ca="1" si="45"/>
        <v>,0</v>
      </c>
      <c r="M564" s="17" t="str">
        <f t="shared" ca="1" si="46"/>
        <v>C2</v>
      </c>
      <c r="N564" s="17" t="str">
        <f t="shared" ca="1" si="47"/>
        <v>C2</v>
      </c>
    </row>
    <row r="565" spans="1:14" ht="30" customHeight="1" x14ac:dyDescent="0.2">
      <c r="A565" s="152"/>
      <c r="B565" s="173"/>
      <c r="C565" s="174" t="s">
        <v>1603</v>
      </c>
      <c r="D565" s="175"/>
      <c r="E565" s="203"/>
      <c r="F565" s="293" t="s">
        <v>173</v>
      </c>
      <c r="G565" s="160"/>
      <c r="H565" s="160"/>
      <c r="I565" s="24" t="str">
        <f t="shared" ca="1" si="44"/>
        <v>LOCKED</v>
      </c>
      <c r="J565" s="15" t="str">
        <f t="shared" si="48"/>
        <v>ROADWORKS - REMOVALS/RENEWALS</v>
      </c>
      <c r="K565" s="16" t="e">
        <f>MATCH(J565,'Pay Items'!$K$1:$K$649,0)</f>
        <v>#N/A</v>
      </c>
      <c r="L565" s="17" t="str">
        <f t="shared" ca="1" si="45"/>
        <v>,0</v>
      </c>
      <c r="M565" s="17" t="str">
        <f t="shared" ca="1" si="46"/>
        <v>C2</v>
      </c>
      <c r="N565" s="17" t="str">
        <f t="shared" ca="1" si="47"/>
        <v>C2</v>
      </c>
    </row>
    <row r="566" spans="1:14" ht="30" customHeight="1" x14ac:dyDescent="0.2">
      <c r="A566" s="177" t="s">
        <v>371</v>
      </c>
      <c r="B566" s="162" t="s">
        <v>1797</v>
      </c>
      <c r="C566" s="163" t="s">
        <v>316</v>
      </c>
      <c r="D566" s="164" t="s">
        <v>1296</v>
      </c>
      <c r="E566" s="165"/>
      <c r="F566" s="293" t="s">
        <v>173</v>
      </c>
      <c r="G566" s="160"/>
      <c r="H566" s="160"/>
      <c r="I566" s="24" t="str">
        <f t="shared" ca="1" si="44"/>
        <v>LOCKED</v>
      </c>
      <c r="J566" s="15" t="str">
        <f t="shared" si="48"/>
        <v>B001Pavement RemovalCW 3110-R22</v>
      </c>
      <c r="K566" s="16">
        <f>MATCH(J566,'Pay Items'!$K$1:$K$649,0)</f>
        <v>69</v>
      </c>
      <c r="L566" s="17" t="str">
        <f t="shared" ca="1" si="45"/>
        <v>,0</v>
      </c>
      <c r="M566" s="17" t="str">
        <f t="shared" ca="1" si="46"/>
        <v>C2</v>
      </c>
      <c r="N566" s="17" t="str">
        <f t="shared" ca="1" si="47"/>
        <v>C2</v>
      </c>
    </row>
    <row r="567" spans="1:14" ht="30" customHeight="1" x14ac:dyDescent="0.2">
      <c r="A567" s="177" t="s">
        <v>442</v>
      </c>
      <c r="B567" s="172" t="s">
        <v>350</v>
      </c>
      <c r="C567" s="163" t="s">
        <v>317</v>
      </c>
      <c r="D567" s="164" t="s">
        <v>173</v>
      </c>
      <c r="E567" s="165" t="s">
        <v>178</v>
      </c>
      <c r="F567" s="294">
        <v>110</v>
      </c>
      <c r="G567" s="120"/>
      <c r="H567" s="182">
        <f>ROUND(G567*F567,2)</f>
        <v>0</v>
      </c>
      <c r="I567" s="24" t="str">
        <f t="shared" ca="1" si="44"/>
        <v/>
      </c>
      <c r="J567" s="15" t="str">
        <f t="shared" si="48"/>
        <v>B002Concrete Pavementm²</v>
      </c>
      <c r="K567" s="16">
        <f>MATCH(J567,'Pay Items'!$K$1:$K$649,0)</f>
        <v>70</v>
      </c>
      <c r="L567" s="17" t="str">
        <f t="shared" ca="1" si="45"/>
        <v>,0</v>
      </c>
      <c r="M567" s="17" t="str">
        <f t="shared" ca="1" si="46"/>
        <v>C2</v>
      </c>
      <c r="N567" s="17" t="str">
        <f t="shared" ca="1" si="47"/>
        <v>C2</v>
      </c>
    </row>
    <row r="568" spans="1:14" ht="30" customHeight="1" x14ac:dyDescent="0.2">
      <c r="A568" s="177" t="s">
        <v>262</v>
      </c>
      <c r="B568" s="172" t="s">
        <v>351</v>
      </c>
      <c r="C568" s="163" t="s">
        <v>318</v>
      </c>
      <c r="D568" s="164" t="s">
        <v>173</v>
      </c>
      <c r="E568" s="165" t="s">
        <v>178</v>
      </c>
      <c r="F568" s="294">
        <v>25</v>
      </c>
      <c r="G568" s="120"/>
      <c r="H568" s="182">
        <f>ROUND(G568*F568,2)</f>
        <v>0</v>
      </c>
      <c r="I568" s="24" t="str">
        <f t="shared" ca="1" si="44"/>
        <v/>
      </c>
      <c r="J568" s="15" t="str">
        <f t="shared" si="48"/>
        <v>B003Asphalt Pavementm²</v>
      </c>
      <c r="K568" s="16">
        <f>MATCH(J568,'Pay Items'!$K$1:$K$649,0)</f>
        <v>71</v>
      </c>
      <c r="L568" s="17" t="str">
        <f t="shared" ca="1" si="45"/>
        <v>,0</v>
      </c>
      <c r="M568" s="17" t="str">
        <f t="shared" ca="1" si="46"/>
        <v>C2</v>
      </c>
      <c r="N568" s="17" t="str">
        <f t="shared" ca="1" si="47"/>
        <v>C2</v>
      </c>
    </row>
    <row r="569" spans="1:14" ht="30" customHeight="1" x14ac:dyDescent="0.2">
      <c r="A569" s="177" t="s">
        <v>301</v>
      </c>
      <c r="B569" s="162" t="s">
        <v>1798</v>
      </c>
      <c r="C569" s="163" t="s">
        <v>161</v>
      </c>
      <c r="D569" s="164" t="s">
        <v>921</v>
      </c>
      <c r="E569" s="165"/>
      <c r="F569" s="293" t="s">
        <v>173</v>
      </c>
      <c r="G569" s="160"/>
      <c r="H569" s="160"/>
      <c r="I569" s="24" t="str">
        <f t="shared" ca="1" si="44"/>
        <v>LOCKED</v>
      </c>
      <c r="J569" s="15" t="str">
        <f t="shared" si="48"/>
        <v>B094Drilled DowelsCW 3230-R8</v>
      </c>
      <c r="K569" s="16">
        <f>MATCH(J569,'Pay Items'!$K$1:$K$649,0)</f>
        <v>164</v>
      </c>
      <c r="L569" s="17" t="str">
        <f t="shared" ca="1" si="45"/>
        <v>,0</v>
      </c>
      <c r="M569" s="17" t="str">
        <f t="shared" ca="1" si="46"/>
        <v>C2</v>
      </c>
      <c r="N569" s="17" t="str">
        <f t="shared" ca="1" si="47"/>
        <v>C2</v>
      </c>
    </row>
    <row r="570" spans="1:14" ht="30" customHeight="1" x14ac:dyDescent="0.2">
      <c r="A570" s="177" t="s">
        <v>302</v>
      </c>
      <c r="B570" s="172" t="s">
        <v>350</v>
      </c>
      <c r="C570" s="163" t="s">
        <v>189</v>
      </c>
      <c r="D570" s="164" t="s">
        <v>173</v>
      </c>
      <c r="E570" s="165" t="s">
        <v>181</v>
      </c>
      <c r="F570" s="294">
        <v>50</v>
      </c>
      <c r="G570" s="120"/>
      <c r="H570" s="166">
        <f>ROUND(G570*F570,2)</f>
        <v>0</v>
      </c>
      <c r="I570" s="24" t="str">
        <f t="shared" ca="1" si="44"/>
        <v/>
      </c>
      <c r="J570" s="15" t="str">
        <f t="shared" si="48"/>
        <v>B09519.1 mm Diametereach</v>
      </c>
      <c r="K570" s="16">
        <f>MATCH(J570,'Pay Items'!$K$1:$K$649,0)</f>
        <v>165</v>
      </c>
      <c r="L570" s="17" t="str">
        <f t="shared" ca="1" si="45"/>
        <v>,0</v>
      </c>
      <c r="M570" s="17" t="str">
        <f t="shared" ca="1" si="46"/>
        <v>C2</v>
      </c>
      <c r="N570" s="17" t="str">
        <f t="shared" ca="1" si="47"/>
        <v>C2</v>
      </c>
    </row>
    <row r="571" spans="1:14" ht="30" customHeight="1" x14ac:dyDescent="0.2">
      <c r="A571" s="177" t="s">
        <v>304</v>
      </c>
      <c r="B571" s="162" t="s">
        <v>1799</v>
      </c>
      <c r="C571" s="163" t="s">
        <v>162</v>
      </c>
      <c r="D571" s="164" t="s">
        <v>921</v>
      </c>
      <c r="E571" s="165"/>
      <c r="F571" s="293" t="s">
        <v>173</v>
      </c>
      <c r="G571" s="160"/>
      <c r="H571" s="160"/>
      <c r="I571" s="24" t="str">
        <f t="shared" ca="1" si="44"/>
        <v>LOCKED</v>
      </c>
      <c r="J571" s="15" t="str">
        <f t="shared" si="48"/>
        <v>B097Drilled Tie BarsCW 3230-R8</v>
      </c>
      <c r="K571" s="16">
        <f>MATCH(J571,'Pay Items'!$K$1:$K$649,0)</f>
        <v>167</v>
      </c>
      <c r="L571" s="17" t="str">
        <f t="shared" ca="1" si="45"/>
        <v>,0</v>
      </c>
      <c r="M571" s="17" t="str">
        <f t="shared" ca="1" si="46"/>
        <v>C2</v>
      </c>
      <c r="N571" s="17" t="str">
        <f t="shared" ca="1" si="47"/>
        <v>C2</v>
      </c>
    </row>
    <row r="572" spans="1:14" ht="30" customHeight="1" x14ac:dyDescent="0.2">
      <c r="A572" s="177" t="s">
        <v>305</v>
      </c>
      <c r="B572" s="172" t="s">
        <v>350</v>
      </c>
      <c r="C572" s="163" t="s">
        <v>187</v>
      </c>
      <c r="D572" s="164" t="s">
        <v>173</v>
      </c>
      <c r="E572" s="165" t="s">
        <v>181</v>
      </c>
      <c r="F572" s="294">
        <v>20</v>
      </c>
      <c r="G572" s="120"/>
      <c r="H572" s="182">
        <f>ROUND(G572*F572,2)</f>
        <v>0</v>
      </c>
      <c r="I572" s="24" t="str">
        <f t="shared" ca="1" si="44"/>
        <v/>
      </c>
      <c r="J572" s="15" t="str">
        <f t="shared" si="48"/>
        <v>B09820 M Deformed Tie Bareach</v>
      </c>
      <c r="K572" s="16">
        <f>MATCH(J572,'Pay Items'!$K$1:$K$649,0)</f>
        <v>169</v>
      </c>
      <c r="L572" s="17" t="str">
        <f t="shared" ca="1" si="45"/>
        <v>,0</v>
      </c>
      <c r="M572" s="17" t="str">
        <f t="shared" ca="1" si="46"/>
        <v>C2</v>
      </c>
      <c r="N572" s="17" t="str">
        <f t="shared" ca="1" si="47"/>
        <v>C2</v>
      </c>
    </row>
    <row r="573" spans="1:14" ht="30" customHeight="1" x14ac:dyDescent="0.2">
      <c r="A573" s="177" t="s">
        <v>792</v>
      </c>
      <c r="B573" s="162" t="s">
        <v>1800</v>
      </c>
      <c r="C573" s="163" t="s">
        <v>329</v>
      </c>
      <c r="D573" s="164" t="s">
        <v>6</v>
      </c>
      <c r="E573" s="165"/>
      <c r="F573" s="293" t="s">
        <v>173</v>
      </c>
      <c r="G573" s="160"/>
      <c r="H573" s="160"/>
      <c r="I573" s="24" t="str">
        <f t="shared" ca="1" si="44"/>
        <v>LOCKED</v>
      </c>
      <c r="J573" s="15" t="str">
        <f t="shared" si="48"/>
        <v>B100rMiscellaneous Concrete Slab RemovalCW 3235-R9</v>
      </c>
      <c r="K573" s="16">
        <f>MATCH(J573,'Pay Items'!$K$1:$K$649,0)</f>
        <v>171</v>
      </c>
      <c r="L573" s="17" t="str">
        <f t="shared" ca="1" si="45"/>
        <v>,0</v>
      </c>
      <c r="M573" s="17" t="str">
        <f t="shared" ca="1" si="46"/>
        <v>C2</v>
      </c>
      <c r="N573" s="17" t="str">
        <f t="shared" ca="1" si="47"/>
        <v>C2</v>
      </c>
    </row>
    <row r="574" spans="1:14" ht="30" customHeight="1" x14ac:dyDescent="0.2">
      <c r="A574" s="177" t="s">
        <v>796</v>
      </c>
      <c r="B574" s="172" t="s">
        <v>350</v>
      </c>
      <c r="C574" s="163" t="s">
        <v>10</v>
      </c>
      <c r="D574" s="164" t="s">
        <v>173</v>
      </c>
      <c r="E574" s="165" t="s">
        <v>178</v>
      </c>
      <c r="F574" s="294">
        <v>35</v>
      </c>
      <c r="G574" s="120"/>
      <c r="H574" s="182">
        <f>ROUND(G574*F574,2)</f>
        <v>0</v>
      </c>
      <c r="I574" s="24" t="str">
        <f t="shared" ca="1" si="44"/>
        <v/>
      </c>
      <c r="J574" s="15" t="str">
        <f t="shared" si="48"/>
        <v>B104r100 mm Sidewalkm²</v>
      </c>
      <c r="K574" s="16">
        <f>MATCH(J574,'Pay Items'!$K$1:$K$649,0)</f>
        <v>175</v>
      </c>
      <c r="L574" s="17" t="str">
        <f t="shared" ca="1" si="45"/>
        <v>,0</v>
      </c>
      <c r="M574" s="17" t="str">
        <f t="shared" ca="1" si="46"/>
        <v>C2</v>
      </c>
      <c r="N574" s="17" t="str">
        <f t="shared" ca="1" si="47"/>
        <v>C2</v>
      </c>
    </row>
    <row r="575" spans="1:14" ht="30" customHeight="1" x14ac:dyDescent="0.2">
      <c r="A575" s="177" t="s">
        <v>799</v>
      </c>
      <c r="B575" s="162" t="s">
        <v>1801</v>
      </c>
      <c r="C575" s="163" t="s">
        <v>334</v>
      </c>
      <c r="D575" s="164" t="s">
        <v>1609</v>
      </c>
      <c r="E575" s="165"/>
      <c r="F575" s="293" t="s">
        <v>173</v>
      </c>
      <c r="G575" s="160"/>
      <c r="H575" s="160"/>
      <c r="I575" s="24" t="str">
        <f t="shared" ca="1" si="44"/>
        <v>LOCKED</v>
      </c>
      <c r="J575" s="15" t="str">
        <f t="shared" si="48"/>
        <v>B107iMiscellaneous Concrete Slab InstallationCW 3235-R9, E14</v>
      </c>
      <c r="K575" s="16" t="e">
        <f>MATCH(J575,'Pay Items'!$K$1:$K$649,0)</f>
        <v>#N/A</v>
      </c>
      <c r="L575" s="17" t="str">
        <f t="shared" ca="1" si="45"/>
        <v>,0</v>
      </c>
      <c r="M575" s="17" t="str">
        <f t="shared" ca="1" si="46"/>
        <v>C2</v>
      </c>
      <c r="N575" s="17" t="str">
        <f t="shared" ca="1" si="47"/>
        <v>C2</v>
      </c>
    </row>
    <row r="576" spans="1:14" ht="30" customHeight="1" x14ac:dyDescent="0.2">
      <c r="A576" s="177" t="s">
        <v>911</v>
      </c>
      <c r="B576" s="172" t="s">
        <v>350</v>
      </c>
      <c r="C576" s="163" t="s">
        <v>1704</v>
      </c>
      <c r="D576" s="164" t="s">
        <v>397</v>
      </c>
      <c r="E576" s="165" t="s">
        <v>178</v>
      </c>
      <c r="F576" s="294">
        <v>35</v>
      </c>
      <c r="G576" s="120"/>
      <c r="H576" s="182">
        <f>ROUND(G576*F576,2)</f>
        <v>0</v>
      </c>
      <c r="I576" s="24" t="str">
        <f t="shared" ca="1" si="44"/>
        <v/>
      </c>
      <c r="J576" s="15" t="str">
        <f t="shared" si="48"/>
        <v>B111iType 5 Concrete 100 mm SidewalkSD-228Am²</v>
      </c>
      <c r="K576" s="16" t="e">
        <f>MATCH(J576,'Pay Items'!$K$1:$K$649,0)</f>
        <v>#N/A</v>
      </c>
      <c r="L576" s="17" t="str">
        <f t="shared" ca="1" si="45"/>
        <v>,0</v>
      </c>
      <c r="M576" s="17" t="str">
        <f t="shared" ca="1" si="46"/>
        <v>C2</v>
      </c>
      <c r="N576" s="17" t="str">
        <f t="shared" ca="1" si="47"/>
        <v>C2</v>
      </c>
    </row>
    <row r="577" spans="1:14" ht="30" customHeight="1" x14ac:dyDescent="0.2">
      <c r="A577" s="177" t="s">
        <v>815</v>
      </c>
      <c r="B577" s="162" t="s">
        <v>1802</v>
      </c>
      <c r="C577" s="163" t="s">
        <v>339</v>
      </c>
      <c r="D577" s="164" t="s">
        <v>918</v>
      </c>
      <c r="E577" s="165"/>
      <c r="F577" s="293" t="s">
        <v>173</v>
      </c>
      <c r="G577" s="160"/>
      <c r="H577" s="160"/>
      <c r="I577" s="24" t="str">
        <f t="shared" ca="1" si="44"/>
        <v>LOCKED</v>
      </c>
      <c r="J577" s="15" t="str">
        <f t="shared" si="48"/>
        <v>B126rConcrete Curb RemovalCW 3240-R10</v>
      </c>
      <c r="K577" s="16">
        <f>MATCH(J577,'Pay Items'!$K$1:$K$649,0)</f>
        <v>209</v>
      </c>
      <c r="L577" s="17" t="str">
        <f t="shared" ca="1" si="45"/>
        <v>,0</v>
      </c>
      <c r="M577" s="17" t="str">
        <f t="shared" ca="1" si="46"/>
        <v>C2</v>
      </c>
      <c r="N577" s="17" t="str">
        <f t="shared" ca="1" si="47"/>
        <v>C2</v>
      </c>
    </row>
    <row r="578" spans="1:14" ht="30" customHeight="1" x14ac:dyDescent="0.2">
      <c r="A578" s="177" t="s">
        <v>1145</v>
      </c>
      <c r="B578" s="172" t="s">
        <v>350</v>
      </c>
      <c r="C578" s="163" t="s">
        <v>969</v>
      </c>
      <c r="D578" s="164" t="s">
        <v>173</v>
      </c>
      <c r="E578" s="165" t="s">
        <v>182</v>
      </c>
      <c r="F578" s="294">
        <v>35</v>
      </c>
      <c r="G578" s="120"/>
      <c r="H578" s="182">
        <f>ROUND(G578*F578,2)</f>
        <v>0</v>
      </c>
      <c r="I578" s="24" t="str">
        <f t="shared" ca="1" si="44"/>
        <v/>
      </c>
      <c r="J578" s="15" t="str">
        <f t="shared" si="48"/>
        <v>B127rBBarrier Separatem</v>
      </c>
      <c r="K578" s="16">
        <f>MATCH(J578,'Pay Items'!$K$1:$K$649,0)</f>
        <v>212</v>
      </c>
      <c r="L578" s="17" t="str">
        <f t="shared" ca="1" si="45"/>
        <v>,0</v>
      </c>
      <c r="M578" s="17" t="str">
        <f t="shared" ca="1" si="46"/>
        <v>C2</v>
      </c>
      <c r="N578" s="17" t="str">
        <f t="shared" ca="1" si="47"/>
        <v>C2</v>
      </c>
    </row>
    <row r="579" spans="1:14" ht="30" customHeight="1" x14ac:dyDescent="0.2">
      <c r="A579" s="177" t="s">
        <v>822</v>
      </c>
      <c r="B579" s="172" t="s">
        <v>351</v>
      </c>
      <c r="C579" s="163" t="s">
        <v>689</v>
      </c>
      <c r="D579" s="164" t="s">
        <v>173</v>
      </c>
      <c r="E579" s="165" t="s">
        <v>182</v>
      </c>
      <c r="F579" s="294">
        <v>10</v>
      </c>
      <c r="G579" s="120"/>
      <c r="H579" s="182">
        <f>ROUND(G579*F579,2)</f>
        <v>0</v>
      </c>
      <c r="I579" s="24" t="str">
        <f t="shared" ca="1" si="44"/>
        <v/>
      </c>
      <c r="J579" s="15" t="str">
        <f t="shared" si="48"/>
        <v>B132rCurb Rampm</v>
      </c>
      <c r="K579" s="16">
        <f>MATCH(J579,'Pay Items'!$K$1:$K$649,0)</f>
        <v>217</v>
      </c>
      <c r="L579" s="17" t="str">
        <f t="shared" ca="1" si="45"/>
        <v>,0</v>
      </c>
      <c r="M579" s="17" t="str">
        <f t="shared" ca="1" si="46"/>
        <v>C2</v>
      </c>
      <c r="N579" s="17" t="str">
        <f t="shared" ca="1" si="47"/>
        <v>C2</v>
      </c>
    </row>
    <row r="580" spans="1:14" ht="30" customHeight="1" x14ac:dyDescent="0.2">
      <c r="A580" s="177" t="s">
        <v>825</v>
      </c>
      <c r="B580" s="162" t="s">
        <v>1803</v>
      </c>
      <c r="C580" s="163" t="s">
        <v>341</v>
      </c>
      <c r="D580" s="164" t="s">
        <v>1679</v>
      </c>
      <c r="E580" s="165"/>
      <c r="F580" s="293" t="s">
        <v>173</v>
      </c>
      <c r="G580" s="160"/>
      <c r="H580" s="160"/>
      <c r="I580" s="24" t="str">
        <f t="shared" ca="1" si="44"/>
        <v>LOCKED</v>
      </c>
      <c r="J580" s="15" t="str">
        <f t="shared" si="48"/>
        <v>B135iConcrete Curb InstallationCW 3240-R10, E14</v>
      </c>
      <c r="K580" s="16" t="e">
        <f>MATCH(J580,'Pay Items'!$K$1:$K$649,0)</f>
        <v>#N/A</v>
      </c>
      <c r="L580" s="17" t="str">
        <f t="shared" ca="1" si="45"/>
        <v>,0</v>
      </c>
      <c r="M580" s="17" t="str">
        <f t="shared" ca="1" si="46"/>
        <v>C2</v>
      </c>
      <c r="N580" s="17" t="str">
        <f t="shared" ca="1" si="47"/>
        <v>C2</v>
      </c>
    </row>
    <row r="581" spans="1:14" ht="39.950000000000003" customHeight="1" x14ac:dyDescent="0.2">
      <c r="A581" s="177" t="s">
        <v>1148</v>
      </c>
      <c r="B581" s="172" t="s">
        <v>350</v>
      </c>
      <c r="C581" s="163" t="s">
        <v>1614</v>
      </c>
      <c r="D581" s="164" t="s">
        <v>398</v>
      </c>
      <c r="E581" s="165" t="s">
        <v>182</v>
      </c>
      <c r="F581" s="294">
        <v>15</v>
      </c>
      <c r="G581" s="120"/>
      <c r="H581" s="182">
        <f>ROUND(G581*F581,2)</f>
        <v>0</v>
      </c>
      <c r="I581" s="24" t="str">
        <f t="shared" ref="I581:I644" ca="1" si="49">IF(CELL("protect",$G581)=1, "LOCKED", "")</f>
        <v/>
      </c>
      <c r="J581" s="15" t="str">
        <f t="shared" si="48"/>
        <v>B136iAType 2 Concrete Barrier (150 mm reveal ht, Dowelled)SD-205m</v>
      </c>
      <c r="K581" s="16" t="e">
        <f>MATCH(J581,'Pay Items'!$K$1:$K$649,0)</f>
        <v>#N/A</v>
      </c>
      <c r="L581" s="17" t="str">
        <f t="shared" ref="L581:L644" ca="1" si="50">CELL("format",$F581)</f>
        <v>,0</v>
      </c>
      <c r="M581" s="17" t="str">
        <f t="shared" ref="M581:M644" ca="1" si="51">CELL("format",$G581)</f>
        <v>C2</v>
      </c>
      <c r="N581" s="17" t="str">
        <f t="shared" ref="N581:N644" ca="1" si="52">CELL("format",$H581)</f>
        <v>C2</v>
      </c>
    </row>
    <row r="582" spans="1:14" ht="39.950000000000003" customHeight="1" x14ac:dyDescent="0.2">
      <c r="A582" s="177" t="s">
        <v>1154</v>
      </c>
      <c r="B582" s="172" t="s">
        <v>351</v>
      </c>
      <c r="C582" s="163" t="s">
        <v>1705</v>
      </c>
      <c r="D582" s="164" t="s">
        <v>399</v>
      </c>
      <c r="E582" s="165" t="s">
        <v>182</v>
      </c>
      <c r="F582" s="294">
        <v>25</v>
      </c>
      <c r="G582" s="120"/>
      <c r="H582" s="182">
        <f>ROUND(G582*F582,2)</f>
        <v>0</v>
      </c>
      <c r="I582" s="24" t="str">
        <f t="shared" ca="1" si="49"/>
        <v/>
      </c>
      <c r="J582" s="15" t="str">
        <f t="shared" ref="J582:J645" si="53">CLEAN(CONCATENATE(TRIM($A582),TRIM($C582),IF(LEFT($D582)&lt;&gt;"E",TRIM($D582),),TRIM($E582)))</f>
        <v>B139iAType 2 Concrete Modified Barrier (150 mm reveal ht, Dowelled)SD-203Bm</v>
      </c>
      <c r="K582" s="16" t="e">
        <f>MATCH(J582,'Pay Items'!$K$1:$K$649,0)</f>
        <v>#N/A</v>
      </c>
      <c r="L582" s="17" t="str">
        <f t="shared" ca="1" si="50"/>
        <v>,0</v>
      </c>
      <c r="M582" s="17" t="str">
        <f t="shared" ca="1" si="51"/>
        <v>C2</v>
      </c>
      <c r="N582" s="17" t="str">
        <f t="shared" ca="1" si="52"/>
        <v>C2</v>
      </c>
    </row>
    <row r="583" spans="1:14" ht="39.950000000000003" customHeight="1" x14ac:dyDescent="0.2">
      <c r="A583" s="177" t="s">
        <v>941</v>
      </c>
      <c r="B583" s="172" t="s">
        <v>352</v>
      </c>
      <c r="C583" s="163" t="s">
        <v>1706</v>
      </c>
      <c r="D583" s="164" t="s">
        <v>367</v>
      </c>
      <c r="E583" s="165" t="s">
        <v>182</v>
      </c>
      <c r="F583" s="294">
        <v>10</v>
      </c>
      <c r="G583" s="120"/>
      <c r="H583" s="182">
        <f>ROUND(G583*F583,2)</f>
        <v>0</v>
      </c>
      <c r="I583" s="24" t="str">
        <f t="shared" ca="1" si="49"/>
        <v/>
      </c>
      <c r="J583" s="15" t="str">
        <f t="shared" si="53"/>
        <v>B150iAType 2 Concrete Curb Ramp (8-12 mm reveal ht, Monolithic)SD-229A,B,Cm</v>
      </c>
      <c r="K583" s="16" t="e">
        <f>MATCH(J583,'Pay Items'!$K$1:$K$649,0)</f>
        <v>#N/A</v>
      </c>
      <c r="L583" s="17" t="str">
        <f t="shared" ca="1" si="50"/>
        <v>,0</v>
      </c>
      <c r="M583" s="17" t="str">
        <f t="shared" ca="1" si="51"/>
        <v>C2</v>
      </c>
      <c r="N583" s="17" t="str">
        <f t="shared" ca="1" si="52"/>
        <v>C2</v>
      </c>
    </row>
    <row r="584" spans="1:14" ht="30" customHeight="1" x14ac:dyDescent="0.2">
      <c r="A584" s="177" t="s">
        <v>476</v>
      </c>
      <c r="B584" s="162" t="s">
        <v>1804</v>
      </c>
      <c r="C584" s="163" t="s">
        <v>362</v>
      </c>
      <c r="D584" s="164" t="s">
        <v>1181</v>
      </c>
      <c r="E584" s="185"/>
      <c r="F584" s="293" t="s">
        <v>173</v>
      </c>
      <c r="G584" s="160"/>
      <c r="H584" s="160"/>
      <c r="I584" s="24" t="str">
        <f t="shared" ca="1" si="49"/>
        <v>LOCKED</v>
      </c>
      <c r="J584" s="15" t="str">
        <f t="shared" si="53"/>
        <v>B190Construction of Asphaltic Concrete OverlayCW 3410-R12</v>
      </c>
      <c r="K584" s="16">
        <f>MATCH(J584,'Pay Items'!$K$1:$K$649,0)</f>
        <v>319</v>
      </c>
      <c r="L584" s="17" t="str">
        <f t="shared" ca="1" si="50"/>
        <v>,0</v>
      </c>
      <c r="M584" s="17" t="str">
        <f t="shared" ca="1" si="51"/>
        <v>C2</v>
      </c>
      <c r="N584" s="17" t="str">
        <f t="shared" ca="1" si="52"/>
        <v>C2</v>
      </c>
    </row>
    <row r="585" spans="1:14" ht="30" customHeight="1" x14ac:dyDescent="0.2">
      <c r="A585" s="177" t="s">
        <v>477</v>
      </c>
      <c r="B585" s="172" t="s">
        <v>350</v>
      </c>
      <c r="C585" s="163" t="s">
        <v>363</v>
      </c>
      <c r="D585" s="164"/>
      <c r="E585" s="165"/>
      <c r="F585" s="293" t="s">
        <v>173</v>
      </c>
      <c r="G585" s="160"/>
      <c r="H585" s="160"/>
      <c r="I585" s="24" t="str">
        <f t="shared" ca="1" si="49"/>
        <v>LOCKED</v>
      </c>
      <c r="J585" s="15" t="str">
        <f t="shared" si="53"/>
        <v>B191Main Line Paving</v>
      </c>
      <c r="K585" s="16">
        <f>MATCH(J585,'Pay Items'!$K$1:$K$649,0)</f>
        <v>320</v>
      </c>
      <c r="L585" s="17" t="str">
        <f t="shared" ca="1" si="50"/>
        <v>,0</v>
      </c>
      <c r="M585" s="17" t="str">
        <f t="shared" ca="1" si="51"/>
        <v>C2</v>
      </c>
      <c r="N585" s="17" t="str">
        <f t="shared" ca="1" si="52"/>
        <v>C2</v>
      </c>
    </row>
    <row r="586" spans="1:14" ht="30" customHeight="1" x14ac:dyDescent="0.2">
      <c r="A586" s="177" t="s">
        <v>479</v>
      </c>
      <c r="B586" s="183" t="s">
        <v>700</v>
      </c>
      <c r="C586" s="163" t="s">
        <v>718</v>
      </c>
      <c r="D586" s="164"/>
      <c r="E586" s="165" t="s">
        <v>180</v>
      </c>
      <c r="F586" s="294">
        <v>50</v>
      </c>
      <c r="G586" s="120"/>
      <c r="H586" s="182">
        <f>ROUND(G586*F586,2)</f>
        <v>0</v>
      </c>
      <c r="I586" s="24" t="str">
        <f t="shared" ca="1" si="49"/>
        <v/>
      </c>
      <c r="J586" s="15" t="str">
        <f t="shared" si="53"/>
        <v>B193Type IAtonne</v>
      </c>
      <c r="K586" s="16">
        <f>MATCH(J586,'Pay Items'!$K$1:$K$649,0)</f>
        <v>321</v>
      </c>
      <c r="L586" s="17" t="str">
        <f t="shared" ca="1" si="50"/>
        <v>,0</v>
      </c>
      <c r="M586" s="17" t="str">
        <f t="shared" ca="1" si="51"/>
        <v>C2</v>
      </c>
      <c r="N586" s="17" t="str">
        <f t="shared" ca="1" si="52"/>
        <v>C2</v>
      </c>
    </row>
    <row r="587" spans="1:14" ht="30" customHeight="1" x14ac:dyDescent="0.2">
      <c r="A587" s="177" t="s">
        <v>480</v>
      </c>
      <c r="B587" s="172" t="s">
        <v>351</v>
      </c>
      <c r="C587" s="163" t="s">
        <v>364</v>
      </c>
      <c r="D587" s="164"/>
      <c r="E587" s="165"/>
      <c r="F587" s="293" t="s">
        <v>173</v>
      </c>
      <c r="G587" s="160"/>
      <c r="H587" s="160"/>
      <c r="I587" s="24" t="str">
        <f t="shared" ca="1" si="49"/>
        <v>LOCKED</v>
      </c>
      <c r="J587" s="15" t="str">
        <f t="shared" si="53"/>
        <v>B194Tie-ins and Approaches</v>
      </c>
      <c r="K587" s="16">
        <f>MATCH(J587,'Pay Items'!$K$1:$K$649,0)</f>
        <v>323</v>
      </c>
      <c r="L587" s="17" t="str">
        <f t="shared" ca="1" si="50"/>
        <v>,0</v>
      </c>
      <c r="M587" s="17" t="str">
        <f t="shared" ca="1" si="51"/>
        <v>C2</v>
      </c>
      <c r="N587" s="17" t="str">
        <f t="shared" ca="1" si="52"/>
        <v>C2</v>
      </c>
    </row>
    <row r="588" spans="1:14" ht="30" customHeight="1" x14ac:dyDescent="0.2">
      <c r="A588" s="177" t="s">
        <v>481</v>
      </c>
      <c r="B588" s="183" t="s">
        <v>700</v>
      </c>
      <c r="C588" s="163" t="s">
        <v>718</v>
      </c>
      <c r="D588" s="164"/>
      <c r="E588" s="165" t="s">
        <v>180</v>
      </c>
      <c r="F588" s="294">
        <v>15</v>
      </c>
      <c r="G588" s="120"/>
      <c r="H588" s="182">
        <f>ROUND(G588*F588,2)</f>
        <v>0</v>
      </c>
      <c r="I588" s="24" t="str">
        <f t="shared" ca="1" si="49"/>
        <v/>
      </c>
      <c r="J588" s="15" t="str">
        <f t="shared" si="53"/>
        <v>B195Type IAtonne</v>
      </c>
      <c r="K588" s="16">
        <f>MATCH(J588,'Pay Items'!$K$1:$K$649,0)</f>
        <v>324</v>
      </c>
      <c r="L588" s="17" t="str">
        <f t="shared" ca="1" si="50"/>
        <v>,0</v>
      </c>
      <c r="M588" s="17" t="str">
        <f t="shared" ca="1" si="51"/>
        <v>C2</v>
      </c>
      <c r="N588" s="17" t="str">
        <f t="shared" ca="1" si="52"/>
        <v>C2</v>
      </c>
    </row>
    <row r="589" spans="1:14" ht="30" customHeight="1" x14ac:dyDescent="0.2">
      <c r="A589" s="177" t="s">
        <v>486</v>
      </c>
      <c r="B589" s="162" t="s">
        <v>1805</v>
      </c>
      <c r="C589" s="163" t="s">
        <v>99</v>
      </c>
      <c r="D589" s="164" t="s">
        <v>959</v>
      </c>
      <c r="E589" s="165"/>
      <c r="F589" s="293" t="s">
        <v>173</v>
      </c>
      <c r="G589" s="160"/>
      <c r="H589" s="160"/>
      <c r="I589" s="24" t="str">
        <f t="shared" ca="1" si="49"/>
        <v>LOCKED</v>
      </c>
      <c r="J589" s="15" t="str">
        <f t="shared" si="53"/>
        <v>B200Planing of PavementCW 3450-R6</v>
      </c>
      <c r="K589" s="16">
        <f>MATCH(J589,'Pay Items'!$K$1:$K$649,0)</f>
        <v>329</v>
      </c>
      <c r="L589" s="17" t="str">
        <f t="shared" ca="1" si="50"/>
        <v>,0</v>
      </c>
      <c r="M589" s="17" t="str">
        <f t="shared" ca="1" si="51"/>
        <v>C2</v>
      </c>
      <c r="N589" s="17" t="str">
        <f t="shared" ca="1" si="52"/>
        <v>C2</v>
      </c>
    </row>
    <row r="590" spans="1:14" ht="30" customHeight="1" x14ac:dyDescent="0.2">
      <c r="A590" s="177" t="s">
        <v>487</v>
      </c>
      <c r="B590" s="172" t="s">
        <v>350</v>
      </c>
      <c r="C590" s="163" t="s">
        <v>1004</v>
      </c>
      <c r="D590" s="164" t="s">
        <v>173</v>
      </c>
      <c r="E590" s="165" t="s">
        <v>178</v>
      </c>
      <c r="F590" s="294">
        <v>225</v>
      </c>
      <c r="G590" s="120"/>
      <c r="H590" s="182">
        <f>ROUND(G590*F590,2)</f>
        <v>0</v>
      </c>
      <c r="I590" s="24" t="str">
        <f t="shared" ca="1" si="49"/>
        <v/>
      </c>
      <c r="J590" s="15" t="str">
        <f t="shared" si="53"/>
        <v>B2011 - 50 mm Depth (Asphalt)m²</v>
      </c>
      <c r="K590" s="16">
        <f>MATCH(J590,'Pay Items'!$K$1:$K$649,0)</f>
        <v>330</v>
      </c>
      <c r="L590" s="17" t="str">
        <f t="shared" ca="1" si="50"/>
        <v>,0</v>
      </c>
      <c r="M590" s="17" t="str">
        <f t="shared" ca="1" si="51"/>
        <v>C2</v>
      </c>
      <c r="N590" s="17" t="str">
        <f t="shared" ca="1" si="52"/>
        <v>C2</v>
      </c>
    </row>
    <row r="591" spans="1:14" ht="30" customHeight="1" x14ac:dyDescent="0.2">
      <c r="A591" s="177" t="s">
        <v>875</v>
      </c>
      <c r="B591" s="162" t="s">
        <v>1806</v>
      </c>
      <c r="C591" s="163" t="s">
        <v>909</v>
      </c>
      <c r="D591" s="164" t="s">
        <v>960</v>
      </c>
      <c r="E591" s="165" t="s">
        <v>181</v>
      </c>
      <c r="F591" s="295">
        <v>3</v>
      </c>
      <c r="G591" s="120"/>
      <c r="H591" s="182">
        <f>ROUND(G591*F591,2)</f>
        <v>0</v>
      </c>
      <c r="I591" s="24" t="str">
        <f t="shared" ca="1" si="49"/>
        <v/>
      </c>
      <c r="J591" s="15" t="str">
        <f t="shared" si="53"/>
        <v>B219Detectable Warning Surface TilesCW 3326-R3each</v>
      </c>
      <c r="K591" s="16">
        <f>MATCH(J591,'Pay Items'!$K$1:$K$649,0)</f>
        <v>341</v>
      </c>
      <c r="L591" s="17" t="str">
        <f t="shared" ca="1" si="50"/>
        <v>,0</v>
      </c>
      <c r="M591" s="17" t="str">
        <f t="shared" ca="1" si="51"/>
        <v>C2</v>
      </c>
      <c r="N591" s="17" t="str">
        <f t="shared" ca="1" si="52"/>
        <v>C2</v>
      </c>
    </row>
    <row r="592" spans="1:14" ht="30" customHeight="1" x14ac:dyDescent="0.2">
      <c r="A592" s="152"/>
      <c r="B592" s="216"/>
      <c r="C592" s="174" t="s">
        <v>1615</v>
      </c>
      <c r="D592" s="175"/>
      <c r="E592" s="176"/>
      <c r="F592" s="293" t="s">
        <v>173</v>
      </c>
      <c r="G592" s="160"/>
      <c r="H592" s="160"/>
      <c r="I592" s="24" t="str">
        <f t="shared" ca="1" si="49"/>
        <v>LOCKED</v>
      </c>
      <c r="J592" s="15" t="str">
        <f t="shared" si="53"/>
        <v>ROADWORKS - NEW CONSTRUCTION</v>
      </c>
      <c r="K592" s="16" t="e">
        <f>MATCH(J592,'Pay Items'!$K$1:$K$649,0)</f>
        <v>#N/A</v>
      </c>
      <c r="L592" s="17" t="str">
        <f t="shared" ca="1" si="50"/>
        <v>,0</v>
      </c>
      <c r="M592" s="17" t="str">
        <f t="shared" ca="1" si="51"/>
        <v>C2</v>
      </c>
      <c r="N592" s="17" t="str">
        <f t="shared" ca="1" si="52"/>
        <v>C2</v>
      </c>
    </row>
    <row r="593" spans="1:14" ht="39.950000000000003" customHeight="1" x14ac:dyDescent="0.2">
      <c r="A593" s="161" t="s">
        <v>209</v>
      </c>
      <c r="B593" s="162" t="s">
        <v>1807</v>
      </c>
      <c r="C593" s="163" t="s">
        <v>468</v>
      </c>
      <c r="D593" s="164" t="s">
        <v>1617</v>
      </c>
      <c r="E593" s="165"/>
      <c r="F593" s="293" t="s">
        <v>173</v>
      </c>
      <c r="G593" s="160"/>
      <c r="H593" s="160"/>
      <c r="I593" s="24" t="str">
        <f t="shared" ca="1" si="49"/>
        <v>LOCKED</v>
      </c>
      <c r="J593" s="15" t="str">
        <f t="shared" si="53"/>
        <v>C001Concrete Pavements, Median Slabs, Bull-noses, and Safety MediansCW 3310-R18, E14</v>
      </c>
      <c r="K593" s="16" t="e">
        <f>MATCH(J593,'Pay Items'!$K$1:$K$649,0)</f>
        <v>#N/A</v>
      </c>
      <c r="L593" s="17" t="str">
        <f t="shared" ca="1" si="50"/>
        <v>,0</v>
      </c>
      <c r="M593" s="17" t="str">
        <f t="shared" ca="1" si="51"/>
        <v>C2</v>
      </c>
      <c r="N593" s="17" t="str">
        <f t="shared" ca="1" si="52"/>
        <v>C2</v>
      </c>
    </row>
    <row r="594" spans="1:14" ht="39.950000000000003" customHeight="1" x14ac:dyDescent="0.2">
      <c r="A594" s="161" t="s">
        <v>457</v>
      </c>
      <c r="B594" s="172" t="s">
        <v>350</v>
      </c>
      <c r="C594" s="163" t="s">
        <v>1618</v>
      </c>
      <c r="D594" s="164" t="s">
        <v>173</v>
      </c>
      <c r="E594" s="165" t="s">
        <v>178</v>
      </c>
      <c r="F594" s="295">
        <v>35</v>
      </c>
      <c r="G594" s="120"/>
      <c r="H594" s="166">
        <f>ROUND(G594*F594,2)</f>
        <v>0</v>
      </c>
      <c r="I594" s="24" t="str">
        <f t="shared" ca="1" si="49"/>
        <v/>
      </c>
      <c r="J594" s="15" t="str">
        <f t="shared" si="53"/>
        <v>C008Construction of 200 mm Type 2 Concrete Pavement - (Reinforced)m²</v>
      </c>
      <c r="K594" s="16" t="e">
        <f>MATCH(J594,'Pay Items'!$K$1:$K$649,0)</f>
        <v>#N/A</v>
      </c>
      <c r="L594" s="17" t="str">
        <f t="shared" ca="1" si="50"/>
        <v>,0</v>
      </c>
      <c r="M594" s="17" t="str">
        <f t="shared" ca="1" si="51"/>
        <v>C2</v>
      </c>
      <c r="N594" s="17" t="str">
        <f t="shared" ca="1" si="52"/>
        <v>C2</v>
      </c>
    </row>
    <row r="595" spans="1:14" ht="30" customHeight="1" x14ac:dyDescent="0.2">
      <c r="A595" s="161" t="s">
        <v>380</v>
      </c>
      <c r="B595" s="162" t="s">
        <v>1808</v>
      </c>
      <c r="C595" s="163" t="s">
        <v>123</v>
      </c>
      <c r="D595" s="164" t="s">
        <v>1617</v>
      </c>
      <c r="E595" s="165"/>
      <c r="F595" s="293" t="s">
        <v>173</v>
      </c>
      <c r="G595" s="160"/>
      <c r="H595" s="160"/>
      <c r="I595" s="24" t="str">
        <f t="shared" ca="1" si="49"/>
        <v>LOCKED</v>
      </c>
      <c r="J595" s="15" t="str">
        <f t="shared" si="53"/>
        <v>C019Concrete Pavements for Early OpeningCW 3310-R18, E14</v>
      </c>
      <c r="K595" s="16" t="e">
        <f>MATCH(J595,'Pay Items'!$K$1:$K$649,0)</f>
        <v>#N/A</v>
      </c>
      <c r="L595" s="17" t="str">
        <f t="shared" ca="1" si="50"/>
        <v>,0</v>
      </c>
      <c r="M595" s="17" t="str">
        <f t="shared" ca="1" si="51"/>
        <v>C2</v>
      </c>
      <c r="N595" s="17" t="str">
        <f t="shared" ca="1" si="52"/>
        <v>C2</v>
      </c>
    </row>
    <row r="596" spans="1:14" ht="60" customHeight="1" x14ac:dyDescent="0.2">
      <c r="A596" s="161" t="s">
        <v>1191</v>
      </c>
      <c r="B596" s="172" t="s">
        <v>350</v>
      </c>
      <c r="C596" s="163" t="s">
        <v>1278</v>
      </c>
      <c r="D596" s="164"/>
      <c r="E596" s="165" t="s">
        <v>178</v>
      </c>
      <c r="F596" s="295">
        <v>35</v>
      </c>
      <c r="G596" s="120"/>
      <c r="H596" s="166">
        <f>ROUND(G596*F596,2)</f>
        <v>0</v>
      </c>
      <c r="I596" s="24" t="str">
        <f t="shared" ca="1" si="49"/>
        <v/>
      </c>
      <c r="J596" s="15" t="str">
        <f t="shared" si="53"/>
        <v>C026-72Construction of 200 mm Type 4 Concrete Pavement for Early Opening 72 Hour (Reinforced)m²</v>
      </c>
      <c r="K596" s="16">
        <f>MATCH(J596,'Pay Items'!$K$1:$K$649,0)</f>
        <v>374</v>
      </c>
      <c r="L596" s="17" t="str">
        <f t="shared" ca="1" si="50"/>
        <v>,0</v>
      </c>
      <c r="M596" s="17" t="str">
        <f t="shared" ca="1" si="51"/>
        <v>C2</v>
      </c>
      <c r="N596" s="17" t="str">
        <f t="shared" ca="1" si="52"/>
        <v>C2</v>
      </c>
    </row>
    <row r="597" spans="1:14" ht="30" customHeight="1" x14ac:dyDescent="0.2">
      <c r="A597" s="152"/>
      <c r="B597" s="216"/>
      <c r="C597" s="174" t="s">
        <v>199</v>
      </c>
      <c r="D597" s="175"/>
      <c r="E597" s="192"/>
      <c r="F597" s="293" t="s">
        <v>173</v>
      </c>
      <c r="G597" s="160"/>
      <c r="H597" s="160"/>
      <c r="I597" s="24" t="str">
        <f t="shared" ca="1" si="49"/>
        <v>LOCKED</v>
      </c>
      <c r="J597" s="15" t="str">
        <f t="shared" si="53"/>
        <v>JOINT AND CRACK SEALING</v>
      </c>
      <c r="K597" s="16">
        <f>MATCH(J597,'Pay Items'!$K$1:$K$649,0)</f>
        <v>436</v>
      </c>
      <c r="L597" s="17" t="str">
        <f t="shared" ca="1" si="50"/>
        <v>,0</v>
      </c>
      <c r="M597" s="17" t="str">
        <f t="shared" ca="1" si="51"/>
        <v>C2</v>
      </c>
      <c r="N597" s="17" t="str">
        <f t="shared" ca="1" si="52"/>
        <v>C2</v>
      </c>
    </row>
    <row r="598" spans="1:14" ht="30" customHeight="1" x14ac:dyDescent="0.2">
      <c r="A598" s="187" t="s">
        <v>547</v>
      </c>
      <c r="B598" s="162" t="s">
        <v>1809</v>
      </c>
      <c r="C598" s="163" t="s">
        <v>98</v>
      </c>
      <c r="D598" s="164" t="s">
        <v>736</v>
      </c>
      <c r="E598" s="165" t="s">
        <v>182</v>
      </c>
      <c r="F598" s="295">
        <v>80</v>
      </c>
      <c r="G598" s="181"/>
      <c r="H598" s="166">
        <f>ROUND(G598*F598,2)</f>
        <v>0</v>
      </c>
      <c r="I598" s="24" t="str">
        <f t="shared" ca="1" si="49"/>
        <v/>
      </c>
      <c r="J598" s="15" t="str">
        <f t="shared" si="53"/>
        <v>D006Reflective Crack MaintenanceCW 3250-R7m</v>
      </c>
      <c r="K598" s="16">
        <f>MATCH(J598,'Pay Items'!$K$1:$K$649,0)</f>
        <v>442</v>
      </c>
      <c r="L598" s="17" t="str">
        <f t="shared" ca="1" si="50"/>
        <v>,0</v>
      </c>
      <c r="M598" s="17" t="str">
        <f t="shared" ca="1" si="51"/>
        <v>C2</v>
      </c>
      <c r="N598" s="17" t="str">
        <f t="shared" ca="1" si="52"/>
        <v>C2</v>
      </c>
    </row>
    <row r="599" spans="1:14" ht="39.950000000000003" customHeight="1" x14ac:dyDescent="0.2">
      <c r="A599" s="152"/>
      <c r="B599" s="216"/>
      <c r="C599" s="174" t="s">
        <v>200</v>
      </c>
      <c r="D599" s="175"/>
      <c r="E599" s="192"/>
      <c r="F599" s="293" t="s">
        <v>173</v>
      </c>
      <c r="G599" s="160"/>
      <c r="H599" s="160"/>
      <c r="I599" s="24" t="str">
        <f t="shared" ca="1" si="49"/>
        <v>LOCKED</v>
      </c>
      <c r="J599" s="15" t="str">
        <f t="shared" si="53"/>
        <v>ASSOCIATED DRAINAGE AND UNDERGROUND WORKS</v>
      </c>
      <c r="K599" s="16">
        <f>MATCH(J599,'Pay Items'!$K$1:$K$649,0)</f>
        <v>444</v>
      </c>
      <c r="L599" s="17" t="str">
        <f t="shared" ca="1" si="50"/>
        <v>,0</v>
      </c>
      <c r="M599" s="17" t="str">
        <f t="shared" ca="1" si="51"/>
        <v>C2</v>
      </c>
      <c r="N599" s="17" t="str">
        <f t="shared" ca="1" si="52"/>
        <v>C2</v>
      </c>
    </row>
    <row r="600" spans="1:14" ht="30" customHeight="1" x14ac:dyDescent="0.2">
      <c r="A600" s="187" t="s">
        <v>67</v>
      </c>
      <c r="B600" s="162" t="s">
        <v>1810</v>
      </c>
      <c r="C600" s="82" t="s">
        <v>1060</v>
      </c>
      <c r="D600" s="83" t="s">
        <v>1061</v>
      </c>
      <c r="E600" s="165"/>
      <c r="F600" s="293" t="s">
        <v>173</v>
      </c>
      <c r="G600" s="160"/>
      <c r="H600" s="160"/>
      <c r="I600" s="24" t="str">
        <f t="shared" ca="1" si="49"/>
        <v>LOCKED</v>
      </c>
      <c r="J600" s="15" t="str">
        <f t="shared" si="53"/>
        <v>E023Frames &amp; CoversCW 3210-R8</v>
      </c>
      <c r="K600" s="16">
        <f>MATCH(J600,'Pay Items'!$K$1:$K$649,0)</f>
        <v>511</v>
      </c>
      <c r="L600" s="17" t="str">
        <f t="shared" ca="1" si="50"/>
        <v>,0</v>
      </c>
      <c r="M600" s="17" t="str">
        <f t="shared" ca="1" si="51"/>
        <v>C2</v>
      </c>
      <c r="N600" s="17" t="str">
        <f t="shared" ca="1" si="52"/>
        <v>C2</v>
      </c>
    </row>
    <row r="601" spans="1:14" ht="39.950000000000003" customHeight="1" x14ac:dyDescent="0.2">
      <c r="A601" s="187" t="s">
        <v>68</v>
      </c>
      <c r="B601" s="172" t="s">
        <v>350</v>
      </c>
      <c r="C601" s="81" t="s">
        <v>1213</v>
      </c>
      <c r="D601" s="164"/>
      <c r="E601" s="165" t="s">
        <v>181</v>
      </c>
      <c r="F601" s="295">
        <v>2</v>
      </c>
      <c r="G601" s="120"/>
      <c r="H601" s="182">
        <f>ROUND(G601*F601,2)</f>
        <v>0</v>
      </c>
      <c r="I601" s="24" t="str">
        <f t="shared" ca="1" si="49"/>
        <v/>
      </c>
      <c r="J601" s="15" t="str">
        <f t="shared" si="53"/>
        <v>E024AP-006 - Standard Frame for Manhole and Catch Basineach</v>
      </c>
      <c r="K601" s="16">
        <f>MATCH(J601,'Pay Items'!$K$1:$K$649,0)</f>
        <v>512</v>
      </c>
      <c r="L601" s="17" t="str">
        <f t="shared" ca="1" si="50"/>
        <v>,0</v>
      </c>
      <c r="M601" s="17" t="str">
        <f t="shared" ca="1" si="51"/>
        <v>C2</v>
      </c>
      <c r="N601" s="17" t="str">
        <f t="shared" ca="1" si="52"/>
        <v>C2</v>
      </c>
    </row>
    <row r="602" spans="1:14" ht="39.950000000000003" customHeight="1" x14ac:dyDescent="0.2">
      <c r="A602" s="187" t="s">
        <v>69</v>
      </c>
      <c r="B602" s="172" t="s">
        <v>351</v>
      </c>
      <c r="C602" s="81" t="s">
        <v>1214</v>
      </c>
      <c r="D602" s="164"/>
      <c r="E602" s="165" t="s">
        <v>181</v>
      </c>
      <c r="F602" s="295">
        <v>2</v>
      </c>
      <c r="G602" s="120"/>
      <c r="H602" s="182">
        <f>ROUND(G602*F602,2)</f>
        <v>0</v>
      </c>
      <c r="I602" s="24" t="str">
        <f t="shared" ca="1" si="49"/>
        <v/>
      </c>
      <c r="J602" s="15" t="str">
        <f t="shared" si="53"/>
        <v>E025AP-007 - Standard Solid Cover for Standard Frameeach</v>
      </c>
      <c r="K602" s="16">
        <f>MATCH(J602,'Pay Items'!$K$1:$K$649,0)</f>
        <v>513</v>
      </c>
      <c r="L602" s="17" t="str">
        <f t="shared" ca="1" si="50"/>
        <v>,0</v>
      </c>
      <c r="M602" s="17" t="str">
        <f t="shared" ca="1" si="51"/>
        <v>C2</v>
      </c>
      <c r="N602" s="17" t="str">
        <f t="shared" ca="1" si="52"/>
        <v>C2</v>
      </c>
    </row>
    <row r="603" spans="1:14" ht="30" customHeight="1" x14ac:dyDescent="0.2">
      <c r="A603" s="152"/>
      <c r="B603" s="217"/>
      <c r="C603" s="174" t="s">
        <v>201</v>
      </c>
      <c r="D603" s="175"/>
      <c r="E603" s="192"/>
      <c r="F603" s="293" t="s">
        <v>173</v>
      </c>
      <c r="G603" s="160"/>
      <c r="H603" s="160"/>
      <c r="I603" s="24" t="str">
        <f t="shared" ca="1" si="49"/>
        <v>LOCKED</v>
      </c>
      <c r="J603" s="15" t="str">
        <f t="shared" si="53"/>
        <v>ADJUSTMENTS</v>
      </c>
      <c r="K603" s="16">
        <f>MATCH(J603,'Pay Items'!$K$1:$K$649,0)</f>
        <v>589</v>
      </c>
      <c r="L603" s="17" t="str">
        <f t="shared" ca="1" si="50"/>
        <v>,0</v>
      </c>
      <c r="M603" s="17" t="str">
        <f t="shared" ca="1" si="51"/>
        <v>C2</v>
      </c>
      <c r="N603" s="17" t="str">
        <f t="shared" ca="1" si="52"/>
        <v>C2</v>
      </c>
    </row>
    <row r="604" spans="1:14" ht="39.950000000000003" customHeight="1" x14ac:dyDescent="0.2">
      <c r="A604" s="187" t="s">
        <v>230</v>
      </c>
      <c r="B604" s="162" t="s">
        <v>1811</v>
      </c>
      <c r="C604" s="81" t="s">
        <v>1062</v>
      </c>
      <c r="D604" s="83" t="s">
        <v>1061</v>
      </c>
      <c r="E604" s="165" t="s">
        <v>181</v>
      </c>
      <c r="F604" s="295">
        <v>2</v>
      </c>
      <c r="G604" s="120"/>
      <c r="H604" s="182">
        <f>ROUND(G604*F604,2)</f>
        <v>0</v>
      </c>
      <c r="I604" s="24" t="str">
        <f t="shared" ca="1" si="49"/>
        <v/>
      </c>
      <c r="J604" s="15" t="str">
        <f t="shared" si="53"/>
        <v>F001Adjustment of Manholes/Catch Basins FramesCW 3210-R8each</v>
      </c>
      <c r="K604" s="16">
        <f>MATCH(J604,'Pay Items'!$K$1:$K$649,0)</f>
        <v>590</v>
      </c>
      <c r="L604" s="17" t="str">
        <f t="shared" ca="1" si="50"/>
        <v>,0</v>
      </c>
      <c r="M604" s="17" t="str">
        <f t="shared" ca="1" si="51"/>
        <v>C2</v>
      </c>
      <c r="N604" s="17" t="str">
        <f t="shared" ca="1" si="52"/>
        <v>C2</v>
      </c>
    </row>
    <row r="605" spans="1:14" ht="30" customHeight="1" x14ac:dyDescent="0.2">
      <c r="A605" s="187" t="s">
        <v>237</v>
      </c>
      <c r="B605" s="162" t="s">
        <v>1812</v>
      </c>
      <c r="C605" s="163" t="s">
        <v>599</v>
      </c>
      <c r="D605" s="83" t="s">
        <v>1061</v>
      </c>
      <c r="E605" s="165" t="s">
        <v>181</v>
      </c>
      <c r="F605" s="295">
        <v>1</v>
      </c>
      <c r="G605" s="120"/>
      <c r="H605" s="182">
        <f>ROUND(G605*F605,2)</f>
        <v>0</v>
      </c>
      <c r="I605" s="24" t="str">
        <f t="shared" ca="1" si="49"/>
        <v/>
      </c>
      <c r="J605" s="15" t="str">
        <f t="shared" si="53"/>
        <v>F009Adjustment of Valve BoxesCW 3210-R8each</v>
      </c>
      <c r="K605" s="16">
        <f>MATCH(J605,'Pay Items'!$K$1:$K$649,0)</f>
        <v>600</v>
      </c>
      <c r="L605" s="17" t="str">
        <f t="shared" ca="1" si="50"/>
        <v>,0</v>
      </c>
      <c r="M605" s="17" t="str">
        <f t="shared" ca="1" si="51"/>
        <v>C2</v>
      </c>
      <c r="N605" s="17" t="str">
        <f t="shared" ca="1" si="52"/>
        <v>C2</v>
      </c>
    </row>
    <row r="606" spans="1:14" ht="30" customHeight="1" x14ac:dyDescent="0.2">
      <c r="A606" s="187" t="s">
        <v>459</v>
      </c>
      <c r="B606" s="162" t="s">
        <v>1813</v>
      </c>
      <c r="C606" s="163" t="s">
        <v>601</v>
      </c>
      <c r="D606" s="83" t="s">
        <v>1061</v>
      </c>
      <c r="E606" s="165" t="s">
        <v>181</v>
      </c>
      <c r="F606" s="295">
        <v>1</v>
      </c>
      <c r="G606" s="120"/>
      <c r="H606" s="182">
        <f>ROUND(G606*F606,2)</f>
        <v>0</v>
      </c>
      <c r="I606" s="24" t="str">
        <f t="shared" ca="1" si="49"/>
        <v/>
      </c>
      <c r="J606" s="15" t="str">
        <f t="shared" si="53"/>
        <v>F010Valve Box ExtensionsCW 3210-R8each</v>
      </c>
      <c r="K606" s="16">
        <f>MATCH(J606,'Pay Items'!$K$1:$K$649,0)</f>
        <v>601</v>
      </c>
      <c r="L606" s="17" t="str">
        <f t="shared" ca="1" si="50"/>
        <v>,0</v>
      </c>
      <c r="M606" s="17" t="str">
        <f t="shared" ca="1" si="51"/>
        <v>C2</v>
      </c>
      <c r="N606" s="17" t="str">
        <f t="shared" ca="1" si="52"/>
        <v>C2</v>
      </c>
    </row>
    <row r="607" spans="1:14" ht="30" customHeight="1" x14ac:dyDescent="0.2">
      <c r="A607" s="187" t="s">
        <v>238</v>
      </c>
      <c r="B607" s="162" t="s">
        <v>1814</v>
      </c>
      <c r="C607" s="163" t="s">
        <v>600</v>
      </c>
      <c r="D607" s="83" t="s">
        <v>1061</v>
      </c>
      <c r="E607" s="165" t="s">
        <v>181</v>
      </c>
      <c r="F607" s="295">
        <v>1</v>
      </c>
      <c r="G607" s="120"/>
      <c r="H607" s="182">
        <f>ROUND(G607*F607,2)</f>
        <v>0</v>
      </c>
      <c r="I607" s="24" t="str">
        <f t="shared" ca="1" si="49"/>
        <v/>
      </c>
      <c r="J607" s="15" t="str">
        <f t="shared" si="53"/>
        <v>F011Adjustment of Curb Stop BoxesCW 3210-R8each</v>
      </c>
      <c r="K607" s="16">
        <f>MATCH(J607,'Pay Items'!$K$1:$K$649,0)</f>
        <v>602</v>
      </c>
      <c r="L607" s="17" t="str">
        <f t="shared" ca="1" si="50"/>
        <v>,0</v>
      </c>
      <c r="M607" s="17" t="str">
        <f t="shared" ca="1" si="51"/>
        <v>C2</v>
      </c>
      <c r="N607" s="17" t="str">
        <f t="shared" ca="1" si="52"/>
        <v>C2</v>
      </c>
    </row>
    <row r="608" spans="1:14" ht="30" customHeight="1" x14ac:dyDescent="0.2">
      <c r="A608" s="118" t="s">
        <v>241</v>
      </c>
      <c r="B608" s="92" t="s">
        <v>1815</v>
      </c>
      <c r="C608" s="81" t="s">
        <v>602</v>
      </c>
      <c r="D608" s="83" t="s">
        <v>1061</v>
      </c>
      <c r="E608" s="85" t="s">
        <v>181</v>
      </c>
      <c r="F608" s="297">
        <v>1</v>
      </c>
      <c r="G608" s="104"/>
      <c r="H608" s="94">
        <f>ROUND(G608*F608,2)</f>
        <v>0</v>
      </c>
      <c r="I608" s="24" t="str">
        <f t="shared" ca="1" si="49"/>
        <v/>
      </c>
      <c r="J608" s="15" t="str">
        <f t="shared" si="53"/>
        <v>F018Curb Stop ExtensionsCW 3210-R8each</v>
      </c>
      <c r="K608" s="16">
        <f>MATCH(J608,'Pay Items'!$K$1:$K$649,0)</f>
        <v>603</v>
      </c>
      <c r="L608" s="17" t="str">
        <f t="shared" ca="1" si="50"/>
        <v>,0</v>
      </c>
      <c r="M608" s="17" t="str">
        <f t="shared" ca="1" si="51"/>
        <v>C2</v>
      </c>
      <c r="N608" s="17" t="str">
        <f t="shared" ca="1" si="52"/>
        <v>C2</v>
      </c>
    </row>
    <row r="609" spans="1:14" ht="30" customHeight="1" x14ac:dyDescent="0.2">
      <c r="A609" s="152"/>
      <c r="B609" s="173"/>
      <c r="C609" s="174" t="s">
        <v>202</v>
      </c>
      <c r="D609" s="175"/>
      <c r="E609" s="203"/>
      <c r="F609" s="293" t="s">
        <v>173</v>
      </c>
      <c r="G609" s="160"/>
      <c r="H609" s="160"/>
      <c r="I609" s="24" t="str">
        <f t="shared" ca="1" si="49"/>
        <v>LOCKED</v>
      </c>
      <c r="J609" s="15" t="str">
        <f t="shared" si="53"/>
        <v>LANDSCAPING</v>
      </c>
      <c r="K609" s="16">
        <f>MATCH(J609,'Pay Items'!$K$1:$K$649,0)</f>
        <v>618</v>
      </c>
      <c r="L609" s="17" t="str">
        <f t="shared" ca="1" si="50"/>
        <v>,0</v>
      </c>
      <c r="M609" s="17" t="str">
        <f t="shared" ca="1" si="51"/>
        <v>C2</v>
      </c>
      <c r="N609" s="17" t="str">
        <f t="shared" ca="1" si="52"/>
        <v>C2</v>
      </c>
    </row>
    <row r="610" spans="1:14" ht="30" customHeight="1" x14ac:dyDescent="0.2">
      <c r="A610" s="204" t="s">
        <v>242</v>
      </c>
      <c r="B610" s="162" t="s">
        <v>1816</v>
      </c>
      <c r="C610" s="163" t="s">
        <v>147</v>
      </c>
      <c r="D610" s="164" t="s">
        <v>1539</v>
      </c>
      <c r="E610" s="165"/>
      <c r="F610" s="293" t="s">
        <v>173</v>
      </c>
      <c r="G610" s="160"/>
      <c r="H610" s="160"/>
      <c r="I610" s="24" t="str">
        <f t="shared" ca="1" si="49"/>
        <v>LOCKED</v>
      </c>
      <c r="J610" s="15" t="str">
        <f t="shared" si="53"/>
        <v>G001SoddingCW 3510-R10</v>
      </c>
      <c r="K610" s="16">
        <f>MATCH(J610,'Pay Items'!$K$1:$K$649,0)</f>
        <v>619</v>
      </c>
      <c r="L610" s="17" t="str">
        <f t="shared" ca="1" si="50"/>
        <v>,0</v>
      </c>
      <c r="M610" s="17" t="str">
        <f t="shared" ca="1" si="51"/>
        <v>C2</v>
      </c>
      <c r="N610" s="17" t="str">
        <f t="shared" ca="1" si="52"/>
        <v>C2</v>
      </c>
    </row>
    <row r="611" spans="1:14" ht="30" customHeight="1" x14ac:dyDescent="0.2">
      <c r="A611" s="204" t="s">
        <v>243</v>
      </c>
      <c r="B611" s="172" t="s">
        <v>350</v>
      </c>
      <c r="C611" s="163" t="s">
        <v>885</v>
      </c>
      <c r="D611" s="164"/>
      <c r="E611" s="165" t="s">
        <v>178</v>
      </c>
      <c r="F611" s="294">
        <v>20</v>
      </c>
      <c r="G611" s="120"/>
      <c r="H611" s="182">
        <f>ROUND(G611*F611,2)</f>
        <v>0</v>
      </c>
      <c r="I611" s="24" t="str">
        <f t="shared" ca="1" si="49"/>
        <v/>
      </c>
      <c r="J611" s="15" t="str">
        <f t="shared" si="53"/>
        <v>G002width &lt; 600 mmm²</v>
      </c>
      <c r="K611" s="16">
        <f>MATCH(J611,'Pay Items'!$K$1:$K$649,0)</f>
        <v>620</v>
      </c>
      <c r="L611" s="17" t="str">
        <f t="shared" ca="1" si="50"/>
        <v>,0</v>
      </c>
      <c r="M611" s="17" t="str">
        <f t="shared" ca="1" si="51"/>
        <v>C2</v>
      </c>
      <c r="N611" s="17" t="str">
        <f t="shared" ca="1" si="52"/>
        <v>C2</v>
      </c>
    </row>
    <row r="612" spans="1:14" ht="30" customHeight="1" x14ac:dyDescent="0.2">
      <c r="A612" s="204" t="s">
        <v>244</v>
      </c>
      <c r="B612" s="172" t="s">
        <v>351</v>
      </c>
      <c r="C612" s="163" t="s">
        <v>886</v>
      </c>
      <c r="D612" s="164"/>
      <c r="E612" s="165" t="s">
        <v>178</v>
      </c>
      <c r="F612" s="294">
        <v>80</v>
      </c>
      <c r="G612" s="120"/>
      <c r="H612" s="182">
        <f>ROUND(G612*F612,2)</f>
        <v>0</v>
      </c>
      <c r="I612" s="24" t="str">
        <f t="shared" ca="1" si="49"/>
        <v/>
      </c>
      <c r="J612" s="15" t="str">
        <f t="shared" si="53"/>
        <v>G003width &gt; or = 600 mmm²</v>
      </c>
      <c r="K612" s="16">
        <f>MATCH(J612,'Pay Items'!$K$1:$K$649,0)</f>
        <v>621</v>
      </c>
      <c r="L612" s="17" t="str">
        <f t="shared" ca="1" si="50"/>
        <v>,0</v>
      </c>
      <c r="M612" s="17" t="str">
        <f t="shared" ca="1" si="51"/>
        <v>C2</v>
      </c>
      <c r="N612" s="17" t="str">
        <f t="shared" ca="1" si="52"/>
        <v>C2</v>
      </c>
    </row>
    <row r="613" spans="1:14" ht="39.950000000000003" customHeight="1" x14ac:dyDescent="0.2">
      <c r="A613" s="152"/>
      <c r="B613" s="196"/>
      <c r="C613" s="213" t="s">
        <v>1817</v>
      </c>
      <c r="D613" s="164"/>
      <c r="E613" s="165"/>
      <c r="F613" s="293" t="s">
        <v>173</v>
      </c>
      <c r="G613" s="160"/>
      <c r="H613" s="160"/>
      <c r="I613" s="24" t="str">
        <f t="shared" ca="1" si="49"/>
        <v>LOCKED</v>
      </c>
      <c r="J613" s="15" t="str">
        <f t="shared" si="53"/>
        <v>WOLSELEY AVENUE AND ARLINGTON STREET</v>
      </c>
      <c r="K613" s="16" t="e">
        <f>MATCH(J613,'Pay Items'!$K$1:$K$649,0)</f>
        <v>#N/A</v>
      </c>
      <c r="L613" s="17" t="str">
        <f t="shared" ca="1" si="50"/>
        <v>,0</v>
      </c>
      <c r="M613" s="17" t="str">
        <f t="shared" ca="1" si="51"/>
        <v>C2</v>
      </c>
      <c r="N613" s="17" t="str">
        <f t="shared" ca="1" si="52"/>
        <v>C2</v>
      </c>
    </row>
    <row r="614" spans="1:14" ht="30" customHeight="1" x14ac:dyDescent="0.2">
      <c r="A614" s="152"/>
      <c r="B614" s="173"/>
      <c r="C614" s="198" t="s">
        <v>196</v>
      </c>
      <c r="D614" s="164"/>
      <c r="E614" s="165"/>
      <c r="F614" s="293" t="s">
        <v>173</v>
      </c>
      <c r="G614" s="160"/>
      <c r="H614" s="160"/>
      <c r="I614" s="24" t="str">
        <f t="shared" ca="1" si="49"/>
        <v>LOCKED</v>
      </c>
      <c r="J614" s="15" t="str">
        <f t="shared" si="53"/>
        <v>EARTH AND BASE WORKS</v>
      </c>
      <c r="K614" s="16">
        <f>MATCH(J614,'Pay Items'!$K$1:$K$649,0)</f>
        <v>3</v>
      </c>
      <c r="L614" s="17" t="str">
        <f t="shared" ca="1" si="50"/>
        <v>,0</v>
      </c>
      <c r="M614" s="17" t="str">
        <f t="shared" ca="1" si="51"/>
        <v>C2</v>
      </c>
      <c r="N614" s="17" t="str">
        <f t="shared" ca="1" si="52"/>
        <v>C2</v>
      </c>
    </row>
    <row r="615" spans="1:14" ht="30" customHeight="1" x14ac:dyDescent="0.2">
      <c r="A615" s="187" t="s">
        <v>439</v>
      </c>
      <c r="B615" s="162" t="s">
        <v>1818</v>
      </c>
      <c r="C615" s="163" t="s">
        <v>104</v>
      </c>
      <c r="D615" s="164" t="s">
        <v>1296</v>
      </c>
      <c r="E615" s="165" t="s">
        <v>179</v>
      </c>
      <c r="F615" s="294">
        <v>10</v>
      </c>
      <c r="G615" s="120"/>
      <c r="H615" s="182">
        <f>ROUND(G615*F615,2)</f>
        <v>0</v>
      </c>
      <c r="I615" s="24" t="str">
        <f t="shared" ca="1" si="49"/>
        <v/>
      </c>
      <c r="J615" s="15" t="str">
        <f t="shared" si="53"/>
        <v>A003ExcavationCW 3110-R22m³</v>
      </c>
      <c r="K615" s="16">
        <f>MATCH(J615,'Pay Items'!$K$1:$K$649,0)</f>
        <v>6</v>
      </c>
      <c r="L615" s="17" t="str">
        <f t="shared" ca="1" si="50"/>
        <v>,0</v>
      </c>
      <c r="M615" s="17" t="str">
        <f t="shared" ca="1" si="51"/>
        <v>C2</v>
      </c>
      <c r="N615" s="17" t="str">
        <f t="shared" ca="1" si="52"/>
        <v>C2</v>
      </c>
    </row>
    <row r="616" spans="1:14" ht="39.950000000000003" customHeight="1" x14ac:dyDescent="0.2">
      <c r="A616" s="214" t="s">
        <v>250</v>
      </c>
      <c r="B616" s="162" t="s">
        <v>1819</v>
      </c>
      <c r="C616" s="163" t="s">
        <v>319</v>
      </c>
      <c r="D616" s="164" t="s">
        <v>1296</v>
      </c>
      <c r="E616" s="165"/>
      <c r="F616" s="293" t="s">
        <v>173</v>
      </c>
      <c r="G616" s="160"/>
      <c r="H616" s="160"/>
      <c r="I616" s="24" t="str">
        <f t="shared" ca="1" si="49"/>
        <v>LOCKED</v>
      </c>
      <c r="J616" s="15" t="str">
        <f t="shared" si="53"/>
        <v>A010Supplying and Placing Base Course MaterialCW 3110-R22</v>
      </c>
      <c r="K616" s="16">
        <f>MATCH(J616,'Pay Items'!$K$1:$K$649,0)</f>
        <v>27</v>
      </c>
      <c r="L616" s="17" t="str">
        <f t="shared" ca="1" si="50"/>
        <v>,0</v>
      </c>
      <c r="M616" s="17" t="str">
        <f t="shared" ca="1" si="51"/>
        <v>C2</v>
      </c>
      <c r="N616" s="17" t="str">
        <f t="shared" ca="1" si="52"/>
        <v>C2</v>
      </c>
    </row>
    <row r="617" spans="1:14" ht="30" customHeight="1" x14ac:dyDescent="0.2">
      <c r="A617" s="214" t="s">
        <v>1124</v>
      </c>
      <c r="B617" s="172" t="s">
        <v>350</v>
      </c>
      <c r="C617" s="163" t="s">
        <v>1702</v>
      </c>
      <c r="D617" s="164" t="s">
        <v>173</v>
      </c>
      <c r="E617" s="165" t="s">
        <v>179</v>
      </c>
      <c r="F617" s="294">
        <v>10</v>
      </c>
      <c r="G617" s="120"/>
      <c r="H617" s="182">
        <f>ROUND(G617*F617,2)</f>
        <v>0</v>
      </c>
      <c r="I617" s="24" t="str">
        <f t="shared" ca="1" si="49"/>
        <v/>
      </c>
      <c r="J617" s="15" t="str">
        <f t="shared" si="53"/>
        <v>A010C3Base Course Material - Granular Cm³</v>
      </c>
      <c r="K617" s="16" t="e">
        <f>MATCH(J617,'Pay Items'!$K$1:$K$649,0)</f>
        <v>#N/A</v>
      </c>
      <c r="L617" s="17" t="str">
        <f t="shared" ca="1" si="50"/>
        <v>,0</v>
      </c>
      <c r="M617" s="17" t="str">
        <f t="shared" ca="1" si="51"/>
        <v>C2</v>
      </c>
      <c r="N617" s="17" t="str">
        <f t="shared" ca="1" si="52"/>
        <v>C2</v>
      </c>
    </row>
    <row r="618" spans="1:14" ht="30" customHeight="1" x14ac:dyDescent="0.2">
      <c r="A618" s="187" t="s">
        <v>252</v>
      </c>
      <c r="B618" s="162" t="s">
        <v>1820</v>
      </c>
      <c r="C618" s="163" t="s">
        <v>108</v>
      </c>
      <c r="D618" s="164" t="s">
        <v>1296</v>
      </c>
      <c r="E618" s="165" t="s">
        <v>178</v>
      </c>
      <c r="F618" s="294">
        <v>160</v>
      </c>
      <c r="G618" s="120"/>
      <c r="H618" s="182">
        <f>ROUND(G618*F618,2)</f>
        <v>0</v>
      </c>
      <c r="I618" s="24" t="str">
        <f t="shared" ca="1" si="49"/>
        <v/>
      </c>
      <c r="J618" s="15" t="str">
        <f t="shared" si="53"/>
        <v>A012Grading of BoulevardsCW 3110-R22m²</v>
      </c>
      <c r="K618" s="16">
        <f>MATCH(J618,'Pay Items'!$K$1:$K$649,0)</f>
        <v>37</v>
      </c>
      <c r="L618" s="17" t="str">
        <f t="shared" ca="1" si="50"/>
        <v>,0</v>
      </c>
      <c r="M618" s="17" t="str">
        <f t="shared" ca="1" si="51"/>
        <v>C2</v>
      </c>
      <c r="N618" s="17" t="str">
        <f t="shared" ca="1" si="52"/>
        <v>C2</v>
      </c>
    </row>
    <row r="619" spans="1:14" ht="30" customHeight="1" x14ac:dyDescent="0.2">
      <c r="A619" s="152"/>
      <c r="B619" s="173"/>
      <c r="C619" s="174" t="s">
        <v>1603</v>
      </c>
      <c r="D619" s="175"/>
      <c r="E619" s="203"/>
      <c r="F619" s="293" t="s">
        <v>173</v>
      </c>
      <c r="G619" s="160"/>
      <c r="H619" s="160"/>
      <c r="I619" s="24" t="str">
        <f t="shared" ca="1" si="49"/>
        <v>LOCKED</v>
      </c>
      <c r="J619" s="15" t="str">
        <f t="shared" si="53"/>
        <v>ROADWORKS - REMOVALS/RENEWALS</v>
      </c>
      <c r="K619" s="16" t="e">
        <f>MATCH(J619,'Pay Items'!$K$1:$K$649,0)</f>
        <v>#N/A</v>
      </c>
      <c r="L619" s="17" t="str">
        <f t="shared" ca="1" si="50"/>
        <v>,0</v>
      </c>
      <c r="M619" s="17" t="str">
        <f t="shared" ca="1" si="51"/>
        <v>C2</v>
      </c>
      <c r="N619" s="17" t="str">
        <f t="shared" ca="1" si="52"/>
        <v>C2</v>
      </c>
    </row>
    <row r="620" spans="1:14" ht="30" customHeight="1" x14ac:dyDescent="0.2">
      <c r="A620" s="177" t="s">
        <v>371</v>
      </c>
      <c r="B620" s="162" t="s">
        <v>1821</v>
      </c>
      <c r="C620" s="163" t="s">
        <v>316</v>
      </c>
      <c r="D620" s="164" t="s">
        <v>1296</v>
      </c>
      <c r="E620" s="165"/>
      <c r="F620" s="293" t="s">
        <v>173</v>
      </c>
      <c r="G620" s="160"/>
      <c r="H620" s="160"/>
      <c r="I620" s="24" t="str">
        <f t="shared" ca="1" si="49"/>
        <v>LOCKED</v>
      </c>
      <c r="J620" s="15" t="str">
        <f t="shared" si="53"/>
        <v>B001Pavement RemovalCW 3110-R22</v>
      </c>
      <c r="K620" s="16">
        <f>MATCH(J620,'Pay Items'!$K$1:$K$649,0)</f>
        <v>69</v>
      </c>
      <c r="L620" s="17" t="str">
        <f t="shared" ca="1" si="50"/>
        <v>,0</v>
      </c>
      <c r="M620" s="17" t="str">
        <f t="shared" ca="1" si="51"/>
        <v>C2</v>
      </c>
      <c r="N620" s="17" t="str">
        <f t="shared" ca="1" si="52"/>
        <v>C2</v>
      </c>
    </row>
    <row r="621" spans="1:14" ht="30" customHeight="1" x14ac:dyDescent="0.2">
      <c r="A621" s="177" t="s">
        <v>442</v>
      </c>
      <c r="B621" s="172" t="s">
        <v>350</v>
      </c>
      <c r="C621" s="163" t="s">
        <v>317</v>
      </c>
      <c r="D621" s="164" t="s">
        <v>173</v>
      </c>
      <c r="E621" s="165" t="s">
        <v>178</v>
      </c>
      <c r="F621" s="294">
        <v>100</v>
      </c>
      <c r="G621" s="120"/>
      <c r="H621" s="182">
        <f>ROUND(G621*F621,2)</f>
        <v>0</v>
      </c>
      <c r="I621" s="24" t="str">
        <f t="shared" ca="1" si="49"/>
        <v/>
      </c>
      <c r="J621" s="15" t="str">
        <f t="shared" si="53"/>
        <v>B002Concrete Pavementm²</v>
      </c>
      <c r="K621" s="16">
        <f>MATCH(J621,'Pay Items'!$K$1:$K$649,0)</f>
        <v>70</v>
      </c>
      <c r="L621" s="17" t="str">
        <f t="shared" ca="1" si="50"/>
        <v>,0</v>
      </c>
      <c r="M621" s="17" t="str">
        <f t="shared" ca="1" si="51"/>
        <v>C2</v>
      </c>
      <c r="N621" s="17" t="str">
        <f t="shared" ca="1" si="52"/>
        <v>C2</v>
      </c>
    </row>
    <row r="622" spans="1:14" ht="30" customHeight="1" x14ac:dyDescent="0.2">
      <c r="A622" s="177" t="s">
        <v>262</v>
      </c>
      <c r="B622" s="172" t="s">
        <v>351</v>
      </c>
      <c r="C622" s="163" t="s">
        <v>318</v>
      </c>
      <c r="D622" s="164" t="s">
        <v>173</v>
      </c>
      <c r="E622" s="165" t="s">
        <v>178</v>
      </c>
      <c r="F622" s="294">
        <v>25</v>
      </c>
      <c r="G622" s="120"/>
      <c r="H622" s="182">
        <f>ROUND(G622*F622,2)</f>
        <v>0</v>
      </c>
      <c r="I622" s="24" t="str">
        <f t="shared" ca="1" si="49"/>
        <v/>
      </c>
      <c r="J622" s="15" t="str">
        <f t="shared" si="53"/>
        <v>B003Asphalt Pavementm²</v>
      </c>
      <c r="K622" s="16">
        <f>MATCH(J622,'Pay Items'!$K$1:$K$649,0)</f>
        <v>71</v>
      </c>
      <c r="L622" s="17" t="str">
        <f t="shared" ca="1" si="50"/>
        <v>,0</v>
      </c>
      <c r="M622" s="17" t="str">
        <f t="shared" ca="1" si="51"/>
        <v>C2</v>
      </c>
      <c r="N622" s="17" t="str">
        <f t="shared" ca="1" si="52"/>
        <v>C2</v>
      </c>
    </row>
    <row r="623" spans="1:14" ht="39.950000000000003" customHeight="1" x14ac:dyDescent="0.2">
      <c r="A623" s="177" t="s">
        <v>775</v>
      </c>
      <c r="B623" s="215" t="s">
        <v>1822</v>
      </c>
      <c r="C623" s="163" t="s">
        <v>466</v>
      </c>
      <c r="D623" s="164" t="s">
        <v>1315</v>
      </c>
      <c r="E623" s="165"/>
      <c r="F623" s="293" t="s">
        <v>173</v>
      </c>
      <c r="G623" s="160"/>
      <c r="H623" s="160"/>
      <c r="I623" s="24" t="str">
        <f t="shared" ca="1" si="49"/>
        <v>LOCKED</v>
      </c>
      <c r="J623" s="15" t="str">
        <f t="shared" si="53"/>
        <v>B077-72Partial Slab Patches - Early Opening (72 hour)CW 3230-R8</v>
      </c>
      <c r="K623" s="16">
        <f>MATCH(J623,'Pay Items'!$K$1:$K$649,0)</f>
        <v>145</v>
      </c>
      <c r="L623" s="17" t="str">
        <f t="shared" ca="1" si="50"/>
        <v>,0</v>
      </c>
      <c r="M623" s="17" t="str">
        <f t="shared" ca="1" si="51"/>
        <v>C2</v>
      </c>
      <c r="N623" s="17" t="str">
        <f t="shared" ca="1" si="52"/>
        <v>C2</v>
      </c>
    </row>
    <row r="624" spans="1:14" ht="30" customHeight="1" x14ac:dyDescent="0.2">
      <c r="A624" s="177" t="s">
        <v>784</v>
      </c>
      <c r="B624" s="172" t="s">
        <v>350</v>
      </c>
      <c r="C624" s="163" t="s">
        <v>1580</v>
      </c>
      <c r="D624" s="164" t="s">
        <v>173</v>
      </c>
      <c r="E624" s="165" t="s">
        <v>178</v>
      </c>
      <c r="F624" s="294">
        <v>5</v>
      </c>
      <c r="G624" s="120"/>
      <c r="H624" s="182">
        <f>ROUND(G624*F624,2)</f>
        <v>0</v>
      </c>
      <c r="I624" s="24" t="str">
        <f t="shared" ca="1" si="49"/>
        <v/>
      </c>
      <c r="J624" s="15" t="str">
        <f t="shared" si="53"/>
        <v>B086-72200 mm Type 4 Concrete Pavement (Type A)m²</v>
      </c>
      <c r="K624" s="16">
        <f>MATCH(J624,'Pay Items'!$K$1:$K$649,0)</f>
        <v>154</v>
      </c>
      <c r="L624" s="17" t="str">
        <f t="shared" ca="1" si="50"/>
        <v>,0</v>
      </c>
      <c r="M624" s="17" t="str">
        <f t="shared" ca="1" si="51"/>
        <v>C2</v>
      </c>
      <c r="N624" s="17" t="str">
        <f t="shared" ca="1" si="52"/>
        <v>C2</v>
      </c>
    </row>
    <row r="625" spans="1:14" ht="30" customHeight="1" x14ac:dyDescent="0.2">
      <c r="A625" s="177" t="s">
        <v>301</v>
      </c>
      <c r="B625" s="162" t="s">
        <v>1823</v>
      </c>
      <c r="C625" s="163" t="s">
        <v>161</v>
      </c>
      <c r="D625" s="164" t="s">
        <v>921</v>
      </c>
      <c r="E625" s="165"/>
      <c r="F625" s="293" t="s">
        <v>173</v>
      </c>
      <c r="G625" s="160"/>
      <c r="H625" s="160"/>
      <c r="I625" s="24" t="str">
        <f t="shared" ca="1" si="49"/>
        <v>LOCKED</v>
      </c>
      <c r="J625" s="15" t="str">
        <f t="shared" si="53"/>
        <v>B094Drilled DowelsCW 3230-R8</v>
      </c>
      <c r="K625" s="16">
        <f>MATCH(J625,'Pay Items'!$K$1:$K$649,0)</f>
        <v>164</v>
      </c>
      <c r="L625" s="17" t="str">
        <f t="shared" ca="1" si="50"/>
        <v>,0</v>
      </c>
      <c r="M625" s="17" t="str">
        <f t="shared" ca="1" si="51"/>
        <v>C2</v>
      </c>
      <c r="N625" s="17" t="str">
        <f t="shared" ca="1" si="52"/>
        <v>C2</v>
      </c>
    </row>
    <row r="626" spans="1:14" ht="30" customHeight="1" x14ac:dyDescent="0.2">
      <c r="A626" s="177" t="s">
        <v>302</v>
      </c>
      <c r="B626" s="172" t="s">
        <v>350</v>
      </c>
      <c r="C626" s="163" t="s">
        <v>189</v>
      </c>
      <c r="D626" s="164" t="s">
        <v>173</v>
      </c>
      <c r="E626" s="165" t="s">
        <v>181</v>
      </c>
      <c r="F626" s="294">
        <v>10</v>
      </c>
      <c r="G626" s="120"/>
      <c r="H626" s="166">
        <f>ROUND(G626*F626,2)</f>
        <v>0</v>
      </c>
      <c r="I626" s="24" t="str">
        <f t="shared" ca="1" si="49"/>
        <v/>
      </c>
      <c r="J626" s="15" t="str">
        <f t="shared" si="53"/>
        <v>B09519.1 mm Diametereach</v>
      </c>
      <c r="K626" s="16">
        <f>MATCH(J626,'Pay Items'!$K$1:$K$649,0)</f>
        <v>165</v>
      </c>
      <c r="L626" s="17" t="str">
        <f t="shared" ca="1" si="50"/>
        <v>,0</v>
      </c>
      <c r="M626" s="17" t="str">
        <f t="shared" ca="1" si="51"/>
        <v>C2</v>
      </c>
      <c r="N626" s="17" t="str">
        <f t="shared" ca="1" si="52"/>
        <v>C2</v>
      </c>
    </row>
    <row r="627" spans="1:14" ht="30" customHeight="1" x14ac:dyDescent="0.2">
      <c r="A627" s="177" t="s">
        <v>304</v>
      </c>
      <c r="B627" s="162" t="s">
        <v>1824</v>
      </c>
      <c r="C627" s="163" t="s">
        <v>162</v>
      </c>
      <c r="D627" s="164" t="s">
        <v>921</v>
      </c>
      <c r="E627" s="165"/>
      <c r="F627" s="293" t="s">
        <v>173</v>
      </c>
      <c r="G627" s="160"/>
      <c r="H627" s="160"/>
      <c r="I627" s="24" t="str">
        <f t="shared" ca="1" si="49"/>
        <v>LOCKED</v>
      </c>
      <c r="J627" s="15" t="str">
        <f t="shared" si="53"/>
        <v>B097Drilled Tie BarsCW 3230-R8</v>
      </c>
      <c r="K627" s="16">
        <f>MATCH(J627,'Pay Items'!$K$1:$K$649,0)</f>
        <v>167</v>
      </c>
      <c r="L627" s="17" t="str">
        <f t="shared" ca="1" si="50"/>
        <v>,0</v>
      </c>
      <c r="M627" s="17" t="str">
        <f t="shared" ca="1" si="51"/>
        <v>C2</v>
      </c>
      <c r="N627" s="17" t="str">
        <f t="shared" ca="1" si="52"/>
        <v>C2</v>
      </c>
    </row>
    <row r="628" spans="1:14" ht="30" customHeight="1" x14ac:dyDescent="0.2">
      <c r="A628" s="177" t="s">
        <v>305</v>
      </c>
      <c r="B628" s="172" t="s">
        <v>350</v>
      </c>
      <c r="C628" s="163" t="s">
        <v>187</v>
      </c>
      <c r="D628" s="164" t="s">
        <v>173</v>
      </c>
      <c r="E628" s="165" t="s">
        <v>181</v>
      </c>
      <c r="F628" s="294">
        <v>55</v>
      </c>
      <c r="G628" s="120"/>
      <c r="H628" s="182">
        <f>ROUND(G628*F628,2)</f>
        <v>0</v>
      </c>
      <c r="I628" s="24" t="str">
        <f t="shared" ca="1" si="49"/>
        <v/>
      </c>
      <c r="J628" s="15" t="str">
        <f t="shared" si="53"/>
        <v>B09820 M Deformed Tie Bareach</v>
      </c>
      <c r="K628" s="16">
        <f>MATCH(J628,'Pay Items'!$K$1:$K$649,0)</f>
        <v>169</v>
      </c>
      <c r="L628" s="17" t="str">
        <f t="shared" ca="1" si="50"/>
        <v>,0</v>
      </c>
      <c r="M628" s="17" t="str">
        <f t="shared" ca="1" si="51"/>
        <v>C2</v>
      </c>
      <c r="N628" s="17" t="str">
        <f t="shared" ca="1" si="52"/>
        <v>C2</v>
      </c>
    </row>
    <row r="629" spans="1:14" ht="30" customHeight="1" x14ac:dyDescent="0.2">
      <c r="A629" s="177" t="s">
        <v>792</v>
      </c>
      <c r="B629" s="162" t="s">
        <v>1825</v>
      </c>
      <c r="C629" s="163" t="s">
        <v>329</v>
      </c>
      <c r="D629" s="164" t="s">
        <v>6</v>
      </c>
      <c r="E629" s="165"/>
      <c r="F629" s="293" t="s">
        <v>173</v>
      </c>
      <c r="G629" s="160"/>
      <c r="H629" s="160"/>
      <c r="I629" s="24" t="str">
        <f t="shared" ca="1" si="49"/>
        <v>LOCKED</v>
      </c>
      <c r="J629" s="15" t="str">
        <f t="shared" si="53"/>
        <v>B100rMiscellaneous Concrete Slab RemovalCW 3235-R9</v>
      </c>
      <c r="K629" s="16">
        <f>MATCH(J629,'Pay Items'!$K$1:$K$649,0)</f>
        <v>171</v>
      </c>
      <c r="L629" s="17" t="str">
        <f t="shared" ca="1" si="50"/>
        <v>,0</v>
      </c>
      <c r="M629" s="17" t="str">
        <f t="shared" ca="1" si="51"/>
        <v>C2</v>
      </c>
      <c r="N629" s="17" t="str">
        <f t="shared" ca="1" si="52"/>
        <v>C2</v>
      </c>
    </row>
    <row r="630" spans="1:14" ht="30" customHeight="1" x14ac:dyDescent="0.2">
      <c r="A630" s="177" t="s">
        <v>796</v>
      </c>
      <c r="B630" s="172" t="s">
        <v>350</v>
      </c>
      <c r="C630" s="163" t="s">
        <v>10</v>
      </c>
      <c r="D630" s="164" t="s">
        <v>173</v>
      </c>
      <c r="E630" s="165" t="s">
        <v>178</v>
      </c>
      <c r="F630" s="294">
        <v>70</v>
      </c>
      <c r="G630" s="120"/>
      <c r="H630" s="182">
        <f>ROUND(G630*F630,2)</f>
        <v>0</v>
      </c>
      <c r="I630" s="24" t="str">
        <f t="shared" ca="1" si="49"/>
        <v/>
      </c>
      <c r="J630" s="15" t="str">
        <f t="shared" si="53"/>
        <v>B104r100 mm Sidewalkm²</v>
      </c>
      <c r="K630" s="16">
        <f>MATCH(J630,'Pay Items'!$K$1:$K$649,0)</f>
        <v>175</v>
      </c>
      <c r="L630" s="17" t="str">
        <f t="shared" ca="1" si="50"/>
        <v>,0</v>
      </c>
      <c r="M630" s="17" t="str">
        <f t="shared" ca="1" si="51"/>
        <v>C2</v>
      </c>
      <c r="N630" s="17" t="str">
        <f t="shared" ca="1" si="52"/>
        <v>C2</v>
      </c>
    </row>
    <row r="631" spans="1:14" ht="30" customHeight="1" x14ac:dyDescent="0.2">
      <c r="A631" s="177" t="s">
        <v>799</v>
      </c>
      <c r="B631" s="162" t="s">
        <v>1826</v>
      </c>
      <c r="C631" s="163" t="s">
        <v>334</v>
      </c>
      <c r="D631" s="164" t="s">
        <v>1609</v>
      </c>
      <c r="E631" s="165"/>
      <c r="F631" s="293" t="s">
        <v>173</v>
      </c>
      <c r="G631" s="160"/>
      <c r="H631" s="160"/>
      <c r="I631" s="24" t="str">
        <f t="shared" ca="1" si="49"/>
        <v>LOCKED</v>
      </c>
      <c r="J631" s="15" t="str">
        <f t="shared" si="53"/>
        <v>B107iMiscellaneous Concrete Slab InstallationCW 3235-R9, E14</v>
      </c>
      <c r="K631" s="16" t="e">
        <f>MATCH(J631,'Pay Items'!$K$1:$K$649,0)</f>
        <v>#N/A</v>
      </c>
      <c r="L631" s="17" t="str">
        <f t="shared" ca="1" si="50"/>
        <v>,0</v>
      </c>
      <c r="M631" s="17" t="str">
        <f t="shared" ca="1" si="51"/>
        <v>C2</v>
      </c>
      <c r="N631" s="17" t="str">
        <f t="shared" ca="1" si="52"/>
        <v>C2</v>
      </c>
    </row>
    <row r="632" spans="1:14" ht="30" customHeight="1" x14ac:dyDescent="0.2">
      <c r="A632" s="177" t="s">
        <v>911</v>
      </c>
      <c r="B632" s="172" t="s">
        <v>350</v>
      </c>
      <c r="C632" s="163" t="s">
        <v>1704</v>
      </c>
      <c r="D632" s="164" t="s">
        <v>397</v>
      </c>
      <c r="E632" s="165" t="s">
        <v>178</v>
      </c>
      <c r="F632" s="294">
        <v>85</v>
      </c>
      <c r="G632" s="120"/>
      <c r="H632" s="182">
        <f>ROUND(G632*F632,2)</f>
        <v>0</v>
      </c>
      <c r="I632" s="24" t="str">
        <f t="shared" ca="1" si="49"/>
        <v/>
      </c>
      <c r="J632" s="15" t="str">
        <f t="shared" si="53"/>
        <v>B111iType 5 Concrete 100 mm SidewalkSD-228Am²</v>
      </c>
      <c r="K632" s="16" t="e">
        <f>MATCH(J632,'Pay Items'!$K$1:$K$649,0)</f>
        <v>#N/A</v>
      </c>
      <c r="L632" s="17" t="str">
        <f t="shared" ca="1" si="50"/>
        <v>,0</v>
      </c>
      <c r="M632" s="17" t="str">
        <f t="shared" ca="1" si="51"/>
        <v>C2</v>
      </c>
      <c r="N632" s="17" t="str">
        <f t="shared" ca="1" si="52"/>
        <v>C2</v>
      </c>
    </row>
    <row r="633" spans="1:14" ht="30" customHeight="1" x14ac:dyDescent="0.2">
      <c r="A633" s="177" t="s">
        <v>815</v>
      </c>
      <c r="B633" s="162" t="s">
        <v>1827</v>
      </c>
      <c r="C633" s="163" t="s">
        <v>339</v>
      </c>
      <c r="D633" s="164" t="s">
        <v>918</v>
      </c>
      <c r="E633" s="165"/>
      <c r="F633" s="293" t="s">
        <v>173</v>
      </c>
      <c r="G633" s="160"/>
      <c r="H633" s="160"/>
      <c r="I633" s="24" t="str">
        <f t="shared" ca="1" si="49"/>
        <v>LOCKED</v>
      </c>
      <c r="J633" s="15" t="str">
        <f t="shared" si="53"/>
        <v>B126rConcrete Curb RemovalCW 3240-R10</v>
      </c>
      <c r="K633" s="16">
        <f>MATCH(J633,'Pay Items'!$K$1:$K$649,0)</f>
        <v>209</v>
      </c>
      <c r="L633" s="17" t="str">
        <f t="shared" ca="1" si="50"/>
        <v>,0</v>
      </c>
      <c r="M633" s="17" t="str">
        <f t="shared" ca="1" si="51"/>
        <v>C2</v>
      </c>
      <c r="N633" s="17" t="str">
        <f t="shared" ca="1" si="52"/>
        <v>C2</v>
      </c>
    </row>
    <row r="634" spans="1:14" ht="30" customHeight="1" x14ac:dyDescent="0.2">
      <c r="A634" s="177" t="s">
        <v>1145</v>
      </c>
      <c r="B634" s="172" t="s">
        <v>350</v>
      </c>
      <c r="C634" s="163" t="s">
        <v>969</v>
      </c>
      <c r="D634" s="164" t="s">
        <v>173</v>
      </c>
      <c r="E634" s="165" t="s">
        <v>182</v>
      </c>
      <c r="F634" s="294">
        <v>50</v>
      </c>
      <c r="G634" s="120"/>
      <c r="H634" s="182">
        <f>ROUND(G634*F634,2)</f>
        <v>0</v>
      </c>
      <c r="I634" s="24" t="str">
        <f t="shared" ca="1" si="49"/>
        <v/>
      </c>
      <c r="J634" s="15" t="str">
        <f t="shared" si="53"/>
        <v>B127rBBarrier Separatem</v>
      </c>
      <c r="K634" s="16">
        <f>MATCH(J634,'Pay Items'!$K$1:$K$649,0)</f>
        <v>212</v>
      </c>
      <c r="L634" s="17" t="str">
        <f t="shared" ca="1" si="50"/>
        <v>,0</v>
      </c>
      <c r="M634" s="17" t="str">
        <f t="shared" ca="1" si="51"/>
        <v>C2</v>
      </c>
      <c r="N634" s="17" t="str">
        <f t="shared" ca="1" si="52"/>
        <v>C2</v>
      </c>
    </row>
    <row r="635" spans="1:14" ht="30" customHeight="1" x14ac:dyDescent="0.2">
      <c r="A635" s="177" t="s">
        <v>822</v>
      </c>
      <c r="B635" s="172" t="s">
        <v>351</v>
      </c>
      <c r="C635" s="163" t="s">
        <v>689</v>
      </c>
      <c r="D635" s="164" t="s">
        <v>173</v>
      </c>
      <c r="E635" s="165" t="s">
        <v>182</v>
      </c>
      <c r="F635" s="294">
        <v>30</v>
      </c>
      <c r="G635" s="120"/>
      <c r="H635" s="182">
        <f>ROUND(G635*F635,2)</f>
        <v>0</v>
      </c>
      <c r="I635" s="24" t="str">
        <f t="shared" ca="1" si="49"/>
        <v/>
      </c>
      <c r="J635" s="15" t="str">
        <f t="shared" si="53"/>
        <v>B132rCurb Rampm</v>
      </c>
      <c r="K635" s="16">
        <f>MATCH(J635,'Pay Items'!$K$1:$K$649,0)</f>
        <v>217</v>
      </c>
      <c r="L635" s="17" t="str">
        <f t="shared" ca="1" si="50"/>
        <v>,0</v>
      </c>
      <c r="M635" s="17" t="str">
        <f t="shared" ca="1" si="51"/>
        <v>C2</v>
      </c>
      <c r="N635" s="17" t="str">
        <f t="shared" ca="1" si="52"/>
        <v>C2</v>
      </c>
    </row>
    <row r="636" spans="1:14" ht="30" customHeight="1" x14ac:dyDescent="0.2">
      <c r="A636" s="177" t="s">
        <v>825</v>
      </c>
      <c r="B636" s="162" t="s">
        <v>1828</v>
      </c>
      <c r="C636" s="163" t="s">
        <v>341</v>
      </c>
      <c r="D636" s="164" t="s">
        <v>1679</v>
      </c>
      <c r="E636" s="165"/>
      <c r="F636" s="293" t="s">
        <v>173</v>
      </c>
      <c r="G636" s="160"/>
      <c r="H636" s="160"/>
      <c r="I636" s="24" t="str">
        <f t="shared" ca="1" si="49"/>
        <v>LOCKED</v>
      </c>
      <c r="J636" s="15" t="str">
        <f t="shared" si="53"/>
        <v>B135iConcrete Curb InstallationCW 3240-R10, E14</v>
      </c>
      <c r="K636" s="16" t="e">
        <f>MATCH(J636,'Pay Items'!$K$1:$K$649,0)</f>
        <v>#N/A</v>
      </c>
      <c r="L636" s="17" t="str">
        <f t="shared" ca="1" si="50"/>
        <v>,0</v>
      </c>
      <c r="M636" s="17" t="str">
        <f t="shared" ca="1" si="51"/>
        <v>C2</v>
      </c>
      <c r="N636" s="17" t="str">
        <f t="shared" ca="1" si="52"/>
        <v>C2</v>
      </c>
    </row>
    <row r="637" spans="1:14" ht="39.950000000000003" customHeight="1" x14ac:dyDescent="0.2">
      <c r="A637" s="177" t="s">
        <v>1148</v>
      </c>
      <c r="B637" s="172" t="s">
        <v>350</v>
      </c>
      <c r="C637" s="163" t="s">
        <v>1614</v>
      </c>
      <c r="D637" s="164" t="s">
        <v>398</v>
      </c>
      <c r="E637" s="165" t="s">
        <v>182</v>
      </c>
      <c r="F637" s="294">
        <v>10</v>
      </c>
      <c r="G637" s="120"/>
      <c r="H637" s="182">
        <f>ROUND(G637*F637,2)</f>
        <v>0</v>
      </c>
      <c r="I637" s="24" t="str">
        <f t="shared" ca="1" si="49"/>
        <v/>
      </c>
      <c r="J637" s="15" t="str">
        <f t="shared" si="53"/>
        <v>B136iAType 2 Concrete Barrier (150 mm reveal ht, Dowelled)SD-205m</v>
      </c>
      <c r="K637" s="16" t="e">
        <f>MATCH(J637,'Pay Items'!$K$1:$K$649,0)</f>
        <v>#N/A</v>
      </c>
      <c r="L637" s="17" t="str">
        <f t="shared" ca="1" si="50"/>
        <v>,0</v>
      </c>
      <c r="M637" s="17" t="str">
        <f t="shared" ca="1" si="51"/>
        <v>C2</v>
      </c>
      <c r="N637" s="17" t="str">
        <f t="shared" ca="1" si="52"/>
        <v>C2</v>
      </c>
    </row>
    <row r="638" spans="1:14" ht="39.950000000000003" customHeight="1" x14ac:dyDescent="0.2">
      <c r="A638" s="177" t="s">
        <v>1154</v>
      </c>
      <c r="B638" s="172" t="s">
        <v>351</v>
      </c>
      <c r="C638" s="163" t="s">
        <v>1705</v>
      </c>
      <c r="D638" s="164" t="s">
        <v>399</v>
      </c>
      <c r="E638" s="165" t="s">
        <v>182</v>
      </c>
      <c r="F638" s="294">
        <v>50</v>
      </c>
      <c r="G638" s="120"/>
      <c r="H638" s="182">
        <f>ROUND(G638*F638,2)</f>
        <v>0</v>
      </c>
      <c r="I638" s="24" t="str">
        <f t="shared" ca="1" si="49"/>
        <v/>
      </c>
      <c r="J638" s="15" t="str">
        <f t="shared" si="53"/>
        <v>B139iAType 2 Concrete Modified Barrier (150 mm reveal ht, Dowelled)SD-203Bm</v>
      </c>
      <c r="K638" s="16" t="e">
        <f>MATCH(J638,'Pay Items'!$K$1:$K$649,0)</f>
        <v>#N/A</v>
      </c>
      <c r="L638" s="17" t="str">
        <f t="shared" ca="1" si="50"/>
        <v>,0</v>
      </c>
      <c r="M638" s="17" t="str">
        <f t="shared" ca="1" si="51"/>
        <v>C2</v>
      </c>
      <c r="N638" s="17" t="str">
        <f t="shared" ca="1" si="52"/>
        <v>C2</v>
      </c>
    </row>
    <row r="639" spans="1:14" ht="39.950000000000003" customHeight="1" x14ac:dyDescent="0.2">
      <c r="A639" s="177" t="s">
        <v>941</v>
      </c>
      <c r="B639" s="172" t="s">
        <v>352</v>
      </c>
      <c r="C639" s="163" t="s">
        <v>1706</v>
      </c>
      <c r="D639" s="164" t="s">
        <v>367</v>
      </c>
      <c r="E639" s="165" t="s">
        <v>182</v>
      </c>
      <c r="F639" s="294">
        <v>30</v>
      </c>
      <c r="G639" s="120"/>
      <c r="H639" s="182">
        <f>ROUND(G639*F639,2)</f>
        <v>0</v>
      </c>
      <c r="I639" s="24" t="str">
        <f t="shared" ca="1" si="49"/>
        <v/>
      </c>
      <c r="J639" s="15" t="str">
        <f t="shared" si="53"/>
        <v>B150iAType 2 Concrete Curb Ramp (8-12 mm reveal ht, Monolithic)SD-229A,B,Cm</v>
      </c>
      <c r="K639" s="16" t="e">
        <f>MATCH(J639,'Pay Items'!$K$1:$K$649,0)</f>
        <v>#N/A</v>
      </c>
      <c r="L639" s="17" t="str">
        <f t="shared" ca="1" si="50"/>
        <v>,0</v>
      </c>
      <c r="M639" s="17" t="str">
        <f t="shared" ca="1" si="51"/>
        <v>C2</v>
      </c>
      <c r="N639" s="17" t="str">
        <f t="shared" ca="1" si="52"/>
        <v>C2</v>
      </c>
    </row>
    <row r="640" spans="1:14" ht="30" customHeight="1" x14ac:dyDescent="0.2">
      <c r="A640" s="177" t="s">
        <v>476</v>
      </c>
      <c r="B640" s="162" t="s">
        <v>1829</v>
      </c>
      <c r="C640" s="163" t="s">
        <v>362</v>
      </c>
      <c r="D640" s="164" t="s">
        <v>1181</v>
      </c>
      <c r="E640" s="185"/>
      <c r="F640" s="293" t="s">
        <v>173</v>
      </c>
      <c r="G640" s="160"/>
      <c r="H640" s="160"/>
      <c r="I640" s="24" t="str">
        <f t="shared" ca="1" si="49"/>
        <v>LOCKED</v>
      </c>
      <c r="J640" s="15" t="str">
        <f t="shared" si="53"/>
        <v>B190Construction of Asphaltic Concrete OverlayCW 3410-R12</v>
      </c>
      <c r="K640" s="16">
        <f>MATCH(J640,'Pay Items'!$K$1:$K$649,0)</f>
        <v>319</v>
      </c>
      <c r="L640" s="17" t="str">
        <f t="shared" ca="1" si="50"/>
        <v>,0</v>
      </c>
      <c r="M640" s="17" t="str">
        <f t="shared" ca="1" si="51"/>
        <v>C2</v>
      </c>
      <c r="N640" s="17" t="str">
        <f t="shared" ca="1" si="52"/>
        <v>C2</v>
      </c>
    </row>
    <row r="641" spans="1:14" ht="30" customHeight="1" x14ac:dyDescent="0.2">
      <c r="A641" s="177" t="s">
        <v>480</v>
      </c>
      <c r="B641" s="172" t="s">
        <v>350</v>
      </c>
      <c r="C641" s="163" t="s">
        <v>364</v>
      </c>
      <c r="D641" s="164"/>
      <c r="E641" s="165"/>
      <c r="F641" s="293" t="s">
        <v>173</v>
      </c>
      <c r="G641" s="160"/>
      <c r="H641" s="160"/>
      <c r="I641" s="24" t="str">
        <f t="shared" ca="1" si="49"/>
        <v>LOCKED</v>
      </c>
      <c r="J641" s="15" t="str">
        <f t="shared" si="53"/>
        <v>B194Tie-ins and Approaches</v>
      </c>
      <c r="K641" s="16">
        <f>MATCH(J641,'Pay Items'!$K$1:$K$649,0)</f>
        <v>323</v>
      </c>
      <c r="L641" s="17" t="str">
        <f t="shared" ca="1" si="50"/>
        <v>,0</v>
      </c>
      <c r="M641" s="17" t="str">
        <f t="shared" ca="1" si="51"/>
        <v>C2</v>
      </c>
      <c r="N641" s="17" t="str">
        <f t="shared" ca="1" si="52"/>
        <v>C2</v>
      </c>
    </row>
    <row r="642" spans="1:14" ht="30" customHeight="1" x14ac:dyDescent="0.2">
      <c r="A642" s="177" t="s">
        <v>481</v>
      </c>
      <c r="B642" s="183" t="s">
        <v>700</v>
      </c>
      <c r="C642" s="163" t="s">
        <v>718</v>
      </c>
      <c r="D642" s="164"/>
      <c r="E642" s="165" t="s">
        <v>180</v>
      </c>
      <c r="F642" s="294">
        <v>50</v>
      </c>
      <c r="G642" s="120"/>
      <c r="H642" s="182">
        <f>ROUND(G642*F642,2)</f>
        <v>0</v>
      </c>
      <c r="I642" s="24" t="str">
        <f t="shared" ca="1" si="49"/>
        <v/>
      </c>
      <c r="J642" s="15" t="str">
        <f t="shared" si="53"/>
        <v>B195Type IAtonne</v>
      </c>
      <c r="K642" s="16">
        <f>MATCH(J642,'Pay Items'!$K$1:$K$649,0)</f>
        <v>324</v>
      </c>
      <c r="L642" s="17" t="str">
        <f t="shared" ca="1" si="50"/>
        <v>,0</v>
      </c>
      <c r="M642" s="17" t="str">
        <f t="shared" ca="1" si="51"/>
        <v>C2</v>
      </c>
      <c r="N642" s="17" t="str">
        <f t="shared" ca="1" si="52"/>
        <v>C2</v>
      </c>
    </row>
    <row r="643" spans="1:14" ht="30" customHeight="1" x14ac:dyDescent="0.2">
      <c r="A643" s="177" t="s">
        <v>486</v>
      </c>
      <c r="B643" s="162" t="s">
        <v>1830</v>
      </c>
      <c r="C643" s="163" t="s">
        <v>99</v>
      </c>
      <c r="D643" s="164" t="s">
        <v>959</v>
      </c>
      <c r="E643" s="165"/>
      <c r="F643" s="293" t="s">
        <v>173</v>
      </c>
      <c r="G643" s="160"/>
      <c r="H643" s="160"/>
      <c r="I643" s="24" t="str">
        <f t="shared" ca="1" si="49"/>
        <v>LOCKED</v>
      </c>
      <c r="J643" s="15" t="str">
        <f t="shared" si="53"/>
        <v>B200Planing of PavementCW 3450-R6</v>
      </c>
      <c r="K643" s="16">
        <f>MATCH(J643,'Pay Items'!$K$1:$K$649,0)</f>
        <v>329</v>
      </c>
      <c r="L643" s="17" t="str">
        <f t="shared" ca="1" si="50"/>
        <v>,0</v>
      </c>
      <c r="M643" s="17" t="str">
        <f t="shared" ca="1" si="51"/>
        <v>C2</v>
      </c>
      <c r="N643" s="17" t="str">
        <f t="shared" ca="1" si="52"/>
        <v>C2</v>
      </c>
    </row>
    <row r="644" spans="1:14" ht="30" customHeight="1" x14ac:dyDescent="0.2">
      <c r="A644" s="177" t="s">
        <v>487</v>
      </c>
      <c r="B644" s="172" t="s">
        <v>350</v>
      </c>
      <c r="C644" s="163" t="s">
        <v>1004</v>
      </c>
      <c r="D644" s="164" t="s">
        <v>173</v>
      </c>
      <c r="E644" s="165" t="s">
        <v>178</v>
      </c>
      <c r="F644" s="294">
        <v>185</v>
      </c>
      <c r="G644" s="120"/>
      <c r="H644" s="182">
        <f>ROUND(G644*F644,2)</f>
        <v>0</v>
      </c>
      <c r="I644" s="24" t="str">
        <f t="shared" ca="1" si="49"/>
        <v/>
      </c>
      <c r="J644" s="15" t="str">
        <f t="shared" si="53"/>
        <v>B2011 - 50 mm Depth (Asphalt)m²</v>
      </c>
      <c r="K644" s="16">
        <f>MATCH(J644,'Pay Items'!$K$1:$K$649,0)</f>
        <v>330</v>
      </c>
      <c r="L644" s="17" t="str">
        <f t="shared" ca="1" si="50"/>
        <v>,0</v>
      </c>
      <c r="M644" s="17" t="str">
        <f t="shared" ca="1" si="51"/>
        <v>C2</v>
      </c>
      <c r="N644" s="17" t="str">
        <f t="shared" ca="1" si="52"/>
        <v>C2</v>
      </c>
    </row>
    <row r="645" spans="1:14" ht="30" customHeight="1" x14ac:dyDescent="0.2">
      <c r="A645" s="177" t="s">
        <v>875</v>
      </c>
      <c r="B645" s="162" t="s">
        <v>1831</v>
      </c>
      <c r="C645" s="163" t="s">
        <v>909</v>
      </c>
      <c r="D645" s="164" t="s">
        <v>960</v>
      </c>
      <c r="E645" s="165" t="s">
        <v>181</v>
      </c>
      <c r="F645" s="295">
        <v>8</v>
      </c>
      <c r="G645" s="120"/>
      <c r="H645" s="182">
        <f>ROUND(G645*F645,2)</f>
        <v>0</v>
      </c>
      <c r="I645" s="24" t="str">
        <f t="shared" ref="I645:I708" ca="1" si="54">IF(CELL("protect",$G645)=1, "LOCKED", "")</f>
        <v/>
      </c>
      <c r="J645" s="15" t="str">
        <f t="shared" si="53"/>
        <v>B219Detectable Warning Surface TilesCW 3326-R3each</v>
      </c>
      <c r="K645" s="16">
        <f>MATCH(J645,'Pay Items'!$K$1:$K$649,0)</f>
        <v>341</v>
      </c>
      <c r="L645" s="17" t="str">
        <f t="shared" ref="L645:L708" ca="1" si="55">CELL("format",$F645)</f>
        <v>,0</v>
      </c>
      <c r="M645" s="17" t="str">
        <f t="shared" ref="M645:M708" ca="1" si="56">CELL("format",$G645)</f>
        <v>C2</v>
      </c>
      <c r="N645" s="17" t="str">
        <f t="shared" ref="N645:N708" ca="1" si="57">CELL("format",$H645)</f>
        <v>C2</v>
      </c>
    </row>
    <row r="646" spans="1:14" ht="30" customHeight="1" x14ac:dyDescent="0.2">
      <c r="A646" s="152"/>
      <c r="B646" s="216"/>
      <c r="C646" s="174" t="s">
        <v>199</v>
      </c>
      <c r="D646" s="175"/>
      <c r="E646" s="192"/>
      <c r="F646" s="293" t="s">
        <v>173</v>
      </c>
      <c r="G646" s="160"/>
      <c r="H646" s="160"/>
      <c r="I646" s="24" t="str">
        <f t="shared" ca="1" si="54"/>
        <v>LOCKED</v>
      </c>
      <c r="J646" s="15" t="str">
        <f t="shared" ref="J646:J709" si="58">CLEAN(CONCATENATE(TRIM($A646),TRIM($C646),IF(LEFT($D646)&lt;&gt;"E",TRIM($D646),),TRIM($E646)))</f>
        <v>JOINT AND CRACK SEALING</v>
      </c>
      <c r="K646" s="16">
        <f>MATCH(J646,'Pay Items'!$K$1:$K$649,0)</f>
        <v>436</v>
      </c>
      <c r="L646" s="17" t="str">
        <f t="shared" ca="1" si="55"/>
        <v>,0</v>
      </c>
      <c r="M646" s="17" t="str">
        <f t="shared" ca="1" si="56"/>
        <v>C2</v>
      </c>
      <c r="N646" s="17" t="str">
        <f t="shared" ca="1" si="57"/>
        <v>C2</v>
      </c>
    </row>
    <row r="647" spans="1:14" ht="30" customHeight="1" x14ac:dyDescent="0.2">
      <c r="A647" s="187" t="s">
        <v>547</v>
      </c>
      <c r="B647" s="162" t="s">
        <v>1832</v>
      </c>
      <c r="C647" s="163" t="s">
        <v>98</v>
      </c>
      <c r="D647" s="164" t="s">
        <v>736</v>
      </c>
      <c r="E647" s="165" t="s">
        <v>182</v>
      </c>
      <c r="F647" s="295">
        <v>100</v>
      </c>
      <c r="G647" s="181"/>
      <c r="H647" s="166">
        <f>ROUND(G647*F647,2)</f>
        <v>0</v>
      </c>
      <c r="I647" s="24" t="str">
        <f t="shared" ca="1" si="54"/>
        <v/>
      </c>
      <c r="J647" s="15" t="str">
        <f t="shared" si="58"/>
        <v>D006Reflective Crack MaintenanceCW 3250-R7m</v>
      </c>
      <c r="K647" s="16">
        <f>MATCH(J647,'Pay Items'!$K$1:$K$649,0)</f>
        <v>442</v>
      </c>
      <c r="L647" s="17" t="str">
        <f t="shared" ca="1" si="55"/>
        <v>,0</v>
      </c>
      <c r="M647" s="17" t="str">
        <f t="shared" ca="1" si="56"/>
        <v>C2</v>
      </c>
      <c r="N647" s="17" t="str">
        <f t="shared" ca="1" si="57"/>
        <v>C2</v>
      </c>
    </row>
    <row r="648" spans="1:14" ht="39.950000000000003" customHeight="1" x14ac:dyDescent="0.2">
      <c r="A648" s="152"/>
      <c r="B648" s="216"/>
      <c r="C648" s="174" t="s">
        <v>200</v>
      </c>
      <c r="D648" s="175"/>
      <c r="E648" s="192"/>
      <c r="F648" s="293" t="s">
        <v>173</v>
      </c>
      <c r="G648" s="160"/>
      <c r="H648" s="160"/>
      <c r="I648" s="24" t="str">
        <f t="shared" ca="1" si="54"/>
        <v>LOCKED</v>
      </c>
      <c r="J648" s="15" t="str">
        <f t="shared" si="58"/>
        <v>ASSOCIATED DRAINAGE AND UNDERGROUND WORKS</v>
      </c>
      <c r="K648" s="16">
        <f>MATCH(J648,'Pay Items'!$K$1:$K$649,0)</f>
        <v>444</v>
      </c>
      <c r="L648" s="17" t="str">
        <f t="shared" ca="1" si="55"/>
        <v>,0</v>
      </c>
      <c r="M648" s="17" t="str">
        <f t="shared" ca="1" si="56"/>
        <v>C2</v>
      </c>
      <c r="N648" s="17" t="str">
        <f t="shared" ca="1" si="57"/>
        <v>C2</v>
      </c>
    </row>
    <row r="649" spans="1:14" ht="30" customHeight="1" x14ac:dyDescent="0.2">
      <c r="A649" s="187" t="s">
        <v>67</v>
      </c>
      <c r="B649" s="162" t="s">
        <v>1833</v>
      </c>
      <c r="C649" s="82" t="s">
        <v>1060</v>
      </c>
      <c r="D649" s="83" t="s">
        <v>1061</v>
      </c>
      <c r="E649" s="165"/>
      <c r="F649" s="293" t="s">
        <v>173</v>
      </c>
      <c r="G649" s="160"/>
      <c r="H649" s="160"/>
      <c r="I649" s="24" t="str">
        <f t="shared" ca="1" si="54"/>
        <v>LOCKED</v>
      </c>
      <c r="J649" s="15" t="str">
        <f t="shared" si="58"/>
        <v>E023Frames &amp; CoversCW 3210-R8</v>
      </c>
      <c r="K649" s="16">
        <f>MATCH(J649,'Pay Items'!$K$1:$K$649,0)</f>
        <v>511</v>
      </c>
      <c r="L649" s="17" t="str">
        <f t="shared" ca="1" si="55"/>
        <v>,0</v>
      </c>
      <c r="M649" s="17" t="str">
        <f t="shared" ca="1" si="56"/>
        <v>C2</v>
      </c>
      <c r="N649" s="17" t="str">
        <f t="shared" ca="1" si="57"/>
        <v>C2</v>
      </c>
    </row>
    <row r="650" spans="1:14" ht="39.950000000000003" customHeight="1" x14ac:dyDescent="0.2">
      <c r="A650" s="187" t="s">
        <v>68</v>
      </c>
      <c r="B650" s="172" t="s">
        <v>350</v>
      </c>
      <c r="C650" s="81" t="s">
        <v>1213</v>
      </c>
      <c r="D650" s="164"/>
      <c r="E650" s="165" t="s">
        <v>181</v>
      </c>
      <c r="F650" s="295">
        <v>1</v>
      </c>
      <c r="G650" s="120"/>
      <c r="H650" s="182">
        <f>ROUND(G650*F650,2)</f>
        <v>0</v>
      </c>
      <c r="I650" s="24" t="str">
        <f t="shared" ca="1" si="54"/>
        <v/>
      </c>
      <c r="J650" s="15" t="str">
        <f t="shared" si="58"/>
        <v>E024AP-006 - Standard Frame for Manhole and Catch Basineach</v>
      </c>
      <c r="K650" s="16">
        <f>MATCH(J650,'Pay Items'!$K$1:$K$649,0)</f>
        <v>512</v>
      </c>
      <c r="L650" s="17" t="str">
        <f t="shared" ca="1" si="55"/>
        <v>,0</v>
      </c>
      <c r="M650" s="17" t="str">
        <f t="shared" ca="1" si="56"/>
        <v>C2</v>
      </c>
      <c r="N650" s="17" t="str">
        <f t="shared" ca="1" si="57"/>
        <v>C2</v>
      </c>
    </row>
    <row r="651" spans="1:14" ht="39.950000000000003" customHeight="1" x14ac:dyDescent="0.2">
      <c r="A651" s="187" t="s">
        <v>69</v>
      </c>
      <c r="B651" s="172" t="s">
        <v>351</v>
      </c>
      <c r="C651" s="81" t="s">
        <v>1214</v>
      </c>
      <c r="D651" s="164"/>
      <c r="E651" s="165" t="s">
        <v>181</v>
      </c>
      <c r="F651" s="295">
        <v>1</v>
      </c>
      <c r="G651" s="120"/>
      <c r="H651" s="182">
        <f>ROUND(G651*F651,2)</f>
        <v>0</v>
      </c>
      <c r="I651" s="24" t="str">
        <f t="shared" ca="1" si="54"/>
        <v/>
      </c>
      <c r="J651" s="15" t="str">
        <f t="shared" si="58"/>
        <v>E025AP-007 - Standard Solid Cover for Standard Frameeach</v>
      </c>
      <c r="K651" s="16">
        <f>MATCH(J651,'Pay Items'!$K$1:$K$649,0)</f>
        <v>513</v>
      </c>
      <c r="L651" s="17" t="str">
        <f t="shared" ca="1" si="55"/>
        <v>,0</v>
      </c>
      <c r="M651" s="17" t="str">
        <f t="shared" ca="1" si="56"/>
        <v>C2</v>
      </c>
      <c r="N651" s="17" t="str">
        <f t="shared" ca="1" si="57"/>
        <v>C2</v>
      </c>
    </row>
    <row r="652" spans="1:14" ht="30" customHeight="1" x14ac:dyDescent="0.2">
      <c r="A652" s="184" t="s">
        <v>430</v>
      </c>
      <c r="B652" s="179" t="s">
        <v>1834</v>
      </c>
      <c r="C652" s="170" t="s">
        <v>693</v>
      </c>
      <c r="D652" s="171" t="s">
        <v>11</v>
      </c>
      <c r="E652" s="180" t="s">
        <v>181</v>
      </c>
      <c r="F652" s="295">
        <v>1</v>
      </c>
      <c r="G652" s="181"/>
      <c r="H652" s="166">
        <f>ROUND(G652*F652,2)</f>
        <v>0</v>
      </c>
      <c r="I652" s="24" t="str">
        <f t="shared" ca="1" si="54"/>
        <v/>
      </c>
      <c r="J652" s="15" t="str">
        <f t="shared" si="58"/>
        <v>E046Removal of Existing Catch BasinsCW 2130-R12each</v>
      </c>
      <c r="K652" s="16">
        <f>MATCH(J652,'Pay Items'!$K$1:$K$649,0)</f>
        <v>552</v>
      </c>
      <c r="L652" s="17" t="str">
        <f t="shared" ca="1" si="55"/>
        <v>,0</v>
      </c>
      <c r="M652" s="17" t="str">
        <f t="shared" ca="1" si="56"/>
        <v>C2</v>
      </c>
      <c r="N652" s="17" t="str">
        <f t="shared" ca="1" si="57"/>
        <v>C2</v>
      </c>
    </row>
    <row r="653" spans="1:14" ht="30" customHeight="1" x14ac:dyDescent="0.2">
      <c r="A653" s="187" t="s">
        <v>432</v>
      </c>
      <c r="B653" s="162" t="s">
        <v>1835</v>
      </c>
      <c r="C653" s="163" t="s">
        <v>426</v>
      </c>
      <c r="D653" s="164" t="s">
        <v>11</v>
      </c>
      <c r="E653" s="165" t="s">
        <v>181</v>
      </c>
      <c r="F653" s="295">
        <v>1</v>
      </c>
      <c r="G653" s="120"/>
      <c r="H653" s="182">
        <f>ROUND(G653*F653,2)</f>
        <v>0</v>
      </c>
      <c r="I653" s="24" t="str">
        <f t="shared" ca="1" si="54"/>
        <v/>
      </c>
      <c r="J653" s="15" t="str">
        <f t="shared" si="58"/>
        <v>E047Removal of Existing Catch PitCW 2130-R12each</v>
      </c>
      <c r="K653" s="16">
        <f>MATCH(J653,'Pay Items'!$K$1:$K$649,0)</f>
        <v>553</v>
      </c>
      <c r="L653" s="17" t="str">
        <f t="shared" ca="1" si="55"/>
        <v>,0</v>
      </c>
      <c r="M653" s="17" t="str">
        <f t="shared" ca="1" si="56"/>
        <v>C2</v>
      </c>
      <c r="N653" s="17" t="str">
        <f t="shared" ca="1" si="57"/>
        <v>C2</v>
      </c>
    </row>
    <row r="654" spans="1:14" ht="30" customHeight="1" x14ac:dyDescent="0.2">
      <c r="A654" s="187" t="s">
        <v>0</v>
      </c>
      <c r="B654" s="162" t="s">
        <v>1836</v>
      </c>
      <c r="C654" s="163" t="s">
        <v>1</v>
      </c>
      <c r="D654" s="164" t="s">
        <v>1588</v>
      </c>
      <c r="E654" s="165" t="s">
        <v>181</v>
      </c>
      <c r="F654" s="295">
        <v>2</v>
      </c>
      <c r="G654" s="120"/>
      <c r="H654" s="182">
        <f>ROUND(G654*F654,2)</f>
        <v>0</v>
      </c>
      <c r="I654" s="24" t="str">
        <f t="shared" ca="1" si="54"/>
        <v/>
      </c>
      <c r="J654" s="15" t="str">
        <f t="shared" si="58"/>
        <v>E050ACatch Basin CleaningCW 2140-R5each</v>
      </c>
      <c r="K654" s="16">
        <f>MATCH(J654,'Pay Items'!$K$1:$K$649,0)</f>
        <v>557</v>
      </c>
      <c r="L654" s="17" t="str">
        <f t="shared" ca="1" si="55"/>
        <v>,0</v>
      </c>
      <c r="M654" s="17" t="str">
        <f t="shared" ca="1" si="56"/>
        <v>C2</v>
      </c>
      <c r="N654" s="17" t="str">
        <f t="shared" ca="1" si="57"/>
        <v>C2</v>
      </c>
    </row>
    <row r="655" spans="1:14" ht="39.950000000000003" customHeight="1" x14ac:dyDescent="0.2">
      <c r="A655" s="161"/>
      <c r="B655" s="162" t="s">
        <v>1837</v>
      </c>
      <c r="C655" s="163" t="s">
        <v>1638</v>
      </c>
      <c r="D655" s="188" t="s">
        <v>11</v>
      </c>
      <c r="E655" s="165"/>
      <c r="F655" s="293" t="s">
        <v>173</v>
      </c>
      <c r="G655" s="160"/>
      <c r="H655" s="160"/>
      <c r="I655" s="24" t="str">
        <f t="shared" ca="1" si="54"/>
        <v>LOCKED</v>
      </c>
      <c r="J655" s="15" t="str">
        <f t="shared" si="58"/>
        <v>Abandoning Existing Sewer Services Under PavementCW 2130-R12</v>
      </c>
      <c r="K655" s="16" t="e">
        <f>MATCH(J655,'Pay Items'!$K$1:$K$649,0)</f>
        <v>#N/A</v>
      </c>
      <c r="L655" s="17" t="str">
        <f t="shared" ca="1" si="55"/>
        <v>,0</v>
      </c>
      <c r="M655" s="17" t="str">
        <f t="shared" ca="1" si="56"/>
        <v>C2</v>
      </c>
      <c r="N655" s="17" t="str">
        <f t="shared" ca="1" si="57"/>
        <v>C2</v>
      </c>
    </row>
    <row r="656" spans="1:14" ht="30" customHeight="1" x14ac:dyDescent="0.2">
      <c r="A656" s="161"/>
      <c r="B656" s="172" t="s">
        <v>350</v>
      </c>
      <c r="C656" s="163" t="s">
        <v>1012</v>
      </c>
      <c r="D656" s="188"/>
      <c r="E656" s="165" t="s">
        <v>181</v>
      </c>
      <c r="F656" s="296">
        <v>1</v>
      </c>
      <c r="G656" s="120"/>
      <c r="H656" s="182">
        <f>ROUND(G656*F656,2)</f>
        <v>0</v>
      </c>
      <c r="I656" s="24" t="str">
        <f t="shared" ca="1" si="54"/>
        <v/>
      </c>
      <c r="J656" s="15" t="str">
        <f t="shared" si="58"/>
        <v>250 mmeach</v>
      </c>
      <c r="K656" s="16" t="e">
        <f>MATCH(J656,'Pay Items'!$K$1:$K$649,0)</f>
        <v>#N/A</v>
      </c>
      <c r="L656" s="17" t="str">
        <f t="shared" ca="1" si="55"/>
        <v>,0</v>
      </c>
      <c r="M656" s="17" t="str">
        <f t="shared" ca="1" si="56"/>
        <v>C2</v>
      </c>
      <c r="N656" s="17" t="str">
        <f t="shared" ca="1" si="57"/>
        <v>C2</v>
      </c>
    </row>
    <row r="657" spans="1:14" ht="30" customHeight="1" x14ac:dyDescent="0.2">
      <c r="A657" s="152"/>
      <c r="B657" s="217"/>
      <c r="C657" s="174" t="s">
        <v>201</v>
      </c>
      <c r="D657" s="175"/>
      <c r="E657" s="192"/>
      <c r="F657" s="293" t="s">
        <v>173</v>
      </c>
      <c r="G657" s="160"/>
      <c r="H657" s="160"/>
      <c r="I657" s="24" t="str">
        <f t="shared" ca="1" si="54"/>
        <v>LOCKED</v>
      </c>
      <c r="J657" s="15" t="str">
        <f t="shared" si="58"/>
        <v>ADJUSTMENTS</v>
      </c>
      <c r="K657" s="16">
        <f>MATCH(J657,'Pay Items'!$K$1:$K$649,0)</f>
        <v>589</v>
      </c>
      <c r="L657" s="17" t="str">
        <f t="shared" ca="1" si="55"/>
        <v>,0</v>
      </c>
      <c r="M657" s="17" t="str">
        <f t="shared" ca="1" si="56"/>
        <v>C2</v>
      </c>
      <c r="N657" s="17" t="str">
        <f t="shared" ca="1" si="57"/>
        <v>C2</v>
      </c>
    </row>
    <row r="658" spans="1:14" ht="39.950000000000003" customHeight="1" x14ac:dyDescent="0.2">
      <c r="A658" s="187" t="s">
        <v>230</v>
      </c>
      <c r="B658" s="162" t="s">
        <v>1838</v>
      </c>
      <c r="C658" s="81" t="s">
        <v>1062</v>
      </c>
      <c r="D658" s="83" t="s">
        <v>1061</v>
      </c>
      <c r="E658" s="165" t="s">
        <v>181</v>
      </c>
      <c r="F658" s="295">
        <v>1</v>
      </c>
      <c r="G658" s="120"/>
      <c r="H658" s="182">
        <f>ROUND(G658*F658,2)</f>
        <v>0</v>
      </c>
      <c r="I658" s="24" t="str">
        <f t="shared" ca="1" si="54"/>
        <v/>
      </c>
      <c r="J658" s="15" t="str">
        <f t="shared" si="58"/>
        <v>F001Adjustment of Manholes/Catch Basins FramesCW 3210-R8each</v>
      </c>
      <c r="K658" s="16">
        <f>MATCH(J658,'Pay Items'!$K$1:$K$649,0)</f>
        <v>590</v>
      </c>
      <c r="L658" s="17" t="str">
        <f t="shared" ca="1" si="55"/>
        <v>,0</v>
      </c>
      <c r="M658" s="17" t="str">
        <f t="shared" ca="1" si="56"/>
        <v>C2</v>
      </c>
      <c r="N658" s="17" t="str">
        <f t="shared" ca="1" si="57"/>
        <v>C2</v>
      </c>
    </row>
    <row r="659" spans="1:14" ht="30" customHeight="1" x14ac:dyDescent="0.2">
      <c r="A659" s="187" t="s">
        <v>232</v>
      </c>
      <c r="B659" s="162" t="s">
        <v>1839</v>
      </c>
      <c r="C659" s="81" t="s">
        <v>1220</v>
      </c>
      <c r="D659" s="83" t="s">
        <v>1061</v>
      </c>
      <c r="E659" s="165"/>
      <c r="F659" s="293" t="s">
        <v>173</v>
      </c>
      <c r="G659" s="160"/>
      <c r="H659" s="160"/>
      <c r="I659" s="24" t="str">
        <f t="shared" ca="1" si="54"/>
        <v>LOCKED</v>
      </c>
      <c r="J659" s="15" t="str">
        <f t="shared" si="58"/>
        <v>F003Lifter Rings (AP-010)CW 3210-R8</v>
      </c>
      <c r="K659" s="16">
        <f>MATCH(J659,'Pay Items'!$K$1:$K$649,0)</f>
        <v>595</v>
      </c>
      <c r="L659" s="17" t="str">
        <f t="shared" ca="1" si="55"/>
        <v>,0</v>
      </c>
      <c r="M659" s="17" t="str">
        <f t="shared" ca="1" si="56"/>
        <v>C2</v>
      </c>
      <c r="N659" s="17" t="str">
        <f t="shared" ca="1" si="57"/>
        <v>C2</v>
      </c>
    </row>
    <row r="660" spans="1:14" ht="30" customHeight="1" x14ac:dyDescent="0.2">
      <c r="A660" s="187" t="s">
        <v>234</v>
      </c>
      <c r="B660" s="172" t="s">
        <v>350</v>
      </c>
      <c r="C660" s="163" t="s">
        <v>882</v>
      </c>
      <c r="D660" s="164"/>
      <c r="E660" s="165" t="s">
        <v>181</v>
      </c>
      <c r="F660" s="295">
        <v>1</v>
      </c>
      <c r="G660" s="120"/>
      <c r="H660" s="182">
        <f>ROUND(G660*F660,2)</f>
        <v>0</v>
      </c>
      <c r="I660" s="24" t="str">
        <f t="shared" ca="1" si="54"/>
        <v/>
      </c>
      <c r="J660" s="15" t="str">
        <f t="shared" si="58"/>
        <v>F00551 mmeach</v>
      </c>
      <c r="K660" s="16">
        <f>MATCH(J660,'Pay Items'!$K$1:$K$649,0)</f>
        <v>597</v>
      </c>
      <c r="L660" s="17" t="str">
        <f t="shared" ca="1" si="55"/>
        <v>,0</v>
      </c>
      <c r="M660" s="17" t="str">
        <f t="shared" ca="1" si="56"/>
        <v>C2</v>
      </c>
      <c r="N660" s="17" t="str">
        <f t="shared" ca="1" si="57"/>
        <v>C2</v>
      </c>
    </row>
    <row r="661" spans="1:14" ht="30" customHeight="1" x14ac:dyDescent="0.2">
      <c r="A661" s="187" t="s">
        <v>237</v>
      </c>
      <c r="B661" s="162" t="s">
        <v>1840</v>
      </c>
      <c r="C661" s="163" t="s">
        <v>599</v>
      </c>
      <c r="D661" s="83" t="s">
        <v>1061</v>
      </c>
      <c r="E661" s="165" t="s">
        <v>181</v>
      </c>
      <c r="F661" s="295">
        <v>1</v>
      </c>
      <c r="G661" s="120"/>
      <c r="H661" s="182">
        <f>ROUND(G661*F661,2)</f>
        <v>0</v>
      </c>
      <c r="I661" s="24" t="str">
        <f t="shared" ca="1" si="54"/>
        <v/>
      </c>
      <c r="J661" s="15" t="str">
        <f t="shared" si="58"/>
        <v>F009Adjustment of Valve BoxesCW 3210-R8each</v>
      </c>
      <c r="K661" s="16">
        <f>MATCH(J661,'Pay Items'!$K$1:$K$649,0)</f>
        <v>600</v>
      </c>
      <c r="L661" s="17" t="str">
        <f t="shared" ca="1" si="55"/>
        <v>,0</v>
      </c>
      <c r="M661" s="17" t="str">
        <f t="shared" ca="1" si="56"/>
        <v>C2</v>
      </c>
      <c r="N661" s="17" t="str">
        <f t="shared" ca="1" si="57"/>
        <v>C2</v>
      </c>
    </row>
    <row r="662" spans="1:14" ht="30" customHeight="1" x14ac:dyDescent="0.2">
      <c r="A662" s="187" t="s">
        <v>459</v>
      </c>
      <c r="B662" s="162" t="s">
        <v>1841</v>
      </c>
      <c r="C662" s="163" t="s">
        <v>601</v>
      </c>
      <c r="D662" s="83" t="s">
        <v>1061</v>
      </c>
      <c r="E662" s="165" t="s">
        <v>181</v>
      </c>
      <c r="F662" s="295">
        <v>1</v>
      </c>
      <c r="G662" s="120"/>
      <c r="H662" s="182">
        <f>ROUND(G662*F662,2)</f>
        <v>0</v>
      </c>
      <c r="I662" s="24" t="str">
        <f t="shared" ca="1" si="54"/>
        <v/>
      </c>
      <c r="J662" s="15" t="str">
        <f t="shared" si="58"/>
        <v>F010Valve Box ExtensionsCW 3210-R8each</v>
      </c>
      <c r="K662" s="16">
        <f>MATCH(J662,'Pay Items'!$K$1:$K$649,0)</f>
        <v>601</v>
      </c>
      <c r="L662" s="17" t="str">
        <f t="shared" ca="1" si="55"/>
        <v>,0</v>
      </c>
      <c r="M662" s="17" t="str">
        <f t="shared" ca="1" si="56"/>
        <v>C2</v>
      </c>
      <c r="N662" s="17" t="str">
        <f t="shared" ca="1" si="57"/>
        <v>C2</v>
      </c>
    </row>
    <row r="663" spans="1:14" ht="30" customHeight="1" x14ac:dyDescent="0.2">
      <c r="A663" s="187" t="s">
        <v>238</v>
      </c>
      <c r="B663" s="162" t="s">
        <v>1842</v>
      </c>
      <c r="C663" s="163" t="s">
        <v>600</v>
      </c>
      <c r="D663" s="83" t="s">
        <v>1061</v>
      </c>
      <c r="E663" s="165" t="s">
        <v>181</v>
      </c>
      <c r="F663" s="295">
        <v>1</v>
      </c>
      <c r="G663" s="120"/>
      <c r="H663" s="182">
        <f>ROUND(G663*F663,2)</f>
        <v>0</v>
      </c>
      <c r="I663" s="24" t="str">
        <f t="shared" ca="1" si="54"/>
        <v/>
      </c>
      <c r="J663" s="15" t="str">
        <f t="shared" si="58"/>
        <v>F011Adjustment of Curb Stop BoxesCW 3210-R8each</v>
      </c>
      <c r="K663" s="16">
        <f>MATCH(J663,'Pay Items'!$K$1:$K$649,0)</f>
        <v>602</v>
      </c>
      <c r="L663" s="17" t="str">
        <f t="shared" ca="1" si="55"/>
        <v>,0</v>
      </c>
      <c r="M663" s="17" t="str">
        <f t="shared" ca="1" si="56"/>
        <v>C2</v>
      </c>
      <c r="N663" s="17" t="str">
        <f t="shared" ca="1" si="57"/>
        <v>C2</v>
      </c>
    </row>
    <row r="664" spans="1:14" ht="30" customHeight="1" x14ac:dyDescent="0.2">
      <c r="A664" s="118" t="s">
        <v>241</v>
      </c>
      <c r="B664" s="92" t="s">
        <v>1843</v>
      </c>
      <c r="C664" s="81" t="s">
        <v>602</v>
      </c>
      <c r="D664" s="83" t="s">
        <v>1061</v>
      </c>
      <c r="E664" s="85" t="s">
        <v>181</v>
      </c>
      <c r="F664" s="297">
        <v>1</v>
      </c>
      <c r="G664" s="104"/>
      <c r="H664" s="94">
        <f>ROUND(G664*F664,2)</f>
        <v>0</v>
      </c>
      <c r="I664" s="24" t="str">
        <f t="shared" ca="1" si="54"/>
        <v/>
      </c>
      <c r="J664" s="15" t="str">
        <f t="shared" si="58"/>
        <v>F018Curb Stop ExtensionsCW 3210-R8each</v>
      </c>
      <c r="K664" s="16">
        <f>MATCH(J664,'Pay Items'!$K$1:$K$649,0)</f>
        <v>603</v>
      </c>
      <c r="L664" s="17" t="str">
        <f t="shared" ca="1" si="55"/>
        <v>,0</v>
      </c>
      <c r="M664" s="17" t="str">
        <f t="shared" ca="1" si="56"/>
        <v>C2</v>
      </c>
      <c r="N664" s="17" t="str">
        <f t="shared" ca="1" si="57"/>
        <v>C2</v>
      </c>
    </row>
    <row r="665" spans="1:14" ht="30" customHeight="1" x14ac:dyDescent="0.2">
      <c r="A665" s="152"/>
      <c r="B665" s="173"/>
      <c r="C665" s="174" t="s">
        <v>202</v>
      </c>
      <c r="D665" s="175"/>
      <c r="E665" s="203"/>
      <c r="F665" s="293" t="s">
        <v>173</v>
      </c>
      <c r="G665" s="160"/>
      <c r="H665" s="160"/>
      <c r="I665" s="24" t="str">
        <f t="shared" ca="1" si="54"/>
        <v>LOCKED</v>
      </c>
      <c r="J665" s="15" t="str">
        <f t="shared" si="58"/>
        <v>LANDSCAPING</v>
      </c>
      <c r="K665" s="16">
        <f>MATCH(J665,'Pay Items'!$K$1:$K$649,0)</f>
        <v>618</v>
      </c>
      <c r="L665" s="17" t="str">
        <f t="shared" ca="1" si="55"/>
        <v>,0</v>
      </c>
      <c r="M665" s="17" t="str">
        <f t="shared" ca="1" si="56"/>
        <v>C2</v>
      </c>
      <c r="N665" s="17" t="str">
        <f t="shared" ca="1" si="57"/>
        <v>C2</v>
      </c>
    </row>
    <row r="666" spans="1:14" ht="30" customHeight="1" x14ac:dyDescent="0.2">
      <c r="A666" s="204" t="s">
        <v>242</v>
      </c>
      <c r="B666" s="162" t="s">
        <v>1844</v>
      </c>
      <c r="C666" s="163" t="s">
        <v>147</v>
      </c>
      <c r="D666" s="164" t="s">
        <v>1539</v>
      </c>
      <c r="E666" s="165"/>
      <c r="F666" s="293" t="s">
        <v>173</v>
      </c>
      <c r="G666" s="160"/>
      <c r="H666" s="160"/>
      <c r="I666" s="24" t="str">
        <f t="shared" ca="1" si="54"/>
        <v>LOCKED</v>
      </c>
      <c r="J666" s="15" t="str">
        <f t="shared" si="58"/>
        <v>G001SoddingCW 3510-R10</v>
      </c>
      <c r="K666" s="16">
        <f>MATCH(J666,'Pay Items'!$K$1:$K$649,0)</f>
        <v>619</v>
      </c>
      <c r="L666" s="17" t="str">
        <f t="shared" ca="1" si="55"/>
        <v>,0</v>
      </c>
      <c r="M666" s="17" t="str">
        <f t="shared" ca="1" si="56"/>
        <v>C2</v>
      </c>
      <c r="N666" s="17" t="str">
        <f t="shared" ca="1" si="57"/>
        <v>C2</v>
      </c>
    </row>
    <row r="667" spans="1:14" ht="30" customHeight="1" x14ac:dyDescent="0.2">
      <c r="A667" s="204" t="s">
        <v>243</v>
      </c>
      <c r="B667" s="172" t="s">
        <v>350</v>
      </c>
      <c r="C667" s="163" t="s">
        <v>885</v>
      </c>
      <c r="D667" s="164"/>
      <c r="E667" s="165" t="s">
        <v>178</v>
      </c>
      <c r="F667" s="294">
        <v>20</v>
      </c>
      <c r="G667" s="120"/>
      <c r="H667" s="182">
        <f>ROUND(G667*F667,2)</f>
        <v>0</v>
      </c>
      <c r="I667" s="24" t="str">
        <f t="shared" ca="1" si="54"/>
        <v/>
      </c>
      <c r="J667" s="15" t="str">
        <f t="shared" si="58"/>
        <v>G002width &lt; 600 mmm²</v>
      </c>
      <c r="K667" s="16">
        <f>MATCH(J667,'Pay Items'!$K$1:$K$649,0)</f>
        <v>620</v>
      </c>
      <c r="L667" s="17" t="str">
        <f t="shared" ca="1" si="55"/>
        <v>,0</v>
      </c>
      <c r="M667" s="17" t="str">
        <f t="shared" ca="1" si="56"/>
        <v>C2</v>
      </c>
      <c r="N667" s="17" t="str">
        <f t="shared" ca="1" si="57"/>
        <v>C2</v>
      </c>
    </row>
    <row r="668" spans="1:14" ht="30" customHeight="1" x14ac:dyDescent="0.2">
      <c r="A668" s="204" t="s">
        <v>244</v>
      </c>
      <c r="B668" s="172" t="s">
        <v>351</v>
      </c>
      <c r="C668" s="163" t="s">
        <v>886</v>
      </c>
      <c r="D668" s="164"/>
      <c r="E668" s="165" t="s">
        <v>178</v>
      </c>
      <c r="F668" s="294">
        <v>140</v>
      </c>
      <c r="G668" s="120"/>
      <c r="H668" s="182">
        <f>ROUND(G668*F668,2)</f>
        <v>0</v>
      </c>
      <c r="I668" s="24" t="str">
        <f t="shared" ca="1" si="54"/>
        <v/>
      </c>
      <c r="J668" s="15" t="str">
        <f t="shared" si="58"/>
        <v>G003width &gt; or = 600 mmm²</v>
      </c>
      <c r="K668" s="16">
        <f>MATCH(J668,'Pay Items'!$K$1:$K$649,0)</f>
        <v>621</v>
      </c>
      <c r="L668" s="17" t="str">
        <f t="shared" ca="1" si="55"/>
        <v>,0</v>
      </c>
      <c r="M668" s="17" t="str">
        <f t="shared" ca="1" si="56"/>
        <v>C2</v>
      </c>
      <c r="N668" s="17" t="str">
        <f t="shared" ca="1" si="57"/>
        <v>C2</v>
      </c>
    </row>
    <row r="669" spans="1:14" ht="30" customHeight="1" x14ac:dyDescent="0.2">
      <c r="A669" s="152"/>
      <c r="B669" s="196"/>
      <c r="C669" s="213" t="s">
        <v>1845</v>
      </c>
      <c r="D669" s="164"/>
      <c r="E669" s="165"/>
      <c r="F669" s="293" t="s">
        <v>173</v>
      </c>
      <c r="G669" s="160"/>
      <c r="H669" s="160"/>
      <c r="I669" s="24" t="str">
        <f t="shared" ca="1" si="54"/>
        <v>LOCKED</v>
      </c>
      <c r="J669" s="15" t="str">
        <f t="shared" si="58"/>
        <v>WOLSELEY AVENUE AND CANORA STREET</v>
      </c>
      <c r="K669" s="16" t="e">
        <f>MATCH(J669,'Pay Items'!$K$1:$K$649,0)</f>
        <v>#N/A</v>
      </c>
      <c r="L669" s="17" t="str">
        <f t="shared" ca="1" si="55"/>
        <v>,0</v>
      </c>
      <c r="M669" s="17" t="str">
        <f t="shared" ca="1" si="56"/>
        <v>C2</v>
      </c>
      <c r="N669" s="17" t="str">
        <f t="shared" ca="1" si="57"/>
        <v>C2</v>
      </c>
    </row>
    <row r="670" spans="1:14" ht="30" customHeight="1" x14ac:dyDescent="0.2">
      <c r="A670" s="152"/>
      <c r="B670" s="173"/>
      <c r="C670" s="198" t="s">
        <v>196</v>
      </c>
      <c r="D670" s="175"/>
      <c r="E670" s="176"/>
      <c r="F670" s="293" t="s">
        <v>173</v>
      </c>
      <c r="G670" s="160"/>
      <c r="H670" s="160"/>
      <c r="I670" s="24" t="str">
        <f t="shared" ca="1" si="54"/>
        <v>LOCKED</v>
      </c>
      <c r="J670" s="15" t="str">
        <f t="shared" si="58"/>
        <v>EARTH AND BASE WORKS</v>
      </c>
      <c r="K670" s="16">
        <f>MATCH(J670,'Pay Items'!$K$1:$K$649,0)</f>
        <v>3</v>
      </c>
      <c r="L670" s="17" t="str">
        <f t="shared" ca="1" si="55"/>
        <v>,0</v>
      </c>
      <c r="M670" s="17" t="str">
        <f t="shared" ca="1" si="56"/>
        <v>C2</v>
      </c>
      <c r="N670" s="17" t="str">
        <f t="shared" ca="1" si="57"/>
        <v>C2</v>
      </c>
    </row>
    <row r="671" spans="1:14" ht="30" customHeight="1" x14ac:dyDescent="0.2">
      <c r="A671" s="187" t="s">
        <v>439</v>
      </c>
      <c r="B671" s="162" t="s">
        <v>1846</v>
      </c>
      <c r="C671" s="163" t="s">
        <v>104</v>
      </c>
      <c r="D671" s="164" t="s">
        <v>1296</v>
      </c>
      <c r="E671" s="165" t="s">
        <v>179</v>
      </c>
      <c r="F671" s="294">
        <v>10</v>
      </c>
      <c r="G671" s="120"/>
      <c r="H671" s="182">
        <f>ROUND(G671*F671,2)</f>
        <v>0</v>
      </c>
      <c r="I671" s="24" t="str">
        <f t="shared" ca="1" si="54"/>
        <v/>
      </c>
      <c r="J671" s="15" t="str">
        <f t="shared" si="58"/>
        <v>A003ExcavationCW 3110-R22m³</v>
      </c>
      <c r="K671" s="16">
        <f>MATCH(J671,'Pay Items'!$K$1:$K$649,0)</f>
        <v>6</v>
      </c>
      <c r="L671" s="17" t="str">
        <f t="shared" ca="1" si="55"/>
        <v>,0</v>
      </c>
      <c r="M671" s="17" t="str">
        <f t="shared" ca="1" si="56"/>
        <v>C2</v>
      </c>
      <c r="N671" s="17" t="str">
        <f t="shared" ca="1" si="57"/>
        <v>C2</v>
      </c>
    </row>
    <row r="672" spans="1:14" ht="30" customHeight="1" x14ac:dyDescent="0.2">
      <c r="A672" s="214" t="s">
        <v>250</v>
      </c>
      <c r="B672" s="162" t="s">
        <v>1847</v>
      </c>
      <c r="C672" s="163" t="s">
        <v>319</v>
      </c>
      <c r="D672" s="164" t="s">
        <v>1296</v>
      </c>
      <c r="E672" s="165"/>
      <c r="F672" s="293" t="s">
        <v>173</v>
      </c>
      <c r="G672" s="160"/>
      <c r="H672" s="160"/>
      <c r="I672" s="24" t="str">
        <f t="shared" ca="1" si="54"/>
        <v>LOCKED</v>
      </c>
      <c r="J672" s="15" t="str">
        <f t="shared" si="58"/>
        <v>A010Supplying and Placing Base Course MaterialCW 3110-R22</v>
      </c>
      <c r="K672" s="16">
        <f>MATCH(J672,'Pay Items'!$K$1:$K$649,0)</f>
        <v>27</v>
      </c>
      <c r="L672" s="17" t="str">
        <f t="shared" ca="1" si="55"/>
        <v>,0</v>
      </c>
      <c r="M672" s="17" t="str">
        <f t="shared" ca="1" si="56"/>
        <v>C2</v>
      </c>
      <c r="N672" s="17" t="str">
        <f t="shared" ca="1" si="57"/>
        <v>C2</v>
      </c>
    </row>
    <row r="673" spans="1:14" ht="30" customHeight="1" x14ac:dyDescent="0.2">
      <c r="A673" s="214" t="s">
        <v>1124</v>
      </c>
      <c r="B673" s="172" t="s">
        <v>350</v>
      </c>
      <c r="C673" s="163" t="s">
        <v>1702</v>
      </c>
      <c r="D673" s="164" t="s">
        <v>173</v>
      </c>
      <c r="E673" s="165" t="s">
        <v>179</v>
      </c>
      <c r="F673" s="294">
        <v>10</v>
      </c>
      <c r="G673" s="120"/>
      <c r="H673" s="182">
        <f>ROUND(G673*F673,2)</f>
        <v>0</v>
      </c>
      <c r="I673" s="24" t="str">
        <f t="shared" ca="1" si="54"/>
        <v/>
      </c>
      <c r="J673" s="15" t="str">
        <f t="shared" si="58"/>
        <v>A010C3Base Course Material - Granular Cm³</v>
      </c>
      <c r="K673" s="16" t="e">
        <f>MATCH(J673,'Pay Items'!$K$1:$K$649,0)</f>
        <v>#N/A</v>
      </c>
      <c r="L673" s="17" t="str">
        <f t="shared" ca="1" si="55"/>
        <v>,0</v>
      </c>
      <c r="M673" s="17" t="str">
        <f t="shared" ca="1" si="56"/>
        <v>C2</v>
      </c>
      <c r="N673" s="17" t="str">
        <f t="shared" ca="1" si="57"/>
        <v>C2</v>
      </c>
    </row>
    <row r="674" spans="1:14" ht="30" customHeight="1" x14ac:dyDescent="0.2">
      <c r="A674" s="187" t="s">
        <v>252</v>
      </c>
      <c r="B674" s="162" t="s">
        <v>1848</v>
      </c>
      <c r="C674" s="163" t="s">
        <v>108</v>
      </c>
      <c r="D674" s="164" t="s">
        <v>1296</v>
      </c>
      <c r="E674" s="165" t="s">
        <v>178</v>
      </c>
      <c r="F674" s="294">
        <v>225</v>
      </c>
      <c r="G674" s="120"/>
      <c r="H674" s="182">
        <f>ROUND(G674*F674,2)</f>
        <v>0</v>
      </c>
      <c r="I674" s="24" t="str">
        <f t="shared" ca="1" si="54"/>
        <v/>
      </c>
      <c r="J674" s="15" t="str">
        <f t="shared" si="58"/>
        <v>A012Grading of BoulevardsCW 3110-R22m²</v>
      </c>
      <c r="K674" s="16">
        <f>MATCH(J674,'Pay Items'!$K$1:$K$649,0)</f>
        <v>37</v>
      </c>
      <c r="L674" s="17" t="str">
        <f t="shared" ca="1" si="55"/>
        <v>,0</v>
      </c>
      <c r="M674" s="17" t="str">
        <f t="shared" ca="1" si="56"/>
        <v>C2</v>
      </c>
      <c r="N674" s="17" t="str">
        <f t="shared" ca="1" si="57"/>
        <v>C2</v>
      </c>
    </row>
    <row r="675" spans="1:14" ht="30" customHeight="1" x14ac:dyDescent="0.2">
      <c r="A675" s="152"/>
      <c r="B675" s="173"/>
      <c r="C675" s="174" t="s">
        <v>1603</v>
      </c>
      <c r="D675" s="175"/>
      <c r="E675" s="203"/>
      <c r="F675" s="293" t="s">
        <v>173</v>
      </c>
      <c r="G675" s="160"/>
      <c r="H675" s="160"/>
      <c r="I675" s="24" t="str">
        <f t="shared" ca="1" si="54"/>
        <v>LOCKED</v>
      </c>
      <c r="J675" s="15" t="str">
        <f t="shared" si="58"/>
        <v>ROADWORKS - REMOVALS/RENEWALS</v>
      </c>
      <c r="K675" s="16" t="e">
        <f>MATCH(J675,'Pay Items'!$K$1:$K$649,0)</f>
        <v>#N/A</v>
      </c>
      <c r="L675" s="17" t="str">
        <f t="shared" ca="1" si="55"/>
        <v>,0</v>
      </c>
      <c r="M675" s="17" t="str">
        <f t="shared" ca="1" si="56"/>
        <v>C2</v>
      </c>
      <c r="N675" s="17" t="str">
        <f t="shared" ca="1" si="57"/>
        <v>C2</v>
      </c>
    </row>
    <row r="676" spans="1:14" ht="30" customHeight="1" x14ac:dyDescent="0.2">
      <c r="A676" s="177" t="s">
        <v>371</v>
      </c>
      <c r="B676" s="162" t="s">
        <v>1849</v>
      </c>
      <c r="C676" s="163" t="s">
        <v>316</v>
      </c>
      <c r="D676" s="164" t="s">
        <v>1296</v>
      </c>
      <c r="E676" s="165"/>
      <c r="F676" s="293" t="s">
        <v>173</v>
      </c>
      <c r="G676" s="160"/>
      <c r="H676" s="160"/>
      <c r="I676" s="24" t="str">
        <f t="shared" ca="1" si="54"/>
        <v>LOCKED</v>
      </c>
      <c r="J676" s="15" t="str">
        <f t="shared" si="58"/>
        <v>B001Pavement RemovalCW 3110-R22</v>
      </c>
      <c r="K676" s="16">
        <f>MATCH(J676,'Pay Items'!$K$1:$K$649,0)</f>
        <v>69</v>
      </c>
      <c r="L676" s="17" t="str">
        <f t="shared" ca="1" si="55"/>
        <v>,0</v>
      </c>
      <c r="M676" s="17" t="str">
        <f t="shared" ca="1" si="56"/>
        <v>C2</v>
      </c>
      <c r="N676" s="17" t="str">
        <f t="shared" ca="1" si="57"/>
        <v>C2</v>
      </c>
    </row>
    <row r="677" spans="1:14" ht="30" customHeight="1" x14ac:dyDescent="0.2">
      <c r="A677" s="177" t="s">
        <v>442</v>
      </c>
      <c r="B677" s="172" t="s">
        <v>350</v>
      </c>
      <c r="C677" s="163" t="s">
        <v>317</v>
      </c>
      <c r="D677" s="164" t="s">
        <v>173</v>
      </c>
      <c r="E677" s="165" t="s">
        <v>178</v>
      </c>
      <c r="F677" s="294">
        <v>110</v>
      </c>
      <c r="G677" s="120"/>
      <c r="H677" s="182">
        <f>ROUND(G677*F677,2)</f>
        <v>0</v>
      </c>
      <c r="I677" s="24" t="str">
        <f t="shared" ca="1" si="54"/>
        <v/>
      </c>
      <c r="J677" s="15" t="str">
        <f t="shared" si="58"/>
        <v>B002Concrete Pavementm²</v>
      </c>
      <c r="K677" s="16">
        <f>MATCH(J677,'Pay Items'!$K$1:$K$649,0)</f>
        <v>70</v>
      </c>
      <c r="L677" s="17" t="str">
        <f t="shared" ca="1" si="55"/>
        <v>,0</v>
      </c>
      <c r="M677" s="17" t="str">
        <f t="shared" ca="1" si="56"/>
        <v>C2</v>
      </c>
      <c r="N677" s="17" t="str">
        <f t="shared" ca="1" si="57"/>
        <v>C2</v>
      </c>
    </row>
    <row r="678" spans="1:14" ht="30" customHeight="1" x14ac:dyDescent="0.2">
      <c r="A678" s="177" t="s">
        <v>262</v>
      </c>
      <c r="B678" s="172" t="s">
        <v>351</v>
      </c>
      <c r="C678" s="163" t="s">
        <v>318</v>
      </c>
      <c r="D678" s="164" t="s">
        <v>173</v>
      </c>
      <c r="E678" s="165" t="s">
        <v>178</v>
      </c>
      <c r="F678" s="294">
        <v>30</v>
      </c>
      <c r="G678" s="120"/>
      <c r="H678" s="182">
        <f>ROUND(G678*F678,2)</f>
        <v>0</v>
      </c>
      <c r="I678" s="24" t="str">
        <f t="shared" ca="1" si="54"/>
        <v/>
      </c>
      <c r="J678" s="15" t="str">
        <f t="shared" si="58"/>
        <v>B003Asphalt Pavementm²</v>
      </c>
      <c r="K678" s="16">
        <f>MATCH(J678,'Pay Items'!$K$1:$K$649,0)</f>
        <v>71</v>
      </c>
      <c r="L678" s="17" t="str">
        <f t="shared" ca="1" si="55"/>
        <v>,0</v>
      </c>
      <c r="M678" s="17" t="str">
        <f t="shared" ca="1" si="56"/>
        <v>C2</v>
      </c>
      <c r="N678" s="17" t="str">
        <f t="shared" ca="1" si="57"/>
        <v>C2</v>
      </c>
    </row>
    <row r="679" spans="1:14" ht="39.950000000000003" customHeight="1" x14ac:dyDescent="0.2">
      <c r="A679" s="177" t="s">
        <v>775</v>
      </c>
      <c r="B679" s="215" t="s">
        <v>1850</v>
      </c>
      <c r="C679" s="163" t="s">
        <v>466</v>
      </c>
      <c r="D679" s="164" t="s">
        <v>1315</v>
      </c>
      <c r="E679" s="165"/>
      <c r="F679" s="293" t="s">
        <v>173</v>
      </c>
      <c r="G679" s="160"/>
      <c r="H679" s="160"/>
      <c r="I679" s="24" t="str">
        <f t="shared" ca="1" si="54"/>
        <v>LOCKED</v>
      </c>
      <c r="J679" s="15" t="str">
        <f t="shared" si="58"/>
        <v>B077-72Partial Slab Patches - Early Opening (72 hour)CW 3230-R8</v>
      </c>
      <c r="K679" s="16">
        <f>MATCH(J679,'Pay Items'!$K$1:$K$649,0)</f>
        <v>145</v>
      </c>
      <c r="L679" s="17" t="str">
        <f t="shared" ca="1" si="55"/>
        <v>,0</v>
      </c>
      <c r="M679" s="17" t="str">
        <f t="shared" ca="1" si="56"/>
        <v>C2</v>
      </c>
      <c r="N679" s="17" t="str">
        <f t="shared" ca="1" si="57"/>
        <v>C2</v>
      </c>
    </row>
    <row r="680" spans="1:14" ht="30" customHeight="1" x14ac:dyDescent="0.2">
      <c r="A680" s="177" t="s">
        <v>784</v>
      </c>
      <c r="B680" s="172" t="s">
        <v>350</v>
      </c>
      <c r="C680" s="163" t="s">
        <v>1580</v>
      </c>
      <c r="D680" s="164" t="s">
        <v>173</v>
      </c>
      <c r="E680" s="165" t="s">
        <v>178</v>
      </c>
      <c r="F680" s="294">
        <v>5</v>
      </c>
      <c r="G680" s="120"/>
      <c r="H680" s="182">
        <f>ROUND(G680*F680,2)</f>
        <v>0</v>
      </c>
      <c r="I680" s="24" t="str">
        <f t="shared" ca="1" si="54"/>
        <v/>
      </c>
      <c r="J680" s="15" t="str">
        <f t="shared" si="58"/>
        <v>B086-72200 mm Type 4 Concrete Pavement (Type A)m²</v>
      </c>
      <c r="K680" s="16">
        <f>MATCH(J680,'Pay Items'!$K$1:$K$649,0)</f>
        <v>154</v>
      </c>
      <c r="L680" s="17" t="str">
        <f t="shared" ca="1" si="55"/>
        <v>,0</v>
      </c>
      <c r="M680" s="17" t="str">
        <f t="shared" ca="1" si="56"/>
        <v>C2</v>
      </c>
      <c r="N680" s="17" t="str">
        <f t="shared" ca="1" si="57"/>
        <v>C2</v>
      </c>
    </row>
    <row r="681" spans="1:14" ht="30" customHeight="1" x14ac:dyDescent="0.2">
      <c r="A681" s="177" t="s">
        <v>301</v>
      </c>
      <c r="B681" s="162" t="s">
        <v>1851</v>
      </c>
      <c r="C681" s="163" t="s">
        <v>161</v>
      </c>
      <c r="D681" s="164" t="s">
        <v>921</v>
      </c>
      <c r="E681" s="165"/>
      <c r="F681" s="293" t="s">
        <v>173</v>
      </c>
      <c r="G681" s="160"/>
      <c r="H681" s="160"/>
      <c r="I681" s="24" t="str">
        <f t="shared" ca="1" si="54"/>
        <v>LOCKED</v>
      </c>
      <c r="J681" s="15" t="str">
        <f t="shared" si="58"/>
        <v>B094Drilled DowelsCW 3230-R8</v>
      </c>
      <c r="K681" s="16">
        <f>MATCH(J681,'Pay Items'!$K$1:$K$649,0)</f>
        <v>164</v>
      </c>
      <c r="L681" s="17" t="str">
        <f t="shared" ca="1" si="55"/>
        <v>,0</v>
      </c>
      <c r="M681" s="17" t="str">
        <f t="shared" ca="1" si="56"/>
        <v>C2</v>
      </c>
      <c r="N681" s="17" t="str">
        <f t="shared" ca="1" si="57"/>
        <v>C2</v>
      </c>
    </row>
    <row r="682" spans="1:14" ht="30" customHeight="1" x14ac:dyDescent="0.2">
      <c r="A682" s="177" t="s">
        <v>302</v>
      </c>
      <c r="B682" s="172" t="s">
        <v>350</v>
      </c>
      <c r="C682" s="163" t="s">
        <v>189</v>
      </c>
      <c r="D682" s="164" t="s">
        <v>173</v>
      </c>
      <c r="E682" s="165" t="s">
        <v>181</v>
      </c>
      <c r="F682" s="294">
        <v>10</v>
      </c>
      <c r="G682" s="120"/>
      <c r="H682" s="166">
        <f>ROUND(G682*F682,2)</f>
        <v>0</v>
      </c>
      <c r="I682" s="24" t="str">
        <f t="shared" ca="1" si="54"/>
        <v/>
      </c>
      <c r="J682" s="15" t="str">
        <f t="shared" si="58"/>
        <v>B09519.1 mm Diametereach</v>
      </c>
      <c r="K682" s="16">
        <f>MATCH(J682,'Pay Items'!$K$1:$K$649,0)</f>
        <v>165</v>
      </c>
      <c r="L682" s="17" t="str">
        <f t="shared" ca="1" si="55"/>
        <v>,0</v>
      </c>
      <c r="M682" s="17" t="str">
        <f t="shared" ca="1" si="56"/>
        <v>C2</v>
      </c>
      <c r="N682" s="17" t="str">
        <f t="shared" ca="1" si="57"/>
        <v>C2</v>
      </c>
    </row>
    <row r="683" spans="1:14" ht="30" customHeight="1" x14ac:dyDescent="0.2">
      <c r="A683" s="177" t="s">
        <v>304</v>
      </c>
      <c r="B683" s="162" t="s">
        <v>1852</v>
      </c>
      <c r="C683" s="163" t="s">
        <v>162</v>
      </c>
      <c r="D683" s="164" t="s">
        <v>921</v>
      </c>
      <c r="E683" s="165"/>
      <c r="F683" s="293" t="s">
        <v>173</v>
      </c>
      <c r="G683" s="160"/>
      <c r="H683" s="160"/>
      <c r="I683" s="24" t="str">
        <f t="shared" ca="1" si="54"/>
        <v>LOCKED</v>
      </c>
      <c r="J683" s="15" t="str">
        <f t="shared" si="58"/>
        <v>B097Drilled Tie BarsCW 3230-R8</v>
      </c>
      <c r="K683" s="16">
        <f>MATCH(J683,'Pay Items'!$K$1:$K$649,0)</f>
        <v>167</v>
      </c>
      <c r="L683" s="17" t="str">
        <f t="shared" ca="1" si="55"/>
        <v>,0</v>
      </c>
      <c r="M683" s="17" t="str">
        <f t="shared" ca="1" si="56"/>
        <v>C2</v>
      </c>
      <c r="N683" s="17" t="str">
        <f t="shared" ca="1" si="57"/>
        <v>C2</v>
      </c>
    </row>
    <row r="684" spans="1:14" ht="30" customHeight="1" x14ac:dyDescent="0.2">
      <c r="A684" s="177" t="s">
        <v>305</v>
      </c>
      <c r="B684" s="172" t="s">
        <v>350</v>
      </c>
      <c r="C684" s="163" t="s">
        <v>187</v>
      </c>
      <c r="D684" s="164" t="s">
        <v>173</v>
      </c>
      <c r="E684" s="165" t="s">
        <v>181</v>
      </c>
      <c r="F684" s="294">
        <v>50</v>
      </c>
      <c r="G684" s="120"/>
      <c r="H684" s="182">
        <f>ROUND(G684*F684,2)</f>
        <v>0</v>
      </c>
      <c r="I684" s="24" t="str">
        <f t="shared" ca="1" si="54"/>
        <v/>
      </c>
      <c r="J684" s="15" t="str">
        <f t="shared" si="58"/>
        <v>B09820 M Deformed Tie Bareach</v>
      </c>
      <c r="K684" s="16">
        <f>MATCH(J684,'Pay Items'!$K$1:$K$649,0)</f>
        <v>169</v>
      </c>
      <c r="L684" s="17" t="str">
        <f t="shared" ca="1" si="55"/>
        <v>,0</v>
      </c>
      <c r="M684" s="17" t="str">
        <f t="shared" ca="1" si="56"/>
        <v>C2</v>
      </c>
      <c r="N684" s="17" t="str">
        <f t="shared" ca="1" si="57"/>
        <v>C2</v>
      </c>
    </row>
    <row r="685" spans="1:14" ht="30" customHeight="1" x14ac:dyDescent="0.2">
      <c r="A685" s="177" t="s">
        <v>792</v>
      </c>
      <c r="B685" s="162" t="s">
        <v>1853</v>
      </c>
      <c r="C685" s="163" t="s">
        <v>329</v>
      </c>
      <c r="D685" s="164" t="s">
        <v>6</v>
      </c>
      <c r="E685" s="165"/>
      <c r="F685" s="293" t="s">
        <v>173</v>
      </c>
      <c r="G685" s="160"/>
      <c r="H685" s="160"/>
      <c r="I685" s="24" t="str">
        <f t="shared" ca="1" si="54"/>
        <v>LOCKED</v>
      </c>
      <c r="J685" s="15" t="str">
        <f t="shared" si="58"/>
        <v>B100rMiscellaneous Concrete Slab RemovalCW 3235-R9</v>
      </c>
      <c r="K685" s="16">
        <f>MATCH(J685,'Pay Items'!$K$1:$K$649,0)</f>
        <v>171</v>
      </c>
      <c r="L685" s="17" t="str">
        <f t="shared" ca="1" si="55"/>
        <v>,0</v>
      </c>
      <c r="M685" s="17" t="str">
        <f t="shared" ca="1" si="56"/>
        <v>C2</v>
      </c>
      <c r="N685" s="17" t="str">
        <f t="shared" ca="1" si="57"/>
        <v>C2</v>
      </c>
    </row>
    <row r="686" spans="1:14" ht="30" customHeight="1" x14ac:dyDescent="0.2">
      <c r="A686" s="177" t="s">
        <v>796</v>
      </c>
      <c r="B686" s="172" t="s">
        <v>350</v>
      </c>
      <c r="C686" s="163" t="s">
        <v>10</v>
      </c>
      <c r="D686" s="164" t="s">
        <v>173</v>
      </c>
      <c r="E686" s="165" t="s">
        <v>178</v>
      </c>
      <c r="F686" s="294">
        <v>45</v>
      </c>
      <c r="G686" s="120"/>
      <c r="H686" s="182">
        <f>ROUND(G686*F686,2)</f>
        <v>0</v>
      </c>
      <c r="I686" s="24" t="str">
        <f t="shared" ca="1" si="54"/>
        <v/>
      </c>
      <c r="J686" s="15" t="str">
        <f t="shared" si="58"/>
        <v>B104r100 mm Sidewalkm²</v>
      </c>
      <c r="K686" s="16">
        <f>MATCH(J686,'Pay Items'!$K$1:$K$649,0)</f>
        <v>175</v>
      </c>
      <c r="L686" s="17" t="str">
        <f t="shared" ca="1" si="55"/>
        <v>,0</v>
      </c>
      <c r="M686" s="17" t="str">
        <f t="shared" ca="1" si="56"/>
        <v>C2</v>
      </c>
      <c r="N686" s="17" t="str">
        <f t="shared" ca="1" si="57"/>
        <v>C2</v>
      </c>
    </row>
    <row r="687" spans="1:14" ht="30" customHeight="1" x14ac:dyDescent="0.2">
      <c r="A687" s="177" t="s">
        <v>799</v>
      </c>
      <c r="B687" s="162" t="s">
        <v>1854</v>
      </c>
      <c r="C687" s="163" t="s">
        <v>334</v>
      </c>
      <c r="D687" s="164" t="s">
        <v>1609</v>
      </c>
      <c r="E687" s="165"/>
      <c r="F687" s="293" t="s">
        <v>173</v>
      </c>
      <c r="G687" s="160"/>
      <c r="H687" s="160"/>
      <c r="I687" s="24" t="str">
        <f t="shared" ca="1" si="54"/>
        <v>LOCKED</v>
      </c>
      <c r="J687" s="15" t="str">
        <f t="shared" si="58"/>
        <v>B107iMiscellaneous Concrete Slab InstallationCW 3235-R9, E14</v>
      </c>
      <c r="K687" s="16" t="e">
        <f>MATCH(J687,'Pay Items'!$K$1:$K$649,0)</f>
        <v>#N/A</v>
      </c>
      <c r="L687" s="17" t="str">
        <f t="shared" ca="1" si="55"/>
        <v>,0</v>
      </c>
      <c r="M687" s="17" t="str">
        <f t="shared" ca="1" si="56"/>
        <v>C2</v>
      </c>
      <c r="N687" s="17" t="str">
        <f t="shared" ca="1" si="57"/>
        <v>C2</v>
      </c>
    </row>
    <row r="688" spans="1:14" ht="30" customHeight="1" x14ac:dyDescent="0.2">
      <c r="A688" s="177" t="s">
        <v>911</v>
      </c>
      <c r="B688" s="172" t="s">
        <v>350</v>
      </c>
      <c r="C688" s="163" t="s">
        <v>1704</v>
      </c>
      <c r="D688" s="164" t="s">
        <v>397</v>
      </c>
      <c r="E688" s="165" t="s">
        <v>178</v>
      </c>
      <c r="F688" s="294">
        <v>65</v>
      </c>
      <c r="G688" s="120"/>
      <c r="H688" s="182">
        <f>ROUND(G688*F688,2)</f>
        <v>0</v>
      </c>
      <c r="I688" s="24" t="str">
        <f t="shared" ca="1" si="54"/>
        <v/>
      </c>
      <c r="J688" s="15" t="str">
        <f t="shared" si="58"/>
        <v>B111iType 5 Concrete 100 mm SidewalkSD-228Am²</v>
      </c>
      <c r="K688" s="16" t="e">
        <f>MATCH(J688,'Pay Items'!$K$1:$K$649,0)</f>
        <v>#N/A</v>
      </c>
      <c r="L688" s="17" t="str">
        <f t="shared" ca="1" si="55"/>
        <v>,0</v>
      </c>
      <c r="M688" s="17" t="str">
        <f t="shared" ca="1" si="56"/>
        <v>C2</v>
      </c>
      <c r="N688" s="17" t="str">
        <f t="shared" ca="1" si="57"/>
        <v>C2</v>
      </c>
    </row>
    <row r="689" spans="1:14" ht="30" customHeight="1" x14ac:dyDescent="0.2">
      <c r="A689" s="177" t="s">
        <v>815</v>
      </c>
      <c r="B689" s="162" t="s">
        <v>1855</v>
      </c>
      <c r="C689" s="163" t="s">
        <v>339</v>
      </c>
      <c r="D689" s="164" t="s">
        <v>918</v>
      </c>
      <c r="E689" s="165"/>
      <c r="F689" s="293" t="s">
        <v>173</v>
      </c>
      <c r="G689" s="160"/>
      <c r="H689" s="160"/>
      <c r="I689" s="24" t="str">
        <f t="shared" ca="1" si="54"/>
        <v>LOCKED</v>
      </c>
      <c r="J689" s="15" t="str">
        <f t="shared" si="58"/>
        <v>B126rConcrete Curb RemovalCW 3240-R10</v>
      </c>
      <c r="K689" s="16">
        <f>MATCH(J689,'Pay Items'!$K$1:$K$649,0)</f>
        <v>209</v>
      </c>
      <c r="L689" s="17" t="str">
        <f t="shared" ca="1" si="55"/>
        <v>,0</v>
      </c>
      <c r="M689" s="17" t="str">
        <f t="shared" ca="1" si="56"/>
        <v>C2</v>
      </c>
      <c r="N689" s="17" t="str">
        <f t="shared" ca="1" si="57"/>
        <v>C2</v>
      </c>
    </row>
    <row r="690" spans="1:14" ht="30" customHeight="1" x14ac:dyDescent="0.2">
      <c r="A690" s="177" t="s">
        <v>1145</v>
      </c>
      <c r="B690" s="172" t="s">
        <v>350</v>
      </c>
      <c r="C690" s="163" t="s">
        <v>969</v>
      </c>
      <c r="D690" s="164" t="s">
        <v>173</v>
      </c>
      <c r="E690" s="165" t="s">
        <v>182</v>
      </c>
      <c r="F690" s="294">
        <v>100</v>
      </c>
      <c r="G690" s="120"/>
      <c r="H690" s="182">
        <f>ROUND(G690*F690,2)</f>
        <v>0</v>
      </c>
      <c r="I690" s="24" t="str">
        <f t="shared" ca="1" si="54"/>
        <v/>
      </c>
      <c r="J690" s="15" t="str">
        <f t="shared" si="58"/>
        <v>B127rBBarrier Separatem</v>
      </c>
      <c r="K690" s="16">
        <f>MATCH(J690,'Pay Items'!$K$1:$K$649,0)</f>
        <v>212</v>
      </c>
      <c r="L690" s="17" t="str">
        <f t="shared" ca="1" si="55"/>
        <v>,0</v>
      </c>
      <c r="M690" s="17" t="str">
        <f t="shared" ca="1" si="56"/>
        <v>C2</v>
      </c>
      <c r="N690" s="17" t="str">
        <f t="shared" ca="1" si="57"/>
        <v>C2</v>
      </c>
    </row>
    <row r="691" spans="1:14" ht="30" customHeight="1" x14ac:dyDescent="0.2">
      <c r="A691" s="177" t="s">
        <v>822</v>
      </c>
      <c r="B691" s="172" t="s">
        <v>351</v>
      </c>
      <c r="C691" s="163" t="s">
        <v>689</v>
      </c>
      <c r="D691" s="164" t="s">
        <v>173</v>
      </c>
      <c r="E691" s="165" t="s">
        <v>182</v>
      </c>
      <c r="F691" s="294">
        <v>30</v>
      </c>
      <c r="G691" s="120"/>
      <c r="H691" s="182">
        <f>ROUND(G691*F691,2)</f>
        <v>0</v>
      </c>
      <c r="I691" s="24" t="str">
        <f t="shared" ca="1" si="54"/>
        <v/>
      </c>
      <c r="J691" s="15" t="str">
        <f t="shared" si="58"/>
        <v>B132rCurb Rampm</v>
      </c>
      <c r="K691" s="16">
        <f>MATCH(J691,'Pay Items'!$K$1:$K$649,0)</f>
        <v>217</v>
      </c>
      <c r="L691" s="17" t="str">
        <f t="shared" ca="1" si="55"/>
        <v>,0</v>
      </c>
      <c r="M691" s="17" t="str">
        <f t="shared" ca="1" si="56"/>
        <v>C2</v>
      </c>
      <c r="N691" s="17" t="str">
        <f t="shared" ca="1" si="57"/>
        <v>C2</v>
      </c>
    </row>
    <row r="692" spans="1:14" ht="30" customHeight="1" x14ac:dyDescent="0.2">
      <c r="A692" s="177" t="s">
        <v>825</v>
      </c>
      <c r="B692" s="162" t="s">
        <v>1856</v>
      </c>
      <c r="C692" s="163" t="s">
        <v>341</v>
      </c>
      <c r="D692" s="164" t="s">
        <v>1679</v>
      </c>
      <c r="E692" s="165"/>
      <c r="F692" s="293" t="s">
        <v>173</v>
      </c>
      <c r="G692" s="160"/>
      <c r="H692" s="160"/>
      <c r="I692" s="24" t="str">
        <f t="shared" ca="1" si="54"/>
        <v>LOCKED</v>
      </c>
      <c r="J692" s="15" t="str">
        <f t="shared" si="58"/>
        <v>B135iConcrete Curb InstallationCW 3240-R10, E14</v>
      </c>
      <c r="K692" s="16" t="e">
        <f>MATCH(J692,'Pay Items'!$K$1:$K$649,0)</f>
        <v>#N/A</v>
      </c>
      <c r="L692" s="17" t="str">
        <f t="shared" ca="1" si="55"/>
        <v>,0</v>
      </c>
      <c r="M692" s="17" t="str">
        <f t="shared" ca="1" si="56"/>
        <v>C2</v>
      </c>
      <c r="N692" s="17" t="str">
        <f t="shared" ca="1" si="57"/>
        <v>C2</v>
      </c>
    </row>
    <row r="693" spans="1:14" ht="39.950000000000003" customHeight="1" x14ac:dyDescent="0.2">
      <c r="A693" s="177" t="s">
        <v>1148</v>
      </c>
      <c r="B693" s="172" t="s">
        <v>350</v>
      </c>
      <c r="C693" s="163" t="s">
        <v>1614</v>
      </c>
      <c r="D693" s="164" t="s">
        <v>398</v>
      </c>
      <c r="E693" s="165" t="s">
        <v>182</v>
      </c>
      <c r="F693" s="294">
        <v>65</v>
      </c>
      <c r="G693" s="120"/>
      <c r="H693" s="182">
        <f>ROUND(G693*F693,2)</f>
        <v>0</v>
      </c>
      <c r="I693" s="24" t="str">
        <f t="shared" ca="1" si="54"/>
        <v/>
      </c>
      <c r="J693" s="15" t="str">
        <f t="shared" si="58"/>
        <v>B136iAType 2 Concrete Barrier (150 mm reveal ht, Dowelled)SD-205m</v>
      </c>
      <c r="K693" s="16" t="e">
        <f>MATCH(J693,'Pay Items'!$K$1:$K$649,0)</f>
        <v>#N/A</v>
      </c>
      <c r="L693" s="17" t="str">
        <f t="shared" ca="1" si="55"/>
        <v>,0</v>
      </c>
      <c r="M693" s="17" t="str">
        <f t="shared" ca="1" si="56"/>
        <v>C2</v>
      </c>
      <c r="N693" s="17" t="str">
        <f t="shared" ca="1" si="57"/>
        <v>C2</v>
      </c>
    </row>
    <row r="694" spans="1:14" ht="39.950000000000003" customHeight="1" x14ac:dyDescent="0.2">
      <c r="A694" s="177" t="s">
        <v>1154</v>
      </c>
      <c r="B694" s="172" t="s">
        <v>351</v>
      </c>
      <c r="C694" s="163" t="s">
        <v>1705</v>
      </c>
      <c r="D694" s="164" t="s">
        <v>399</v>
      </c>
      <c r="E694" s="165" t="s">
        <v>182</v>
      </c>
      <c r="F694" s="294">
        <v>50</v>
      </c>
      <c r="G694" s="120"/>
      <c r="H694" s="182">
        <f>ROUND(G694*F694,2)</f>
        <v>0</v>
      </c>
      <c r="I694" s="24" t="str">
        <f t="shared" ca="1" si="54"/>
        <v/>
      </c>
      <c r="J694" s="15" t="str">
        <f t="shared" si="58"/>
        <v>B139iAType 2 Concrete Modified Barrier (150 mm reveal ht, Dowelled)SD-203Bm</v>
      </c>
      <c r="K694" s="16" t="e">
        <f>MATCH(J694,'Pay Items'!$K$1:$K$649,0)</f>
        <v>#N/A</v>
      </c>
      <c r="L694" s="17" t="str">
        <f t="shared" ca="1" si="55"/>
        <v>,0</v>
      </c>
      <c r="M694" s="17" t="str">
        <f t="shared" ca="1" si="56"/>
        <v>C2</v>
      </c>
      <c r="N694" s="17" t="str">
        <f t="shared" ca="1" si="57"/>
        <v>C2</v>
      </c>
    </row>
    <row r="695" spans="1:14" ht="39.950000000000003" customHeight="1" x14ac:dyDescent="0.2">
      <c r="A695" s="177" t="s">
        <v>941</v>
      </c>
      <c r="B695" s="172" t="s">
        <v>352</v>
      </c>
      <c r="C695" s="163" t="s">
        <v>1706</v>
      </c>
      <c r="D695" s="164" t="s">
        <v>367</v>
      </c>
      <c r="E695" s="165" t="s">
        <v>182</v>
      </c>
      <c r="F695" s="294">
        <v>25</v>
      </c>
      <c r="G695" s="120"/>
      <c r="H695" s="182">
        <f>ROUND(G695*F695,2)</f>
        <v>0</v>
      </c>
      <c r="I695" s="24" t="str">
        <f t="shared" ca="1" si="54"/>
        <v/>
      </c>
      <c r="J695" s="15" t="str">
        <f t="shared" si="58"/>
        <v>B150iAType 2 Concrete Curb Ramp (8-12 mm reveal ht, Monolithic)SD-229A,B,Cm</v>
      </c>
      <c r="K695" s="16" t="e">
        <f>MATCH(J695,'Pay Items'!$K$1:$K$649,0)</f>
        <v>#N/A</v>
      </c>
      <c r="L695" s="17" t="str">
        <f t="shared" ca="1" si="55"/>
        <v>,0</v>
      </c>
      <c r="M695" s="17" t="str">
        <f t="shared" ca="1" si="56"/>
        <v>C2</v>
      </c>
      <c r="N695" s="17" t="str">
        <f t="shared" ca="1" si="57"/>
        <v>C2</v>
      </c>
    </row>
    <row r="696" spans="1:14" ht="30" customHeight="1" x14ac:dyDescent="0.2">
      <c r="A696" s="177" t="s">
        <v>476</v>
      </c>
      <c r="B696" s="162" t="s">
        <v>1857</v>
      </c>
      <c r="C696" s="163" t="s">
        <v>362</v>
      </c>
      <c r="D696" s="164" t="s">
        <v>1181</v>
      </c>
      <c r="E696" s="185"/>
      <c r="F696" s="293" t="s">
        <v>173</v>
      </c>
      <c r="G696" s="160"/>
      <c r="H696" s="160"/>
      <c r="I696" s="24" t="str">
        <f t="shared" ca="1" si="54"/>
        <v>LOCKED</v>
      </c>
      <c r="J696" s="15" t="str">
        <f t="shared" si="58"/>
        <v>B190Construction of Asphaltic Concrete OverlayCW 3410-R12</v>
      </c>
      <c r="K696" s="16">
        <f>MATCH(J696,'Pay Items'!$K$1:$K$649,0)</f>
        <v>319</v>
      </c>
      <c r="L696" s="17" t="str">
        <f t="shared" ca="1" si="55"/>
        <v>,0</v>
      </c>
      <c r="M696" s="17" t="str">
        <f t="shared" ca="1" si="56"/>
        <v>C2</v>
      </c>
      <c r="N696" s="17" t="str">
        <f t="shared" ca="1" si="57"/>
        <v>C2</v>
      </c>
    </row>
    <row r="697" spans="1:14" ht="30" customHeight="1" x14ac:dyDescent="0.2">
      <c r="A697" s="177" t="s">
        <v>480</v>
      </c>
      <c r="B697" s="172" t="s">
        <v>350</v>
      </c>
      <c r="C697" s="163" t="s">
        <v>364</v>
      </c>
      <c r="D697" s="164"/>
      <c r="E697" s="165"/>
      <c r="F697" s="293" t="s">
        <v>173</v>
      </c>
      <c r="G697" s="160"/>
      <c r="H697" s="160"/>
      <c r="I697" s="24" t="str">
        <f t="shared" ca="1" si="54"/>
        <v>LOCKED</v>
      </c>
      <c r="J697" s="15" t="str">
        <f t="shared" si="58"/>
        <v>B194Tie-ins and Approaches</v>
      </c>
      <c r="K697" s="16">
        <f>MATCH(J697,'Pay Items'!$K$1:$K$649,0)</f>
        <v>323</v>
      </c>
      <c r="L697" s="17" t="str">
        <f t="shared" ca="1" si="55"/>
        <v>,0</v>
      </c>
      <c r="M697" s="17" t="str">
        <f t="shared" ca="1" si="56"/>
        <v>C2</v>
      </c>
      <c r="N697" s="17" t="str">
        <f t="shared" ca="1" si="57"/>
        <v>C2</v>
      </c>
    </row>
    <row r="698" spans="1:14" ht="30" customHeight="1" x14ac:dyDescent="0.2">
      <c r="A698" s="177" t="s">
        <v>481</v>
      </c>
      <c r="B698" s="183" t="s">
        <v>700</v>
      </c>
      <c r="C698" s="163" t="s">
        <v>718</v>
      </c>
      <c r="D698" s="164"/>
      <c r="E698" s="165" t="s">
        <v>180</v>
      </c>
      <c r="F698" s="294">
        <v>70</v>
      </c>
      <c r="G698" s="120"/>
      <c r="H698" s="182">
        <f>ROUND(G698*F698,2)</f>
        <v>0</v>
      </c>
      <c r="I698" s="24" t="str">
        <f t="shared" ca="1" si="54"/>
        <v/>
      </c>
      <c r="J698" s="15" t="str">
        <f t="shared" si="58"/>
        <v>B195Type IAtonne</v>
      </c>
      <c r="K698" s="16">
        <f>MATCH(J698,'Pay Items'!$K$1:$K$649,0)</f>
        <v>324</v>
      </c>
      <c r="L698" s="17" t="str">
        <f t="shared" ca="1" si="55"/>
        <v>,0</v>
      </c>
      <c r="M698" s="17" t="str">
        <f t="shared" ca="1" si="56"/>
        <v>C2</v>
      </c>
      <c r="N698" s="17" t="str">
        <f t="shared" ca="1" si="57"/>
        <v>C2</v>
      </c>
    </row>
    <row r="699" spans="1:14" ht="30" customHeight="1" x14ac:dyDescent="0.2">
      <c r="A699" s="177" t="s">
        <v>486</v>
      </c>
      <c r="B699" s="162" t="s">
        <v>1858</v>
      </c>
      <c r="C699" s="163" t="s">
        <v>99</v>
      </c>
      <c r="D699" s="164" t="s">
        <v>959</v>
      </c>
      <c r="E699" s="165"/>
      <c r="F699" s="293" t="s">
        <v>173</v>
      </c>
      <c r="G699" s="160"/>
      <c r="H699" s="160"/>
      <c r="I699" s="24" t="str">
        <f t="shared" ca="1" si="54"/>
        <v>LOCKED</v>
      </c>
      <c r="J699" s="15" t="str">
        <f t="shared" si="58"/>
        <v>B200Planing of PavementCW 3450-R6</v>
      </c>
      <c r="K699" s="16">
        <f>MATCH(J699,'Pay Items'!$K$1:$K$649,0)</f>
        <v>329</v>
      </c>
      <c r="L699" s="17" t="str">
        <f t="shared" ca="1" si="55"/>
        <v>,0</v>
      </c>
      <c r="M699" s="17" t="str">
        <f t="shared" ca="1" si="56"/>
        <v>C2</v>
      </c>
      <c r="N699" s="17" t="str">
        <f t="shared" ca="1" si="57"/>
        <v>C2</v>
      </c>
    </row>
    <row r="700" spans="1:14" ht="30" customHeight="1" x14ac:dyDescent="0.2">
      <c r="A700" s="177" t="s">
        <v>487</v>
      </c>
      <c r="B700" s="172" t="s">
        <v>350</v>
      </c>
      <c r="C700" s="163" t="s">
        <v>1004</v>
      </c>
      <c r="D700" s="164" t="s">
        <v>173</v>
      </c>
      <c r="E700" s="165" t="s">
        <v>178</v>
      </c>
      <c r="F700" s="294">
        <v>300</v>
      </c>
      <c r="G700" s="120"/>
      <c r="H700" s="182">
        <f>ROUND(G700*F700,2)</f>
        <v>0</v>
      </c>
      <c r="I700" s="24" t="str">
        <f t="shared" ca="1" si="54"/>
        <v/>
      </c>
      <c r="J700" s="15" t="str">
        <f t="shared" si="58"/>
        <v>B2011 - 50 mm Depth (Asphalt)m²</v>
      </c>
      <c r="K700" s="16">
        <f>MATCH(J700,'Pay Items'!$K$1:$K$649,0)</f>
        <v>330</v>
      </c>
      <c r="L700" s="17" t="str">
        <f t="shared" ca="1" si="55"/>
        <v>,0</v>
      </c>
      <c r="M700" s="17" t="str">
        <f t="shared" ca="1" si="56"/>
        <v>C2</v>
      </c>
      <c r="N700" s="17" t="str">
        <f t="shared" ca="1" si="57"/>
        <v>C2</v>
      </c>
    </row>
    <row r="701" spans="1:14" ht="30" customHeight="1" x14ac:dyDescent="0.2">
      <c r="A701" s="177" t="s">
        <v>875</v>
      </c>
      <c r="B701" s="162" t="s">
        <v>1859</v>
      </c>
      <c r="C701" s="163" t="s">
        <v>909</v>
      </c>
      <c r="D701" s="164" t="s">
        <v>960</v>
      </c>
      <c r="E701" s="165" t="s">
        <v>181</v>
      </c>
      <c r="F701" s="295">
        <v>8</v>
      </c>
      <c r="G701" s="120"/>
      <c r="H701" s="182">
        <f>ROUND(G701*F701,2)</f>
        <v>0</v>
      </c>
      <c r="I701" s="24" t="str">
        <f t="shared" ca="1" si="54"/>
        <v/>
      </c>
      <c r="J701" s="15" t="str">
        <f t="shared" si="58"/>
        <v>B219Detectable Warning Surface TilesCW 3326-R3each</v>
      </c>
      <c r="K701" s="16">
        <f>MATCH(J701,'Pay Items'!$K$1:$K$649,0)</f>
        <v>341</v>
      </c>
      <c r="L701" s="17" t="str">
        <f t="shared" ca="1" si="55"/>
        <v>,0</v>
      </c>
      <c r="M701" s="17" t="str">
        <f t="shared" ca="1" si="56"/>
        <v>C2</v>
      </c>
      <c r="N701" s="17" t="str">
        <f t="shared" ca="1" si="57"/>
        <v>C2</v>
      </c>
    </row>
    <row r="702" spans="1:14" ht="30" customHeight="1" x14ac:dyDescent="0.2">
      <c r="A702" s="152"/>
      <c r="B702" s="216"/>
      <c r="C702" s="174" t="s">
        <v>199</v>
      </c>
      <c r="D702" s="175"/>
      <c r="E702" s="192"/>
      <c r="F702" s="293" t="s">
        <v>173</v>
      </c>
      <c r="G702" s="160"/>
      <c r="H702" s="160"/>
      <c r="I702" s="24" t="str">
        <f t="shared" ca="1" si="54"/>
        <v>LOCKED</v>
      </c>
      <c r="J702" s="15" t="str">
        <f t="shared" si="58"/>
        <v>JOINT AND CRACK SEALING</v>
      </c>
      <c r="K702" s="16">
        <f>MATCH(J702,'Pay Items'!$K$1:$K$649,0)</f>
        <v>436</v>
      </c>
      <c r="L702" s="17" t="str">
        <f t="shared" ca="1" si="55"/>
        <v>,0</v>
      </c>
      <c r="M702" s="17" t="str">
        <f t="shared" ca="1" si="56"/>
        <v>C2</v>
      </c>
      <c r="N702" s="17" t="str">
        <f t="shared" ca="1" si="57"/>
        <v>C2</v>
      </c>
    </row>
    <row r="703" spans="1:14" ht="30" customHeight="1" x14ac:dyDescent="0.2">
      <c r="A703" s="187" t="s">
        <v>547</v>
      </c>
      <c r="B703" s="162" t="s">
        <v>1860</v>
      </c>
      <c r="C703" s="163" t="s">
        <v>98</v>
      </c>
      <c r="D703" s="164" t="s">
        <v>736</v>
      </c>
      <c r="E703" s="165" t="s">
        <v>182</v>
      </c>
      <c r="F703" s="295">
        <v>50</v>
      </c>
      <c r="G703" s="181"/>
      <c r="H703" s="166">
        <f>ROUND(G703*F703,2)</f>
        <v>0</v>
      </c>
      <c r="I703" s="24" t="str">
        <f t="shared" ca="1" si="54"/>
        <v/>
      </c>
      <c r="J703" s="15" t="str">
        <f t="shared" si="58"/>
        <v>D006Reflective Crack MaintenanceCW 3250-R7m</v>
      </c>
      <c r="K703" s="16">
        <f>MATCH(J703,'Pay Items'!$K$1:$K$649,0)</f>
        <v>442</v>
      </c>
      <c r="L703" s="17" t="str">
        <f t="shared" ca="1" si="55"/>
        <v>,0</v>
      </c>
      <c r="M703" s="17" t="str">
        <f t="shared" ca="1" si="56"/>
        <v>C2</v>
      </c>
      <c r="N703" s="17" t="str">
        <f t="shared" ca="1" si="57"/>
        <v>C2</v>
      </c>
    </row>
    <row r="704" spans="1:14" ht="39.950000000000003" customHeight="1" x14ac:dyDescent="0.2">
      <c r="A704" s="152"/>
      <c r="B704" s="216"/>
      <c r="C704" s="174" t="s">
        <v>200</v>
      </c>
      <c r="D704" s="175"/>
      <c r="E704" s="192"/>
      <c r="F704" s="293" t="s">
        <v>173</v>
      </c>
      <c r="G704" s="160"/>
      <c r="H704" s="160"/>
      <c r="I704" s="24" t="str">
        <f t="shared" ca="1" si="54"/>
        <v>LOCKED</v>
      </c>
      <c r="J704" s="15" t="str">
        <f t="shared" si="58"/>
        <v>ASSOCIATED DRAINAGE AND UNDERGROUND WORKS</v>
      </c>
      <c r="K704" s="16">
        <f>MATCH(J704,'Pay Items'!$K$1:$K$649,0)</f>
        <v>444</v>
      </c>
      <c r="L704" s="17" t="str">
        <f t="shared" ca="1" si="55"/>
        <v>,0</v>
      </c>
      <c r="M704" s="17" t="str">
        <f t="shared" ca="1" si="56"/>
        <v>C2</v>
      </c>
      <c r="N704" s="17" t="str">
        <f t="shared" ca="1" si="57"/>
        <v>C2</v>
      </c>
    </row>
    <row r="705" spans="1:14" ht="30" customHeight="1" x14ac:dyDescent="0.2">
      <c r="A705" s="187" t="s">
        <v>67</v>
      </c>
      <c r="B705" s="162" t="s">
        <v>1861</v>
      </c>
      <c r="C705" s="82" t="s">
        <v>1060</v>
      </c>
      <c r="D705" s="83" t="s">
        <v>1061</v>
      </c>
      <c r="E705" s="165"/>
      <c r="F705" s="293" t="s">
        <v>173</v>
      </c>
      <c r="G705" s="160"/>
      <c r="H705" s="160"/>
      <c r="I705" s="24" t="str">
        <f t="shared" ca="1" si="54"/>
        <v>LOCKED</v>
      </c>
      <c r="J705" s="15" t="str">
        <f t="shared" si="58"/>
        <v>E023Frames &amp; CoversCW 3210-R8</v>
      </c>
      <c r="K705" s="16">
        <f>MATCH(J705,'Pay Items'!$K$1:$K$649,0)</f>
        <v>511</v>
      </c>
      <c r="L705" s="17" t="str">
        <f t="shared" ca="1" si="55"/>
        <v>,0</v>
      </c>
      <c r="M705" s="17" t="str">
        <f t="shared" ca="1" si="56"/>
        <v>C2</v>
      </c>
      <c r="N705" s="17" t="str">
        <f t="shared" ca="1" si="57"/>
        <v>C2</v>
      </c>
    </row>
    <row r="706" spans="1:14" ht="39.950000000000003" customHeight="1" x14ac:dyDescent="0.2">
      <c r="A706" s="187" t="s">
        <v>68</v>
      </c>
      <c r="B706" s="172" t="s">
        <v>350</v>
      </c>
      <c r="C706" s="81" t="s">
        <v>1213</v>
      </c>
      <c r="D706" s="164"/>
      <c r="E706" s="165" t="s">
        <v>181</v>
      </c>
      <c r="F706" s="295">
        <v>1</v>
      </c>
      <c r="G706" s="120"/>
      <c r="H706" s="182">
        <f>ROUND(G706*F706,2)</f>
        <v>0</v>
      </c>
      <c r="I706" s="24" t="str">
        <f t="shared" ca="1" si="54"/>
        <v/>
      </c>
      <c r="J706" s="15" t="str">
        <f t="shared" si="58"/>
        <v>E024AP-006 - Standard Frame for Manhole and Catch Basineach</v>
      </c>
      <c r="K706" s="16">
        <f>MATCH(J706,'Pay Items'!$K$1:$K$649,0)</f>
        <v>512</v>
      </c>
      <c r="L706" s="17" t="str">
        <f t="shared" ca="1" si="55"/>
        <v>,0</v>
      </c>
      <c r="M706" s="17" t="str">
        <f t="shared" ca="1" si="56"/>
        <v>C2</v>
      </c>
      <c r="N706" s="17" t="str">
        <f t="shared" ca="1" si="57"/>
        <v>C2</v>
      </c>
    </row>
    <row r="707" spans="1:14" ht="39.950000000000003" customHeight="1" x14ac:dyDescent="0.2">
      <c r="A707" s="187" t="s">
        <v>69</v>
      </c>
      <c r="B707" s="172" t="s">
        <v>351</v>
      </c>
      <c r="C707" s="81" t="s">
        <v>1214</v>
      </c>
      <c r="D707" s="164"/>
      <c r="E707" s="165" t="s">
        <v>181</v>
      </c>
      <c r="F707" s="295">
        <v>1</v>
      </c>
      <c r="G707" s="120"/>
      <c r="H707" s="182">
        <f>ROUND(G707*F707,2)</f>
        <v>0</v>
      </c>
      <c r="I707" s="24" t="str">
        <f t="shared" ca="1" si="54"/>
        <v/>
      </c>
      <c r="J707" s="15" t="str">
        <f t="shared" si="58"/>
        <v>E025AP-007 - Standard Solid Cover for Standard Frameeach</v>
      </c>
      <c r="K707" s="16">
        <f>MATCH(J707,'Pay Items'!$K$1:$K$649,0)</f>
        <v>513</v>
      </c>
      <c r="L707" s="17" t="str">
        <f t="shared" ca="1" si="55"/>
        <v>,0</v>
      </c>
      <c r="M707" s="17" t="str">
        <f t="shared" ca="1" si="56"/>
        <v>C2</v>
      </c>
      <c r="N707" s="17" t="str">
        <f t="shared" ca="1" si="57"/>
        <v>C2</v>
      </c>
    </row>
    <row r="708" spans="1:14" ht="30" customHeight="1" x14ac:dyDescent="0.2">
      <c r="A708" s="152"/>
      <c r="B708" s="217"/>
      <c r="C708" s="174" t="s">
        <v>201</v>
      </c>
      <c r="D708" s="175"/>
      <c r="E708" s="192"/>
      <c r="F708" s="293" t="s">
        <v>173</v>
      </c>
      <c r="G708" s="160"/>
      <c r="H708" s="160"/>
      <c r="I708" s="24" t="str">
        <f t="shared" ca="1" si="54"/>
        <v>LOCKED</v>
      </c>
      <c r="J708" s="15" t="str">
        <f t="shared" si="58"/>
        <v>ADJUSTMENTS</v>
      </c>
      <c r="K708" s="16">
        <f>MATCH(J708,'Pay Items'!$K$1:$K$649,0)</f>
        <v>589</v>
      </c>
      <c r="L708" s="17" t="str">
        <f t="shared" ca="1" si="55"/>
        <v>,0</v>
      </c>
      <c r="M708" s="17" t="str">
        <f t="shared" ca="1" si="56"/>
        <v>C2</v>
      </c>
      <c r="N708" s="17" t="str">
        <f t="shared" ca="1" si="57"/>
        <v>C2</v>
      </c>
    </row>
    <row r="709" spans="1:14" ht="39.950000000000003" customHeight="1" x14ac:dyDescent="0.2">
      <c r="A709" s="187" t="s">
        <v>230</v>
      </c>
      <c r="B709" s="162" t="s">
        <v>1862</v>
      </c>
      <c r="C709" s="81" t="s">
        <v>1062</v>
      </c>
      <c r="D709" s="83" t="s">
        <v>1061</v>
      </c>
      <c r="E709" s="165" t="s">
        <v>181</v>
      </c>
      <c r="F709" s="295">
        <v>1</v>
      </c>
      <c r="G709" s="120"/>
      <c r="H709" s="182">
        <f>ROUND(G709*F709,2)</f>
        <v>0</v>
      </c>
      <c r="I709" s="24" t="str">
        <f t="shared" ref="I709:I772" ca="1" si="59">IF(CELL("protect",$G709)=1, "LOCKED", "")</f>
        <v/>
      </c>
      <c r="J709" s="15" t="str">
        <f t="shared" si="58"/>
        <v>F001Adjustment of Manholes/Catch Basins FramesCW 3210-R8each</v>
      </c>
      <c r="K709" s="16">
        <f>MATCH(J709,'Pay Items'!$K$1:$K$649,0)</f>
        <v>590</v>
      </c>
      <c r="L709" s="17" t="str">
        <f t="shared" ref="L709:L772" ca="1" si="60">CELL("format",$F709)</f>
        <v>,0</v>
      </c>
      <c r="M709" s="17" t="str">
        <f t="shared" ref="M709:M772" ca="1" si="61">CELL("format",$G709)</f>
        <v>C2</v>
      </c>
      <c r="N709" s="17" t="str">
        <f t="shared" ref="N709:N772" ca="1" si="62">CELL("format",$H709)</f>
        <v>C2</v>
      </c>
    </row>
    <row r="710" spans="1:14" ht="30" customHeight="1" x14ac:dyDescent="0.2">
      <c r="A710" s="187" t="s">
        <v>237</v>
      </c>
      <c r="B710" s="162" t="s">
        <v>1863</v>
      </c>
      <c r="C710" s="163" t="s">
        <v>599</v>
      </c>
      <c r="D710" s="83" t="s">
        <v>1061</v>
      </c>
      <c r="E710" s="165" t="s">
        <v>181</v>
      </c>
      <c r="F710" s="295">
        <v>1</v>
      </c>
      <c r="G710" s="120"/>
      <c r="H710" s="182">
        <f>ROUND(G710*F710,2)</f>
        <v>0</v>
      </c>
      <c r="I710" s="24" t="str">
        <f t="shared" ca="1" si="59"/>
        <v/>
      </c>
      <c r="J710" s="15" t="str">
        <f t="shared" ref="J710:J773" si="63">CLEAN(CONCATENATE(TRIM($A710),TRIM($C710),IF(LEFT($D710)&lt;&gt;"E",TRIM($D710),),TRIM($E710)))</f>
        <v>F009Adjustment of Valve BoxesCW 3210-R8each</v>
      </c>
      <c r="K710" s="16">
        <f>MATCH(J710,'Pay Items'!$K$1:$K$649,0)</f>
        <v>600</v>
      </c>
      <c r="L710" s="17" t="str">
        <f t="shared" ca="1" si="60"/>
        <v>,0</v>
      </c>
      <c r="M710" s="17" t="str">
        <f t="shared" ca="1" si="61"/>
        <v>C2</v>
      </c>
      <c r="N710" s="17" t="str">
        <f t="shared" ca="1" si="62"/>
        <v>C2</v>
      </c>
    </row>
    <row r="711" spans="1:14" ht="30" customHeight="1" x14ac:dyDescent="0.2">
      <c r="A711" s="187" t="s">
        <v>459</v>
      </c>
      <c r="B711" s="162" t="s">
        <v>1864</v>
      </c>
      <c r="C711" s="163" t="s">
        <v>601</v>
      </c>
      <c r="D711" s="83" t="s">
        <v>1061</v>
      </c>
      <c r="E711" s="165" t="s">
        <v>181</v>
      </c>
      <c r="F711" s="295">
        <v>1</v>
      </c>
      <c r="G711" s="120"/>
      <c r="H711" s="182">
        <f>ROUND(G711*F711,2)</f>
        <v>0</v>
      </c>
      <c r="I711" s="24" t="str">
        <f t="shared" ca="1" si="59"/>
        <v/>
      </c>
      <c r="J711" s="15" t="str">
        <f t="shared" si="63"/>
        <v>F010Valve Box ExtensionsCW 3210-R8each</v>
      </c>
      <c r="K711" s="16">
        <f>MATCH(J711,'Pay Items'!$K$1:$K$649,0)</f>
        <v>601</v>
      </c>
      <c r="L711" s="17" t="str">
        <f t="shared" ca="1" si="60"/>
        <v>,0</v>
      </c>
      <c r="M711" s="17" t="str">
        <f t="shared" ca="1" si="61"/>
        <v>C2</v>
      </c>
      <c r="N711" s="17" t="str">
        <f t="shared" ca="1" si="62"/>
        <v>C2</v>
      </c>
    </row>
    <row r="712" spans="1:14" ht="30" customHeight="1" x14ac:dyDescent="0.2">
      <c r="A712" s="187" t="s">
        <v>238</v>
      </c>
      <c r="B712" s="162" t="s">
        <v>1865</v>
      </c>
      <c r="C712" s="163" t="s">
        <v>600</v>
      </c>
      <c r="D712" s="83" t="s">
        <v>1061</v>
      </c>
      <c r="E712" s="165" t="s">
        <v>181</v>
      </c>
      <c r="F712" s="295">
        <v>1</v>
      </c>
      <c r="G712" s="120"/>
      <c r="H712" s="182">
        <f>ROUND(G712*F712,2)</f>
        <v>0</v>
      </c>
      <c r="I712" s="24" t="str">
        <f t="shared" ca="1" si="59"/>
        <v/>
      </c>
      <c r="J712" s="15" t="str">
        <f t="shared" si="63"/>
        <v>F011Adjustment of Curb Stop BoxesCW 3210-R8each</v>
      </c>
      <c r="K712" s="16">
        <f>MATCH(J712,'Pay Items'!$K$1:$K$649,0)</f>
        <v>602</v>
      </c>
      <c r="L712" s="17" t="str">
        <f t="shared" ca="1" si="60"/>
        <v>,0</v>
      </c>
      <c r="M712" s="17" t="str">
        <f t="shared" ca="1" si="61"/>
        <v>C2</v>
      </c>
      <c r="N712" s="17" t="str">
        <f t="shared" ca="1" si="62"/>
        <v>C2</v>
      </c>
    </row>
    <row r="713" spans="1:14" ht="30" customHeight="1" x14ac:dyDescent="0.2">
      <c r="A713" s="118" t="s">
        <v>241</v>
      </c>
      <c r="B713" s="92" t="s">
        <v>1866</v>
      </c>
      <c r="C713" s="81" t="s">
        <v>602</v>
      </c>
      <c r="D713" s="83" t="s">
        <v>1061</v>
      </c>
      <c r="E713" s="85" t="s">
        <v>181</v>
      </c>
      <c r="F713" s="297">
        <v>1</v>
      </c>
      <c r="G713" s="104"/>
      <c r="H713" s="94">
        <f>ROUND(G713*F713,2)</f>
        <v>0</v>
      </c>
      <c r="I713" s="24" t="str">
        <f t="shared" ca="1" si="59"/>
        <v/>
      </c>
      <c r="J713" s="15" t="str">
        <f t="shared" si="63"/>
        <v>F018Curb Stop ExtensionsCW 3210-R8each</v>
      </c>
      <c r="K713" s="16">
        <f>MATCH(J713,'Pay Items'!$K$1:$K$649,0)</f>
        <v>603</v>
      </c>
      <c r="L713" s="17" t="str">
        <f t="shared" ca="1" si="60"/>
        <v>,0</v>
      </c>
      <c r="M713" s="17" t="str">
        <f t="shared" ca="1" si="61"/>
        <v>C2</v>
      </c>
      <c r="N713" s="17" t="str">
        <f t="shared" ca="1" si="62"/>
        <v>C2</v>
      </c>
    </row>
    <row r="714" spans="1:14" ht="30" customHeight="1" x14ac:dyDescent="0.2">
      <c r="A714" s="152"/>
      <c r="B714" s="173"/>
      <c r="C714" s="174" t="s">
        <v>202</v>
      </c>
      <c r="D714" s="175"/>
      <c r="E714" s="203"/>
      <c r="F714" s="293" t="s">
        <v>173</v>
      </c>
      <c r="G714" s="160"/>
      <c r="H714" s="160"/>
      <c r="I714" s="24" t="str">
        <f t="shared" ca="1" si="59"/>
        <v>LOCKED</v>
      </c>
      <c r="J714" s="15" t="str">
        <f t="shared" si="63"/>
        <v>LANDSCAPING</v>
      </c>
      <c r="K714" s="16">
        <f>MATCH(J714,'Pay Items'!$K$1:$K$649,0)</f>
        <v>618</v>
      </c>
      <c r="L714" s="17" t="str">
        <f t="shared" ca="1" si="60"/>
        <v>,0</v>
      </c>
      <c r="M714" s="17" t="str">
        <f t="shared" ca="1" si="61"/>
        <v>C2</v>
      </c>
      <c r="N714" s="17" t="str">
        <f t="shared" ca="1" si="62"/>
        <v>C2</v>
      </c>
    </row>
    <row r="715" spans="1:14" ht="30" customHeight="1" x14ac:dyDescent="0.2">
      <c r="A715" s="204" t="s">
        <v>242</v>
      </c>
      <c r="B715" s="162" t="s">
        <v>1867</v>
      </c>
      <c r="C715" s="163" t="s">
        <v>147</v>
      </c>
      <c r="D715" s="164" t="s">
        <v>1539</v>
      </c>
      <c r="E715" s="165"/>
      <c r="F715" s="293" t="s">
        <v>173</v>
      </c>
      <c r="G715" s="160"/>
      <c r="H715" s="160"/>
      <c r="I715" s="24" t="str">
        <f t="shared" ca="1" si="59"/>
        <v>LOCKED</v>
      </c>
      <c r="J715" s="15" t="str">
        <f t="shared" si="63"/>
        <v>G001SoddingCW 3510-R10</v>
      </c>
      <c r="K715" s="16">
        <f>MATCH(J715,'Pay Items'!$K$1:$K$649,0)</f>
        <v>619</v>
      </c>
      <c r="L715" s="17" t="str">
        <f t="shared" ca="1" si="60"/>
        <v>,0</v>
      </c>
      <c r="M715" s="17" t="str">
        <f t="shared" ca="1" si="61"/>
        <v>C2</v>
      </c>
      <c r="N715" s="17" t="str">
        <f t="shared" ca="1" si="62"/>
        <v>C2</v>
      </c>
    </row>
    <row r="716" spans="1:14" ht="30" customHeight="1" x14ac:dyDescent="0.2">
      <c r="A716" s="204" t="s">
        <v>243</v>
      </c>
      <c r="B716" s="172" t="s">
        <v>350</v>
      </c>
      <c r="C716" s="163" t="s">
        <v>885</v>
      </c>
      <c r="D716" s="164"/>
      <c r="E716" s="165" t="s">
        <v>178</v>
      </c>
      <c r="F716" s="294">
        <v>25</v>
      </c>
      <c r="G716" s="120"/>
      <c r="H716" s="182">
        <f>ROUND(G716*F716,2)</f>
        <v>0</v>
      </c>
      <c r="I716" s="24" t="str">
        <f t="shared" ca="1" si="59"/>
        <v/>
      </c>
      <c r="J716" s="15" t="str">
        <f t="shared" si="63"/>
        <v>G002width &lt; 600 mmm²</v>
      </c>
      <c r="K716" s="16">
        <f>MATCH(J716,'Pay Items'!$K$1:$K$649,0)</f>
        <v>620</v>
      </c>
      <c r="L716" s="17" t="str">
        <f t="shared" ca="1" si="60"/>
        <v>,0</v>
      </c>
      <c r="M716" s="17" t="str">
        <f t="shared" ca="1" si="61"/>
        <v>C2</v>
      </c>
      <c r="N716" s="17" t="str">
        <f t="shared" ca="1" si="62"/>
        <v>C2</v>
      </c>
    </row>
    <row r="717" spans="1:14" ht="30" customHeight="1" x14ac:dyDescent="0.2">
      <c r="A717" s="204" t="s">
        <v>244</v>
      </c>
      <c r="B717" s="172" t="s">
        <v>351</v>
      </c>
      <c r="C717" s="163" t="s">
        <v>886</v>
      </c>
      <c r="D717" s="164"/>
      <c r="E717" s="165" t="s">
        <v>178</v>
      </c>
      <c r="F717" s="294">
        <v>200</v>
      </c>
      <c r="G717" s="120"/>
      <c r="H717" s="182">
        <f>ROUND(G717*F717,2)</f>
        <v>0</v>
      </c>
      <c r="I717" s="24" t="str">
        <f t="shared" ca="1" si="59"/>
        <v/>
      </c>
      <c r="J717" s="15" t="str">
        <f t="shared" si="63"/>
        <v>G003width &gt; or = 600 mmm²</v>
      </c>
      <c r="K717" s="16">
        <f>MATCH(J717,'Pay Items'!$K$1:$K$649,0)</f>
        <v>621</v>
      </c>
      <c r="L717" s="17" t="str">
        <f t="shared" ca="1" si="60"/>
        <v>,0</v>
      </c>
      <c r="M717" s="17" t="str">
        <f t="shared" ca="1" si="61"/>
        <v>C2</v>
      </c>
      <c r="N717" s="17" t="str">
        <f t="shared" ca="1" si="62"/>
        <v>C2</v>
      </c>
    </row>
    <row r="718" spans="1:14" ht="30" customHeight="1" x14ac:dyDescent="0.2">
      <c r="A718" s="152"/>
      <c r="B718" s="196"/>
      <c r="C718" s="213" t="s">
        <v>1868</v>
      </c>
      <c r="D718" s="164"/>
      <c r="E718" s="165"/>
      <c r="F718" s="293" t="s">
        <v>173</v>
      </c>
      <c r="G718" s="160"/>
      <c r="H718" s="160"/>
      <c r="I718" s="24" t="str">
        <f t="shared" ca="1" si="59"/>
        <v>LOCKED</v>
      </c>
      <c r="J718" s="15" t="str">
        <f t="shared" si="63"/>
        <v>WOLSELEY AVENUE AND WALNUT STREET</v>
      </c>
      <c r="K718" s="16" t="e">
        <f>MATCH(J718,'Pay Items'!$K$1:$K$649,0)</f>
        <v>#N/A</v>
      </c>
      <c r="L718" s="17" t="str">
        <f t="shared" ca="1" si="60"/>
        <v>,0</v>
      </c>
      <c r="M718" s="17" t="str">
        <f t="shared" ca="1" si="61"/>
        <v>C2</v>
      </c>
      <c r="N718" s="17" t="str">
        <f t="shared" ca="1" si="62"/>
        <v>C2</v>
      </c>
    </row>
    <row r="719" spans="1:14" ht="30" customHeight="1" x14ac:dyDescent="0.2">
      <c r="A719" s="152"/>
      <c r="B719" s="173"/>
      <c r="C719" s="198" t="s">
        <v>196</v>
      </c>
      <c r="D719" s="175"/>
      <c r="E719" s="176" t="s">
        <v>173</v>
      </c>
      <c r="F719" s="293" t="s">
        <v>173</v>
      </c>
      <c r="G719" s="160"/>
      <c r="H719" s="160"/>
      <c r="I719" s="24" t="str">
        <f t="shared" ca="1" si="59"/>
        <v>LOCKED</v>
      </c>
      <c r="J719" s="15" t="str">
        <f t="shared" si="63"/>
        <v>EARTH AND BASE WORKS</v>
      </c>
      <c r="K719" s="16">
        <f>MATCH(J719,'Pay Items'!$K$1:$K$649,0)</f>
        <v>3</v>
      </c>
      <c r="L719" s="17" t="str">
        <f t="shared" ca="1" si="60"/>
        <v>,0</v>
      </c>
      <c r="M719" s="17" t="str">
        <f t="shared" ca="1" si="61"/>
        <v>C2</v>
      </c>
      <c r="N719" s="17" t="str">
        <f t="shared" ca="1" si="62"/>
        <v>C2</v>
      </c>
    </row>
    <row r="720" spans="1:14" ht="30" customHeight="1" x14ac:dyDescent="0.2">
      <c r="A720" s="187" t="s">
        <v>439</v>
      </c>
      <c r="B720" s="162" t="s">
        <v>1869</v>
      </c>
      <c r="C720" s="163" t="s">
        <v>104</v>
      </c>
      <c r="D720" s="164" t="s">
        <v>1296</v>
      </c>
      <c r="E720" s="165" t="s">
        <v>179</v>
      </c>
      <c r="F720" s="294">
        <v>15</v>
      </c>
      <c r="G720" s="120"/>
      <c r="H720" s="182">
        <f>ROUND(G720*F720,2)</f>
        <v>0</v>
      </c>
      <c r="I720" s="24" t="str">
        <f t="shared" ca="1" si="59"/>
        <v/>
      </c>
      <c r="J720" s="15" t="str">
        <f t="shared" si="63"/>
        <v>A003ExcavationCW 3110-R22m³</v>
      </c>
      <c r="K720" s="16">
        <f>MATCH(J720,'Pay Items'!$K$1:$K$649,0)</f>
        <v>6</v>
      </c>
      <c r="L720" s="17" t="str">
        <f t="shared" ca="1" si="60"/>
        <v>,0</v>
      </c>
      <c r="M720" s="17" t="str">
        <f t="shared" ca="1" si="61"/>
        <v>C2</v>
      </c>
      <c r="N720" s="17" t="str">
        <f t="shared" ca="1" si="62"/>
        <v>C2</v>
      </c>
    </row>
    <row r="721" spans="1:14" ht="30" customHeight="1" x14ac:dyDescent="0.2">
      <c r="A721" s="214" t="s">
        <v>250</v>
      </c>
      <c r="B721" s="162" t="s">
        <v>1870</v>
      </c>
      <c r="C721" s="163" t="s">
        <v>319</v>
      </c>
      <c r="D721" s="164" t="s">
        <v>1296</v>
      </c>
      <c r="E721" s="165"/>
      <c r="F721" s="293" t="s">
        <v>173</v>
      </c>
      <c r="G721" s="160"/>
      <c r="H721" s="160"/>
      <c r="I721" s="24" t="str">
        <f t="shared" ca="1" si="59"/>
        <v>LOCKED</v>
      </c>
      <c r="J721" s="15" t="str">
        <f t="shared" si="63"/>
        <v>A010Supplying and Placing Base Course MaterialCW 3110-R22</v>
      </c>
      <c r="K721" s="16">
        <f>MATCH(J721,'Pay Items'!$K$1:$K$649,0)</f>
        <v>27</v>
      </c>
      <c r="L721" s="17" t="str">
        <f t="shared" ca="1" si="60"/>
        <v>,0</v>
      </c>
      <c r="M721" s="17" t="str">
        <f t="shared" ca="1" si="61"/>
        <v>C2</v>
      </c>
      <c r="N721" s="17" t="str">
        <f t="shared" ca="1" si="62"/>
        <v>C2</v>
      </c>
    </row>
    <row r="722" spans="1:14" ht="30" customHeight="1" x14ac:dyDescent="0.2">
      <c r="A722" s="214" t="s">
        <v>1124</v>
      </c>
      <c r="B722" s="172" t="s">
        <v>350</v>
      </c>
      <c r="C722" s="163" t="s">
        <v>1702</v>
      </c>
      <c r="D722" s="164" t="s">
        <v>173</v>
      </c>
      <c r="E722" s="165" t="s">
        <v>179</v>
      </c>
      <c r="F722" s="294">
        <v>15</v>
      </c>
      <c r="G722" s="120"/>
      <c r="H722" s="182">
        <f>ROUND(G722*F722,2)</f>
        <v>0</v>
      </c>
      <c r="I722" s="24" t="str">
        <f t="shared" ca="1" si="59"/>
        <v/>
      </c>
      <c r="J722" s="15" t="str">
        <f t="shared" si="63"/>
        <v>A010C3Base Course Material - Granular Cm³</v>
      </c>
      <c r="K722" s="16" t="e">
        <f>MATCH(J722,'Pay Items'!$K$1:$K$649,0)</f>
        <v>#N/A</v>
      </c>
      <c r="L722" s="17" t="str">
        <f t="shared" ca="1" si="60"/>
        <v>,0</v>
      </c>
      <c r="M722" s="17" t="str">
        <f t="shared" ca="1" si="61"/>
        <v>C2</v>
      </c>
      <c r="N722" s="17" t="str">
        <f t="shared" ca="1" si="62"/>
        <v>C2</v>
      </c>
    </row>
    <row r="723" spans="1:14" ht="30" customHeight="1" x14ac:dyDescent="0.2">
      <c r="A723" s="187" t="s">
        <v>252</v>
      </c>
      <c r="B723" s="162" t="s">
        <v>1871</v>
      </c>
      <c r="C723" s="163" t="s">
        <v>108</v>
      </c>
      <c r="D723" s="164" t="s">
        <v>1296</v>
      </c>
      <c r="E723" s="165" t="s">
        <v>178</v>
      </c>
      <c r="F723" s="294">
        <v>150</v>
      </c>
      <c r="G723" s="120"/>
      <c r="H723" s="182">
        <f>ROUND(G723*F723,2)</f>
        <v>0</v>
      </c>
      <c r="I723" s="24" t="str">
        <f t="shared" ca="1" si="59"/>
        <v/>
      </c>
      <c r="J723" s="15" t="str">
        <f t="shared" si="63"/>
        <v>A012Grading of BoulevardsCW 3110-R22m²</v>
      </c>
      <c r="K723" s="16">
        <f>MATCH(J723,'Pay Items'!$K$1:$K$649,0)</f>
        <v>37</v>
      </c>
      <c r="L723" s="17" t="str">
        <f t="shared" ca="1" si="60"/>
        <v>,0</v>
      </c>
      <c r="M723" s="17" t="str">
        <f t="shared" ca="1" si="61"/>
        <v>C2</v>
      </c>
      <c r="N723" s="17" t="str">
        <f t="shared" ca="1" si="62"/>
        <v>C2</v>
      </c>
    </row>
    <row r="724" spans="1:14" ht="30" customHeight="1" x14ac:dyDescent="0.2">
      <c r="A724" s="152"/>
      <c r="B724" s="173"/>
      <c r="C724" s="174" t="s">
        <v>1603</v>
      </c>
      <c r="D724" s="175"/>
      <c r="E724" s="203"/>
      <c r="F724" s="293" t="s">
        <v>173</v>
      </c>
      <c r="G724" s="160"/>
      <c r="H724" s="160"/>
      <c r="I724" s="24" t="str">
        <f t="shared" ca="1" si="59"/>
        <v>LOCKED</v>
      </c>
      <c r="J724" s="15" t="str">
        <f t="shared" si="63"/>
        <v>ROADWORKS - REMOVALS/RENEWALS</v>
      </c>
      <c r="K724" s="16" t="e">
        <f>MATCH(J724,'Pay Items'!$K$1:$K$649,0)</f>
        <v>#N/A</v>
      </c>
      <c r="L724" s="17" t="str">
        <f t="shared" ca="1" si="60"/>
        <v>,0</v>
      </c>
      <c r="M724" s="17" t="str">
        <f t="shared" ca="1" si="61"/>
        <v>C2</v>
      </c>
      <c r="N724" s="17" t="str">
        <f t="shared" ca="1" si="62"/>
        <v>C2</v>
      </c>
    </row>
    <row r="725" spans="1:14" ht="30" customHeight="1" x14ac:dyDescent="0.2">
      <c r="A725" s="177" t="s">
        <v>371</v>
      </c>
      <c r="B725" s="162" t="s">
        <v>1872</v>
      </c>
      <c r="C725" s="163" t="s">
        <v>316</v>
      </c>
      <c r="D725" s="164" t="s">
        <v>1296</v>
      </c>
      <c r="E725" s="165"/>
      <c r="F725" s="293" t="s">
        <v>173</v>
      </c>
      <c r="G725" s="160"/>
      <c r="H725" s="160"/>
      <c r="I725" s="24" t="str">
        <f t="shared" ca="1" si="59"/>
        <v>LOCKED</v>
      </c>
      <c r="J725" s="15" t="str">
        <f t="shared" si="63"/>
        <v>B001Pavement RemovalCW 3110-R22</v>
      </c>
      <c r="K725" s="16">
        <f>MATCH(J725,'Pay Items'!$K$1:$K$649,0)</f>
        <v>69</v>
      </c>
      <c r="L725" s="17" t="str">
        <f t="shared" ca="1" si="60"/>
        <v>,0</v>
      </c>
      <c r="M725" s="17" t="str">
        <f t="shared" ca="1" si="61"/>
        <v>C2</v>
      </c>
      <c r="N725" s="17" t="str">
        <f t="shared" ca="1" si="62"/>
        <v>C2</v>
      </c>
    </row>
    <row r="726" spans="1:14" ht="30" customHeight="1" x14ac:dyDescent="0.2">
      <c r="A726" s="177" t="s">
        <v>442</v>
      </c>
      <c r="B726" s="172" t="s">
        <v>350</v>
      </c>
      <c r="C726" s="163" t="s">
        <v>317</v>
      </c>
      <c r="D726" s="164" t="s">
        <v>173</v>
      </c>
      <c r="E726" s="165" t="s">
        <v>178</v>
      </c>
      <c r="F726" s="294">
        <v>180</v>
      </c>
      <c r="G726" s="120"/>
      <c r="H726" s="182">
        <f>ROUND(G726*F726,2)</f>
        <v>0</v>
      </c>
      <c r="I726" s="24" t="str">
        <f t="shared" ca="1" si="59"/>
        <v/>
      </c>
      <c r="J726" s="15" t="str">
        <f t="shared" si="63"/>
        <v>B002Concrete Pavementm²</v>
      </c>
      <c r="K726" s="16">
        <f>MATCH(J726,'Pay Items'!$K$1:$K$649,0)</f>
        <v>70</v>
      </c>
      <c r="L726" s="17" t="str">
        <f t="shared" ca="1" si="60"/>
        <v>,0</v>
      </c>
      <c r="M726" s="17" t="str">
        <f t="shared" ca="1" si="61"/>
        <v>C2</v>
      </c>
      <c r="N726" s="17" t="str">
        <f t="shared" ca="1" si="62"/>
        <v>C2</v>
      </c>
    </row>
    <row r="727" spans="1:14" ht="30" customHeight="1" x14ac:dyDescent="0.2">
      <c r="A727" s="177" t="s">
        <v>262</v>
      </c>
      <c r="B727" s="172" t="s">
        <v>351</v>
      </c>
      <c r="C727" s="163" t="s">
        <v>318</v>
      </c>
      <c r="D727" s="164" t="s">
        <v>173</v>
      </c>
      <c r="E727" s="165" t="s">
        <v>178</v>
      </c>
      <c r="F727" s="294">
        <v>25</v>
      </c>
      <c r="G727" s="120"/>
      <c r="H727" s="182">
        <f>ROUND(G727*F727,2)</f>
        <v>0</v>
      </c>
      <c r="I727" s="24" t="str">
        <f t="shared" ca="1" si="59"/>
        <v/>
      </c>
      <c r="J727" s="15" t="str">
        <f t="shared" si="63"/>
        <v>B003Asphalt Pavementm²</v>
      </c>
      <c r="K727" s="16">
        <f>MATCH(J727,'Pay Items'!$K$1:$K$649,0)</f>
        <v>71</v>
      </c>
      <c r="L727" s="17" t="str">
        <f t="shared" ca="1" si="60"/>
        <v>,0</v>
      </c>
      <c r="M727" s="17" t="str">
        <f t="shared" ca="1" si="61"/>
        <v>C2</v>
      </c>
      <c r="N727" s="17" t="str">
        <f t="shared" ca="1" si="62"/>
        <v>C2</v>
      </c>
    </row>
    <row r="728" spans="1:14" ht="30" customHeight="1" x14ac:dyDescent="0.2">
      <c r="A728" s="177" t="s">
        <v>301</v>
      </c>
      <c r="B728" s="162" t="s">
        <v>1873</v>
      </c>
      <c r="C728" s="163" t="s">
        <v>161</v>
      </c>
      <c r="D728" s="164" t="s">
        <v>921</v>
      </c>
      <c r="E728" s="165"/>
      <c r="F728" s="293" t="s">
        <v>173</v>
      </c>
      <c r="G728" s="160"/>
      <c r="H728" s="160"/>
      <c r="I728" s="24" t="str">
        <f t="shared" ca="1" si="59"/>
        <v>LOCKED</v>
      </c>
      <c r="J728" s="15" t="str">
        <f t="shared" si="63"/>
        <v>B094Drilled DowelsCW 3230-R8</v>
      </c>
      <c r="K728" s="16">
        <f>MATCH(J728,'Pay Items'!$K$1:$K$649,0)</f>
        <v>164</v>
      </c>
      <c r="L728" s="17" t="str">
        <f t="shared" ca="1" si="60"/>
        <v>,0</v>
      </c>
      <c r="M728" s="17" t="str">
        <f t="shared" ca="1" si="61"/>
        <v>C2</v>
      </c>
      <c r="N728" s="17" t="str">
        <f t="shared" ca="1" si="62"/>
        <v>C2</v>
      </c>
    </row>
    <row r="729" spans="1:14" ht="30" customHeight="1" x14ac:dyDescent="0.2">
      <c r="A729" s="177" t="s">
        <v>302</v>
      </c>
      <c r="B729" s="172" t="s">
        <v>350</v>
      </c>
      <c r="C729" s="163" t="s">
        <v>189</v>
      </c>
      <c r="D729" s="164" t="s">
        <v>173</v>
      </c>
      <c r="E729" s="165" t="s">
        <v>181</v>
      </c>
      <c r="F729" s="294">
        <v>65</v>
      </c>
      <c r="G729" s="120"/>
      <c r="H729" s="166">
        <f>ROUND(G729*F729,2)</f>
        <v>0</v>
      </c>
      <c r="I729" s="24" t="str">
        <f t="shared" ca="1" si="59"/>
        <v/>
      </c>
      <c r="J729" s="15" t="str">
        <f t="shared" si="63"/>
        <v>B09519.1 mm Diametereach</v>
      </c>
      <c r="K729" s="16">
        <f>MATCH(J729,'Pay Items'!$K$1:$K$649,0)</f>
        <v>165</v>
      </c>
      <c r="L729" s="17" t="str">
        <f t="shared" ca="1" si="60"/>
        <v>,0</v>
      </c>
      <c r="M729" s="17" t="str">
        <f t="shared" ca="1" si="61"/>
        <v>C2</v>
      </c>
      <c r="N729" s="17" t="str">
        <f t="shared" ca="1" si="62"/>
        <v>C2</v>
      </c>
    </row>
    <row r="730" spans="1:14" ht="30" customHeight="1" x14ac:dyDescent="0.2">
      <c r="A730" s="177" t="s">
        <v>304</v>
      </c>
      <c r="B730" s="162" t="s">
        <v>1874</v>
      </c>
      <c r="C730" s="163" t="s">
        <v>162</v>
      </c>
      <c r="D730" s="164" t="s">
        <v>921</v>
      </c>
      <c r="E730" s="165"/>
      <c r="F730" s="293" t="s">
        <v>173</v>
      </c>
      <c r="G730" s="160"/>
      <c r="H730" s="160"/>
      <c r="I730" s="24" t="str">
        <f t="shared" ca="1" si="59"/>
        <v>LOCKED</v>
      </c>
      <c r="J730" s="15" t="str">
        <f t="shared" si="63"/>
        <v>B097Drilled Tie BarsCW 3230-R8</v>
      </c>
      <c r="K730" s="16">
        <f>MATCH(J730,'Pay Items'!$K$1:$K$649,0)</f>
        <v>167</v>
      </c>
      <c r="L730" s="17" t="str">
        <f t="shared" ca="1" si="60"/>
        <v>,0</v>
      </c>
      <c r="M730" s="17" t="str">
        <f t="shared" ca="1" si="61"/>
        <v>C2</v>
      </c>
      <c r="N730" s="17" t="str">
        <f t="shared" ca="1" si="62"/>
        <v>C2</v>
      </c>
    </row>
    <row r="731" spans="1:14" ht="30" customHeight="1" x14ac:dyDescent="0.2">
      <c r="A731" s="177" t="s">
        <v>305</v>
      </c>
      <c r="B731" s="172" t="s">
        <v>350</v>
      </c>
      <c r="C731" s="163" t="s">
        <v>187</v>
      </c>
      <c r="D731" s="164" t="s">
        <v>173</v>
      </c>
      <c r="E731" s="165" t="s">
        <v>181</v>
      </c>
      <c r="F731" s="294">
        <v>35</v>
      </c>
      <c r="G731" s="120"/>
      <c r="H731" s="182">
        <f>ROUND(G731*F731,2)</f>
        <v>0</v>
      </c>
      <c r="I731" s="24" t="str">
        <f t="shared" ca="1" si="59"/>
        <v/>
      </c>
      <c r="J731" s="15" t="str">
        <f t="shared" si="63"/>
        <v>B09820 M Deformed Tie Bareach</v>
      </c>
      <c r="K731" s="16">
        <f>MATCH(J731,'Pay Items'!$K$1:$K$649,0)</f>
        <v>169</v>
      </c>
      <c r="L731" s="17" t="str">
        <f t="shared" ca="1" si="60"/>
        <v>,0</v>
      </c>
      <c r="M731" s="17" t="str">
        <f t="shared" ca="1" si="61"/>
        <v>C2</v>
      </c>
      <c r="N731" s="17" t="str">
        <f t="shared" ca="1" si="62"/>
        <v>C2</v>
      </c>
    </row>
    <row r="732" spans="1:14" ht="30" customHeight="1" x14ac:dyDescent="0.2">
      <c r="A732" s="177" t="s">
        <v>792</v>
      </c>
      <c r="B732" s="162" t="s">
        <v>1875</v>
      </c>
      <c r="C732" s="163" t="s">
        <v>329</v>
      </c>
      <c r="D732" s="164" t="s">
        <v>6</v>
      </c>
      <c r="E732" s="165"/>
      <c r="F732" s="293" t="s">
        <v>173</v>
      </c>
      <c r="G732" s="160"/>
      <c r="H732" s="160"/>
      <c r="I732" s="24" t="str">
        <f t="shared" ca="1" si="59"/>
        <v>LOCKED</v>
      </c>
      <c r="J732" s="15" t="str">
        <f t="shared" si="63"/>
        <v>B100rMiscellaneous Concrete Slab RemovalCW 3235-R9</v>
      </c>
      <c r="K732" s="16">
        <f>MATCH(J732,'Pay Items'!$K$1:$K$649,0)</f>
        <v>171</v>
      </c>
      <c r="L732" s="17" t="str">
        <f t="shared" ca="1" si="60"/>
        <v>,0</v>
      </c>
      <c r="M732" s="17" t="str">
        <f t="shared" ca="1" si="61"/>
        <v>C2</v>
      </c>
      <c r="N732" s="17" t="str">
        <f t="shared" ca="1" si="62"/>
        <v>C2</v>
      </c>
    </row>
    <row r="733" spans="1:14" ht="30" customHeight="1" x14ac:dyDescent="0.2">
      <c r="A733" s="177" t="s">
        <v>796</v>
      </c>
      <c r="B733" s="172" t="s">
        <v>350</v>
      </c>
      <c r="C733" s="163" t="s">
        <v>10</v>
      </c>
      <c r="D733" s="164" t="s">
        <v>173</v>
      </c>
      <c r="E733" s="165" t="s">
        <v>178</v>
      </c>
      <c r="F733" s="294">
        <v>40</v>
      </c>
      <c r="G733" s="120"/>
      <c r="H733" s="182">
        <f>ROUND(G733*F733,2)</f>
        <v>0</v>
      </c>
      <c r="I733" s="24" t="str">
        <f t="shared" ca="1" si="59"/>
        <v/>
      </c>
      <c r="J733" s="15" t="str">
        <f t="shared" si="63"/>
        <v>B104r100 mm Sidewalkm²</v>
      </c>
      <c r="K733" s="16">
        <f>MATCH(J733,'Pay Items'!$K$1:$K$649,0)</f>
        <v>175</v>
      </c>
      <c r="L733" s="17" t="str">
        <f t="shared" ca="1" si="60"/>
        <v>,0</v>
      </c>
      <c r="M733" s="17" t="str">
        <f t="shared" ca="1" si="61"/>
        <v>C2</v>
      </c>
      <c r="N733" s="17" t="str">
        <f t="shared" ca="1" si="62"/>
        <v>C2</v>
      </c>
    </row>
    <row r="734" spans="1:14" ht="30" customHeight="1" x14ac:dyDescent="0.2">
      <c r="A734" s="177" t="s">
        <v>799</v>
      </c>
      <c r="B734" s="162" t="s">
        <v>1876</v>
      </c>
      <c r="C734" s="163" t="s">
        <v>334</v>
      </c>
      <c r="D734" s="164" t="s">
        <v>1609</v>
      </c>
      <c r="E734" s="165"/>
      <c r="F734" s="293" t="s">
        <v>173</v>
      </c>
      <c r="G734" s="160"/>
      <c r="H734" s="160"/>
      <c r="I734" s="24" t="str">
        <f t="shared" ca="1" si="59"/>
        <v>LOCKED</v>
      </c>
      <c r="J734" s="15" t="str">
        <f t="shared" si="63"/>
        <v>B107iMiscellaneous Concrete Slab InstallationCW 3235-R9, E14</v>
      </c>
      <c r="K734" s="16" t="e">
        <f>MATCH(J734,'Pay Items'!$K$1:$K$649,0)</f>
        <v>#N/A</v>
      </c>
      <c r="L734" s="17" t="str">
        <f t="shared" ca="1" si="60"/>
        <v>,0</v>
      </c>
      <c r="M734" s="17" t="str">
        <f t="shared" ca="1" si="61"/>
        <v>C2</v>
      </c>
      <c r="N734" s="17" t="str">
        <f t="shared" ca="1" si="62"/>
        <v>C2</v>
      </c>
    </row>
    <row r="735" spans="1:14" ht="30" customHeight="1" x14ac:dyDescent="0.2">
      <c r="A735" s="177" t="s">
        <v>911</v>
      </c>
      <c r="B735" s="172" t="s">
        <v>350</v>
      </c>
      <c r="C735" s="163" t="s">
        <v>1704</v>
      </c>
      <c r="D735" s="164" t="s">
        <v>397</v>
      </c>
      <c r="E735" s="165" t="s">
        <v>178</v>
      </c>
      <c r="F735" s="294">
        <v>40</v>
      </c>
      <c r="G735" s="120"/>
      <c r="H735" s="182">
        <f>ROUND(G735*F735,2)</f>
        <v>0</v>
      </c>
      <c r="I735" s="24" t="str">
        <f t="shared" ca="1" si="59"/>
        <v/>
      </c>
      <c r="J735" s="15" t="str">
        <f t="shared" si="63"/>
        <v>B111iType 5 Concrete 100 mm SidewalkSD-228Am²</v>
      </c>
      <c r="K735" s="16" t="e">
        <f>MATCH(J735,'Pay Items'!$K$1:$K$649,0)</f>
        <v>#N/A</v>
      </c>
      <c r="L735" s="17" t="str">
        <f t="shared" ca="1" si="60"/>
        <v>,0</v>
      </c>
      <c r="M735" s="17" t="str">
        <f t="shared" ca="1" si="61"/>
        <v>C2</v>
      </c>
      <c r="N735" s="17" t="str">
        <f t="shared" ca="1" si="62"/>
        <v>C2</v>
      </c>
    </row>
    <row r="736" spans="1:14" ht="30" customHeight="1" x14ac:dyDescent="0.2">
      <c r="A736" s="177" t="s">
        <v>815</v>
      </c>
      <c r="B736" s="162" t="s">
        <v>1877</v>
      </c>
      <c r="C736" s="163" t="s">
        <v>339</v>
      </c>
      <c r="D736" s="164" t="s">
        <v>918</v>
      </c>
      <c r="E736" s="165"/>
      <c r="F736" s="293" t="s">
        <v>173</v>
      </c>
      <c r="G736" s="160"/>
      <c r="H736" s="160"/>
      <c r="I736" s="24" t="str">
        <f t="shared" ca="1" si="59"/>
        <v>LOCKED</v>
      </c>
      <c r="J736" s="15" t="str">
        <f t="shared" si="63"/>
        <v>B126rConcrete Curb RemovalCW 3240-R10</v>
      </c>
      <c r="K736" s="16">
        <f>MATCH(J736,'Pay Items'!$K$1:$K$649,0)</f>
        <v>209</v>
      </c>
      <c r="L736" s="17" t="str">
        <f t="shared" ca="1" si="60"/>
        <v>,0</v>
      </c>
      <c r="M736" s="17" t="str">
        <f t="shared" ca="1" si="61"/>
        <v>C2</v>
      </c>
      <c r="N736" s="17" t="str">
        <f t="shared" ca="1" si="62"/>
        <v>C2</v>
      </c>
    </row>
    <row r="737" spans="1:14" ht="30" customHeight="1" x14ac:dyDescent="0.2">
      <c r="A737" s="177" t="s">
        <v>1145</v>
      </c>
      <c r="B737" s="172" t="s">
        <v>350</v>
      </c>
      <c r="C737" s="163" t="s">
        <v>969</v>
      </c>
      <c r="D737" s="164" t="s">
        <v>173</v>
      </c>
      <c r="E737" s="165" t="s">
        <v>182</v>
      </c>
      <c r="F737" s="294">
        <v>60</v>
      </c>
      <c r="G737" s="120"/>
      <c r="H737" s="182">
        <f>ROUND(G737*F737,2)</f>
        <v>0</v>
      </c>
      <c r="I737" s="24" t="str">
        <f t="shared" ca="1" si="59"/>
        <v/>
      </c>
      <c r="J737" s="15" t="str">
        <f t="shared" si="63"/>
        <v>B127rBBarrier Separatem</v>
      </c>
      <c r="K737" s="16">
        <f>MATCH(J737,'Pay Items'!$K$1:$K$649,0)</f>
        <v>212</v>
      </c>
      <c r="L737" s="17" t="str">
        <f t="shared" ca="1" si="60"/>
        <v>,0</v>
      </c>
      <c r="M737" s="17" t="str">
        <f t="shared" ca="1" si="61"/>
        <v>C2</v>
      </c>
      <c r="N737" s="17" t="str">
        <f t="shared" ca="1" si="62"/>
        <v>C2</v>
      </c>
    </row>
    <row r="738" spans="1:14" ht="30" customHeight="1" x14ac:dyDescent="0.2">
      <c r="A738" s="177" t="s">
        <v>822</v>
      </c>
      <c r="B738" s="172" t="s">
        <v>351</v>
      </c>
      <c r="C738" s="163" t="s">
        <v>689</v>
      </c>
      <c r="D738" s="164" t="s">
        <v>173</v>
      </c>
      <c r="E738" s="165" t="s">
        <v>182</v>
      </c>
      <c r="F738" s="294">
        <v>15</v>
      </c>
      <c r="G738" s="120"/>
      <c r="H738" s="182">
        <f>ROUND(G738*F738,2)</f>
        <v>0</v>
      </c>
      <c r="I738" s="24" t="str">
        <f t="shared" ca="1" si="59"/>
        <v/>
      </c>
      <c r="J738" s="15" t="str">
        <f t="shared" si="63"/>
        <v>B132rCurb Rampm</v>
      </c>
      <c r="K738" s="16">
        <f>MATCH(J738,'Pay Items'!$K$1:$K$649,0)</f>
        <v>217</v>
      </c>
      <c r="L738" s="17" t="str">
        <f t="shared" ca="1" si="60"/>
        <v>,0</v>
      </c>
      <c r="M738" s="17" t="str">
        <f t="shared" ca="1" si="61"/>
        <v>C2</v>
      </c>
      <c r="N738" s="17" t="str">
        <f t="shared" ca="1" si="62"/>
        <v>C2</v>
      </c>
    </row>
    <row r="739" spans="1:14" ht="30" customHeight="1" x14ac:dyDescent="0.2">
      <c r="A739" s="177" t="s">
        <v>825</v>
      </c>
      <c r="B739" s="162" t="s">
        <v>1878</v>
      </c>
      <c r="C739" s="163" t="s">
        <v>341</v>
      </c>
      <c r="D739" s="164" t="s">
        <v>1679</v>
      </c>
      <c r="E739" s="165"/>
      <c r="F739" s="293" t="s">
        <v>173</v>
      </c>
      <c r="G739" s="160"/>
      <c r="H739" s="160"/>
      <c r="I739" s="24" t="str">
        <f t="shared" ca="1" si="59"/>
        <v>LOCKED</v>
      </c>
      <c r="J739" s="15" t="str">
        <f t="shared" si="63"/>
        <v>B135iConcrete Curb InstallationCW 3240-R10, E14</v>
      </c>
      <c r="K739" s="16" t="e">
        <f>MATCH(J739,'Pay Items'!$K$1:$K$649,0)</f>
        <v>#N/A</v>
      </c>
      <c r="L739" s="17" t="str">
        <f t="shared" ca="1" si="60"/>
        <v>,0</v>
      </c>
      <c r="M739" s="17" t="str">
        <f t="shared" ca="1" si="61"/>
        <v>C2</v>
      </c>
      <c r="N739" s="17" t="str">
        <f t="shared" ca="1" si="62"/>
        <v>C2</v>
      </c>
    </row>
    <row r="740" spans="1:14" ht="39.950000000000003" customHeight="1" x14ac:dyDescent="0.2">
      <c r="A740" s="177" t="s">
        <v>1148</v>
      </c>
      <c r="B740" s="172" t="s">
        <v>350</v>
      </c>
      <c r="C740" s="163" t="s">
        <v>1614</v>
      </c>
      <c r="D740" s="164" t="s">
        <v>398</v>
      </c>
      <c r="E740" s="165" t="s">
        <v>182</v>
      </c>
      <c r="F740" s="294">
        <v>35</v>
      </c>
      <c r="G740" s="120"/>
      <c r="H740" s="182">
        <f>ROUND(G740*F740,2)</f>
        <v>0</v>
      </c>
      <c r="I740" s="24" t="str">
        <f t="shared" ca="1" si="59"/>
        <v/>
      </c>
      <c r="J740" s="15" t="str">
        <f t="shared" si="63"/>
        <v>B136iAType 2 Concrete Barrier (150 mm reveal ht, Dowelled)SD-205m</v>
      </c>
      <c r="K740" s="16" t="e">
        <f>MATCH(J740,'Pay Items'!$K$1:$K$649,0)</f>
        <v>#N/A</v>
      </c>
      <c r="L740" s="17" t="str">
        <f t="shared" ca="1" si="60"/>
        <v>,0</v>
      </c>
      <c r="M740" s="17" t="str">
        <f t="shared" ca="1" si="61"/>
        <v>C2</v>
      </c>
      <c r="N740" s="17" t="str">
        <f t="shared" ca="1" si="62"/>
        <v>C2</v>
      </c>
    </row>
    <row r="741" spans="1:14" ht="39.950000000000003" customHeight="1" x14ac:dyDescent="0.2">
      <c r="A741" s="177" t="s">
        <v>1154</v>
      </c>
      <c r="B741" s="172" t="s">
        <v>351</v>
      </c>
      <c r="C741" s="163" t="s">
        <v>1705</v>
      </c>
      <c r="D741" s="164" t="s">
        <v>399</v>
      </c>
      <c r="E741" s="165" t="s">
        <v>182</v>
      </c>
      <c r="F741" s="294">
        <v>35</v>
      </c>
      <c r="G741" s="120"/>
      <c r="H741" s="182">
        <f>ROUND(G741*F741,2)</f>
        <v>0</v>
      </c>
      <c r="I741" s="24" t="str">
        <f t="shared" ca="1" si="59"/>
        <v/>
      </c>
      <c r="J741" s="15" t="str">
        <f t="shared" si="63"/>
        <v>B139iAType 2 Concrete Modified Barrier (150 mm reveal ht, Dowelled)SD-203Bm</v>
      </c>
      <c r="K741" s="16" t="e">
        <f>MATCH(J741,'Pay Items'!$K$1:$K$649,0)</f>
        <v>#N/A</v>
      </c>
      <c r="L741" s="17" t="str">
        <f t="shared" ca="1" si="60"/>
        <v>,0</v>
      </c>
      <c r="M741" s="17" t="str">
        <f t="shared" ca="1" si="61"/>
        <v>C2</v>
      </c>
      <c r="N741" s="17" t="str">
        <f t="shared" ca="1" si="62"/>
        <v>C2</v>
      </c>
    </row>
    <row r="742" spans="1:14" ht="39.950000000000003" customHeight="1" x14ac:dyDescent="0.2">
      <c r="A742" s="177" t="s">
        <v>941</v>
      </c>
      <c r="B742" s="172" t="s">
        <v>352</v>
      </c>
      <c r="C742" s="163" t="s">
        <v>1706</v>
      </c>
      <c r="D742" s="164" t="s">
        <v>367</v>
      </c>
      <c r="E742" s="165" t="s">
        <v>182</v>
      </c>
      <c r="F742" s="294">
        <v>15</v>
      </c>
      <c r="G742" s="120"/>
      <c r="H742" s="182">
        <f>ROUND(G742*F742,2)</f>
        <v>0</v>
      </c>
      <c r="I742" s="24" t="str">
        <f t="shared" ca="1" si="59"/>
        <v/>
      </c>
      <c r="J742" s="15" t="str">
        <f t="shared" si="63"/>
        <v>B150iAType 2 Concrete Curb Ramp (8-12 mm reveal ht, Monolithic)SD-229A,B,Cm</v>
      </c>
      <c r="K742" s="16" t="e">
        <f>MATCH(J742,'Pay Items'!$K$1:$K$649,0)</f>
        <v>#N/A</v>
      </c>
      <c r="L742" s="17" t="str">
        <f t="shared" ca="1" si="60"/>
        <v>,0</v>
      </c>
      <c r="M742" s="17" t="str">
        <f t="shared" ca="1" si="61"/>
        <v>C2</v>
      </c>
      <c r="N742" s="17" t="str">
        <f t="shared" ca="1" si="62"/>
        <v>C2</v>
      </c>
    </row>
    <row r="743" spans="1:14" ht="30" customHeight="1" x14ac:dyDescent="0.2">
      <c r="A743" s="177" t="s">
        <v>476</v>
      </c>
      <c r="B743" s="162" t="s">
        <v>1879</v>
      </c>
      <c r="C743" s="163" t="s">
        <v>362</v>
      </c>
      <c r="D743" s="164" t="s">
        <v>1181</v>
      </c>
      <c r="E743" s="185"/>
      <c r="F743" s="293" t="s">
        <v>173</v>
      </c>
      <c r="G743" s="160"/>
      <c r="H743" s="160"/>
      <c r="I743" s="24" t="str">
        <f t="shared" ca="1" si="59"/>
        <v>LOCKED</v>
      </c>
      <c r="J743" s="15" t="str">
        <f t="shared" si="63"/>
        <v>B190Construction of Asphaltic Concrete OverlayCW 3410-R12</v>
      </c>
      <c r="K743" s="16">
        <f>MATCH(J743,'Pay Items'!$K$1:$K$649,0)</f>
        <v>319</v>
      </c>
      <c r="L743" s="17" t="str">
        <f t="shared" ca="1" si="60"/>
        <v>,0</v>
      </c>
      <c r="M743" s="17" t="str">
        <f t="shared" ca="1" si="61"/>
        <v>C2</v>
      </c>
      <c r="N743" s="17" t="str">
        <f t="shared" ca="1" si="62"/>
        <v>C2</v>
      </c>
    </row>
    <row r="744" spans="1:14" ht="30" customHeight="1" x14ac:dyDescent="0.2">
      <c r="A744" s="177" t="s">
        <v>477</v>
      </c>
      <c r="B744" s="172" t="s">
        <v>350</v>
      </c>
      <c r="C744" s="163" t="s">
        <v>363</v>
      </c>
      <c r="D744" s="164"/>
      <c r="E744" s="165"/>
      <c r="F744" s="293" t="s">
        <v>173</v>
      </c>
      <c r="G744" s="160"/>
      <c r="H744" s="160"/>
      <c r="I744" s="24" t="str">
        <f t="shared" ca="1" si="59"/>
        <v>LOCKED</v>
      </c>
      <c r="J744" s="15" t="str">
        <f t="shared" si="63"/>
        <v>B191Main Line Paving</v>
      </c>
      <c r="K744" s="16">
        <f>MATCH(J744,'Pay Items'!$K$1:$K$649,0)</f>
        <v>320</v>
      </c>
      <c r="L744" s="17" t="str">
        <f t="shared" ca="1" si="60"/>
        <v>,0</v>
      </c>
      <c r="M744" s="17" t="str">
        <f t="shared" ca="1" si="61"/>
        <v>C2</v>
      </c>
      <c r="N744" s="17" t="str">
        <f t="shared" ca="1" si="62"/>
        <v>C2</v>
      </c>
    </row>
    <row r="745" spans="1:14" ht="30" customHeight="1" x14ac:dyDescent="0.2">
      <c r="A745" s="177" t="s">
        <v>479</v>
      </c>
      <c r="B745" s="183" t="s">
        <v>700</v>
      </c>
      <c r="C745" s="163" t="s">
        <v>718</v>
      </c>
      <c r="D745" s="164"/>
      <c r="E745" s="165" t="s">
        <v>180</v>
      </c>
      <c r="F745" s="294">
        <v>60</v>
      </c>
      <c r="G745" s="120"/>
      <c r="H745" s="182">
        <f>ROUND(G745*F745,2)</f>
        <v>0</v>
      </c>
      <c r="I745" s="24" t="str">
        <f t="shared" ca="1" si="59"/>
        <v/>
      </c>
      <c r="J745" s="15" t="str">
        <f t="shared" si="63"/>
        <v>B193Type IAtonne</v>
      </c>
      <c r="K745" s="16">
        <f>MATCH(J745,'Pay Items'!$K$1:$K$649,0)</f>
        <v>321</v>
      </c>
      <c r="L745" s="17" t="str">
        <f t="shared" ca="1" si="60"/>
        <v>,0</v>
      </c>
      <c r="M745" s="17" t="str">
        <f t="shared" ca="1" si="61"/>
        <v>C2</v>
      </c>
      <c r="N745" s="17" t="str">
        <f t="shared" ca="1" si="62"/>
        <v>C2</v>
      </c>
    </row>
    <row r="746" spans="1:14" ht="30" customHeight="1" x14ac:dyDescent="0.2">
      <c r="A746" s="177" t="s">
        <v>480</v>
      </c>
      <c r="B746" s="172" t="s">
        <v>351</v>
      </c>
      <c r="C746" s="163" t="s">
        <v>364</v>
      </c>
      <c r="D746" s="164"/>
      <c r="E746" s="165"/>
      <c r="F746" s="293" t="s">
        <v>173</v>
      </c>
      <c r="G746" s="160"/>
      <c r="H746" s="160"/>
      <c r="I746" s="24" t="str">
        <f t="shared" ca="1" si="59"/>
        <v>LOCKED</v>
      </c>
      <c r="J746" s="15" t="str">
        <f t="shared" si="63"/>
        <v>B194Tie-ins and Approaches</v>
      </c>
      <c r="K746" s="16">
        <f>MATCH(J746,'Pay Items'!$K$1:$K$649,0)</f>
        <v>323</v>
      </c>
      <c r="L746" s="17" t="str">
        <f t="shared" ca="1" si="60"/>
        <v>,0</v>
      </c>
      <c r="M746" s="17" t="str">
        <f t="shared" ca="1" si="61"/>
        <v>C2</v>
      </c>
      <c r="N746" s="17" t="str">
        <f t="shared" ca="1" si="62"/>
        <v>C2</v>
      </c>
    </row>
    <row r="747" spans="1:14" ht="30" customHeight="1" x14ac:dyDescent="0.2">
      <c r="A747" s="177" t="s">
        <v>481</v>
      </c>
      <c r="B747" s="183" t="s">
        <v>700</v>
      </c>
      <c r="C747" s="163" t="s">
        <v>718</v>
      </c>
      <c r="D747" s="164"/>
      <c r="E747" s="165" t="s">
        <v>180</v>
      </c>
      <c r="F747" s="294">
        <v>15</v>
      </c>
      <c r="G747" s="120"/>
      <c r="H747" s="182">
        <f>ROUND(G747*F747,2)</f>
        <v>0</v>
      </c>
      <c r="I747" s="24" t="str">
        <f t="shared" ca="1" si="59"/>
        <v/>
      </c>
      <c r="J747" s="15" t="str">
        <f t="shared" si="63"/>
        <v>B195Type IAtonne</v>
      </c>
      <c r="K747" s="16">
        <f>MATCH(J747,'Pay Items'!$K$1:$K$649,0)</f>
        <v>324</v>
      </c>
      <c r="L747" s="17" t="str">
        <f t="shared" ca="1" si="60"/>
        <v>,0</v>
      </c>
      <c r="M747" s="17" t="str">
        <f t="shared" ca="1" si="61"/>
        <v>C2</v>
      </c>
      <c r="N747" s="17" t="str">
        <f t="shared" ca="1" si="62"/>
        <v>C2</v>
      </c>
    </row>
    <row r="748" spans="1:14" ht="30" customHeight="1" x14ac:dyDescent="0.2">
      <c r="A748" s="177" t="s">
        <v>486</v>
      </c>
      <c r="B748" s="162" t="s">
        <v>1880</v>
      </c>
      <c r="C748" s="163" t="s">
        <v>99</v>
      </c>
      <c r="D748" s="164" t="s">
        <v>959</v>
      </c>
      <c r="E748" s="165"/>
      <c r="F748" s="293" t="s">
        <v>173</v>
      </c>
      <c r="G748" s="160"/>
      <c r="H748" s="160"/>
      <c r="I748" s="24" t="str">
        <f t="shared" ca="1" si="59"/>
        <v>LOCKED</v>
      </c>
      <c r="J748" s="15" t="str">
        <f t="shared" si="63"/>
        <v>B200Planing of PavementCW 3450-R6</v>
      </c>
      <c r="K748" s="16">
        <f>MATCH(J748,'Pay Items'!$K$1:$K$649,0)</f>
        <v>329</v>
      </c>
      <c r="L748" s="17" t="str">
        <f t="shared" ca="1" si="60"/>
        <v>,0</v>
      </c>
      <c r="M748" s="17" t="str">
        <f t="shared" ca="1" si="61"/>
        <v>C2</v>
      </c>
      <c r="N748" s="17" t="str">
        <f t="shared" ca="1" si="62"/>
        <v>C2</v>
      </c>
    </row>
    <row r="749" spans="1:14" ht="30" customHeight="1" x14ac:dyDescent="0.2">
      <c r="A749" s="177" t="s">
        <v>487</v>
      </c>
      <c r="B749" s="172" t="s">
        <v>350</v>
      </c>
      <c r="C749" s="163" t="s">
        <v>1004</v>
      </c>
      <c r="D749" s="164" t="s">
        <v>173</v>
      </c>
      <c r="E749" s="165" t="s">
        <v>178</v>
      </c>
      <c r="F749" s="294">
        <v>240</v>
      </c>
      <c r="G749" s="120"/>
      <c r="H749" s="182">
        <f>ROUND(G749*F749,2)</f>
        <v>0</v>
      </c>
      <c r="I749" s="24" t="str">
        <f t="shared" ca="1" si="59"/>
        <v/>
      </c>
      <c r="J749" s="15" t="str">
        <f t="shared" si="63"/>
        <v>B2011 - 50 mm Depth (Asphalt)m²</v>
      </c>
      <c r="K749" s="16">
        <f>MATCH(J749,'Pay Items'!$K$1:$K$649,0)</f>
        <v>330</v>
      </c>
      <c r="L749" s="17" t="str">
        <f t="shared" ca="1" si="60"/>
        <v>,0</v>
      </c>
      <c r="M749" s="17" t="str">
        <f t="shared" ca="1" si="61"/>
        <v>C2</v>
      </c>
      <c r="N749" s="17" t="str">
        <f t="shared" ca="1" si="62"/>
        <v>C2</v>
      </c>
    </row>
    <row r="750" spans="1:14" ht="30" customHeight="1" x14ac:dyDescent="0.2">
      <c r="A750" s="177" t="s">
        <v>875</v>
      </c>
      <c r="B750" s="162" t="s">
        <v>1881</v>
      </c>
      <c r="C750" s="163" t="s">
        <v>909</v>
      </c>
      <c r="D750" s="164" t="s">
        <v>960</v>
      </c>
      <c r="E750" s="165" t="s">
        <v>181</v>
      </c>
      <c r="F750" s="295">
        <v>4</v>
      </c>
      <c r="G750" s="120"/>
      <c r="H750" s="182">
        <f>ROUND(G750*F750,2)</f>
        <v>0</v>
      </c>
      <c r="I750" s="24" t="str">
        <f t="shared" ca="1" si="59"/>
        <v/>
      </c>
      <c r="J750" s="15" t="str">
        <f t="shared" si="63"/>
        <v>B219Detectable Warning Surface TilesCW 3326-R3each</v>
      </c>
      <c r="K750" s="16">
        <f>MATCH(J750,'Pay Items'!$K$1:$K$649,0)</f>
        <v>341</v>
      </c>
      <c r="L750" s="17" t="str">
        <f t="shared" ca="1" si="60"/>
        <v>,0</v>
      </c>
      <c r="M750" s="17" t="str">
        <f t="shared" ca="1" si="61"/>
        <v>C2</v>
      </c>
      <c r="N750" s="17" t="str">
        <f t="shared" ca="1" si="62"/>
        <v>C2</v>
      </c>
    </row>
    <row r="751" spans="1:14" ht="30" customHeight="1" x14ac:dyDescent="0.2">
      <c r="A751" s="152"/>
      <c r="B751" s="216"/>
      <c r="C751" s="174" t="s">
        <v>1615</v>
      </c>
      <c r="D751" s="175"/>
      <c r="E751" s="176"/>
      <c r="F751" s="293" t="s">
        <v>173</v>
      </c>
      <c r="G751" s="160"/>
      <c r="H751" s="160"/>
      <c r="I751" s="24" t="str">
        <f t="shared" ca="1" si="59"/>
        <v>LOCKED</v>
      </c>
      <c r="J751" s="15" t="str">
        <f t="shared" si="63"/>
        <v>ROADWORKS - NEW CONSTRUCTION</v>
      </c>
      <c r="K751" s="16" t="e">
        <f>MATCH(J751,'Pay Items'!$K$1:$K$649,0)</f>
        <v>#N/A</v>
      </c>
      <c r="L751" s="17" t="str">
        <f t="shared" ca="1" si="60"/>
        <v>,0</v>
      </c>
      <c r="M751" s="17" t="str">
        <f t="shared" ca="1" si="61"/>
        <v>C2</v>
      </c>
      <c r="N751" s="17" t="str">
        <f t="shared" ca="1" si="62"/>
        <v>C2</v>
      </c>
    </row>
    <row r="752" spans="1:14" ht="39.950000000000003" customHeight="1" x14ac:dyDescent="0.2">
      <c r="A752" s="161" t="s">
        <v>209</v>
      </c>
      <c r="B752" s="162" t="s">
        <v>1882</v>
      </c>
      <c r="C752" s="163" t="s">
        <v>468</v>
      </c>
      <c r="D752" s="164" t="s">
        <v>1617</v>
      </c>
      <c r="E752" s="165"/>
      <c r="F752" s="293" t="s">
        <v>173</v>
      </c>
      <c r="G752" s="160"/>
      <c r="H752" s="160"/>
      <c r="I752" s="24" t="str">
        <f t="shared" ca="1" si="59"/>
        <v>LOCKED</v>
      </c>
      <c r="J752" s="15" t="str">
        <f t="shared" si="63"/>
        <v>C001Concrete Pavements, Median Slabs, Bull-noses, and Safety MediansCW 3310-R18, E14</v>
      </c>
      <c r="K752" s="16" t="e">
        <f>MATCH(J752,'Pay Items'!$K$1:$K$649,0)</f>
        <v>#N/A</v>
      </c>
      <c r="L752" s="17" t="str">
        <f t="shared" ca="1" si="60"/>
        <v>,0</v>
      </c>
      <c r="M752" s="17" t="str">
        <f t="shared" ca="1" si="61"/>
        <v>C2</v>
      </c>
      <c r="N752" s="17" t="str">
        <f t="shared" ca="1" si="62"/>
        <v>C2</v>
      </c>
    </row>
    <row r="753" spans="1:14" ht="39.950000000000003" customHeight="1" x14ac:dyDescent="0.2">
      <c r="A753" s="161" t="s">
        <v>457</v>
      </c>
      <c r="B753" s="172" t="s">
        <v>350</v>
      </c>
      <c r="C753" s="163" t="s">
        <v>1618</v>
      </c>
      <c r="D753" s="164" t="s">
        <v>173</v>
      </c>
      <c r="E753" s="165" t="s">
        <v>178</v>
      </c>
      <c r="F753" s="295">
        <v>55</v>
      </c>
      <c r="G753" s="120"/>
      <c r="H753" s="166">
        <f>ROUND(G753*F753,2)</f>
        <v>0</v>
      </c>
      <c r="I753" s="24" t="str">
        <f t="shared" ca="1" si="59"/>
        <v/>
      </c>
      <c r="J753" s="15" t="str">
        <f t="shared" si="63"/>
        <v>C008Construction of 200 mm Type 2 Concrete Pavement - (Reinforced)m²</v>
      </c>
      <c r="K753" s="16" t="e">
        <f>MATCH(J753,'Pay Items'!$K$1:$K$649,0)</f>
        <v>#N/A</v>
      </c>
      <c r="L753" s="17" t="str">
        <f t="shared" ca="1" si="60"/>
        <v>,0</v>
      </c>
      <c r="M753" s="17" t="str">
        <f t="shared" ca="1" si="61"/>
        <v>C2</v>
      </c>
      <c r="N753" s="17" t="str">
        <f t="shared" ca="1" si="62"/>
        <v>C2</v>
      </c>
    </row>
    <row r="754" spans="1:14" ht="30" customHeight="1" x14ac:dyDescent="0.2">
      <c r="A754" s="161" t="s">
        <v>380</v>
      </c>
      <c r="B754" s="162" t="s">
        <v>1883</v>
      </c>
      <c r="C754" s="163" t="s">
        <v>123</v>
      </c>
      <c r="D754" s="164" t="s">
        <v>1617</v>
      </c>
      <c r="E754" s="165"/>
      <c r="F754" s="293" t="s">
        <v>173</v>
      </c>
      <c r="G754" s="160"/>
      <c r="H754" s="160"/>
      <c r="I754" s="24" t="str">
        <f t="shared" ca="1" si="59"/>
        <v>LOCKED</v>
      </c>
      <c r="J754" s="15" t="str">
        <f t="shared" si="63"/>
        <v>C019Concrete Pavements for Early OpeningCW 3310-R18, E14</v>
      </c>
      <c r="K754" s="16" t="e">
        <f>MATCH(J754,'Pay Items'!$K$1:$K$649,0)</f>
        <v>#N/A</v>
      </c>
      <c r="L754" s="17" t="str">
        <f t="shared" ca="1" si="60"/>
        <v>,0</v>
      </c>
      <c r="M754" s="17" t="str">
        <f t="shared" ca="1" si="61"/>
        <v>C2</v>
      </c>
      <c r="N754" s="17" t="str">
        <f t="shared" ca="1" si="62"/>
        <v>C2</v>
      </c>
    </row>
    <row r="755" spans="1:14" ht="60" customHeight="1" x14ac:dyDescent="0.2">
      <c r="A755" s="161" t="s">
        <v>1191</v>
      </c>
      <c r="B755" s="172" t="s">
        <v>350</v>
      </c>
      <c r="C755" s="163" t="s">
        <v>1278</v>
      </c>
      <c r="D755" s="164"/>
      <c r="E755" s="165" t="s">
        <v>178</v>
      </c>
      <c r="F755" s="295">
        <v>55</v>
      </c>
      <c r="G755" s="120"/>
      <c r="H755" s="166">
        <f>ROUND(G755*F755,2)</f>
        <v>0</v>
      </c>
      <c r="I755" s="24" t="str">
        <f t="shared" ca="1" si="59"/>
        <v/>
      </c>
      <c r="J755" s="15" t="str">
        <f t="shared" si="63"/>
        <v>C026-72Construction of 200 mm Type 4 Concrete Pavement for Early Opening 72 Hour (Reinforced)m²</v>
      </c>
      <c r="K755" s="16">
        <f>MATCH(J755,'Pay Items'!$K$1:$K$649,0)</f>
        <v>374</v>
      </c>
      <c r="L755" s="17" t="str">
        <f t="shared" ca="1" si="60"/>
        <v>,0</v>
      </c>
      <c r="M755" s="17" t="str">
        <f t="shared" ca="1" si="61"/>
        <v>C2</v>
      </c>
      <c r="N755" s="17" t="str">
        <f t="shared" ca="1" si="62"/>
        <v>C2</v>
      </c>
    </row>
    <row r="756" spans="1:14" ht="30" customHeight="1" x14ac:dyDescent="0.2">
      <c r="A756" s="152"/>
      <c r="B756" s="216"/>
      <c r="C756" s="174" t="s">
        <v>199</v>
      </c>
      <c r="D756" s="175"/>
      <c r="E756" s="192"/>
      <c r="F756" s="293" t="s">
        <v>173</v>
      </c>
      <c r="G756" s="160"/>
      <c r="H756" s="160"/>
      <c r="I756" s="24" t="str">
        <f t="shared" ca="1" si="59"/>
        <v>LOCKED</v>
      </c>
      <c r="J756" s="15" t="str">
        <f t="shared" si="63"/>
        <v>JOINT AND CRACK SEALING</v>
      </c>
      <c r="K756" s="16">
        <f>MATCH(J756,'Pay Items'!$K$1:$K$649,0)</f>
        <v>436</v>
      </c>
      <c r="L756" s="17" t="str">
        <f t="shared" ca="1" si="60"/>
        <v>,0</v>
      </c>
      <c r="M756" s="17" t="str">
        <f t="shared" ca="1" si="61"/>
        <v>C2</v>
      </c>
      <c r="N756" s="17" t="str">
        <f t="shared" ca="1" si="62"/>
        <v>C2</v>
      </c>
    </row>
    <row r="757" spans="1:14" ht="30" customHeight="1" x14ac:dyDescent="0.2">
      <c r="A757" s="187" t="s">
        <v>547</v>
      </c>
      <c r="B757" s="162" t="s">
        <v>1884</v>
      </c>
      <c r="C757" s="163" t="s">
        <v>98</v>
      </c>
      <c r="D757" s="164" t="s">
        <v>736</v>
      </c>
      <c r="E757" s="165" t="s">
        <v>182</v>
      </c>
      <c r="F757" s="295">
        <v>100</v>
      </c>
      <c r="G757" s="181"/>
      <c r="H757" s="166">
        <f>ROUND(G757*F757,2)</f>
        <v>0</v>
      </c>
      <c r="I757" s="24" t="str">
        <f t="shared" ca="1" si="59"/>
        <v/>
      </c>
      <c r="J757" s="15" t="str">
        <f t="shared" si="63"/>
        <v>D006Reflective Crack MaintenanceCW 3250-R7m</v>
      </c>
      <c r="K757" s="16">
        <f>MATCH(J757,'Pay Items'!$K$1:$K$649,0)</f>
        <v>442</v>
      </c>
      <c r="L757" s="17" t="str">
        <f t="shared" ca="1" si="60"/>
        <v>,0</v>
      </c>
      <c r="M757" s="17" t="str">
        <f t="shared" ca="1" si="61"/>
        <v>C2</v>
      </c>
      <c r="N757" s="17" t="str">
        <f t="shared" ca="1" si="62"/>
        <v>C2</v>
      </c>
    </row>
    <row r="758" spans="1:14" ht="39.950000000000003" customHeight="1" x14ac:dyDescent="0.2">
      <c r="A758" s="152"/>
      <c r="B758" s="216"/>
      <c r="C758" s="174" t="s">
        <v>200</v>
      </c>
      <c r="D758" s="175"/>
      <c r="E758" s="192"/>
      <c r="F758" s="293" t="s">
        <v>173</v>
      </c>
      <c r="G758" s="160"/>
      <c r="H758" s="160"/>
      <c r="I758" s="24" t="str">
        <f t="shared" ca="1" si="59"/>
        <v>LOCKED</v>
      </c>
      <c r="J758" s="15" t="str">
        <f t="shared" si="63"/>
        <v>ASSOCIATED DRAINAGE AND UNDERGROUND WORKS</v>
      </c>
      <c r="K758" s="16">
        <f>MATCH(J758,'Pay Items'!$K$1:$K$649,0)</f>
        <v>444</v>
      </c>
      <c r="L758" s="17" t="str">
        <f t="shared" ca="1" si="60"/>
        <v>,0</v>
      </c>
      <c r="M758" s="17" t="str">
        <f t="shared" ca="1" si="61"/>
        <v>C2</v>
      </c>
      <c r="N758" s="17" t="str">
        <f t="shared" ca="1" si="62"/>
        <v>C2</v>
      </c>
    </row>
    <row r="759" spans="1:14" ht="30" customHeight="1" x14ac:dyDescent="0.2">
      <c r="A759" s="187" t="s">
        <v>224</v>
      </c>
      <c r="B759" s="162" t="s">
        <v>1885</v>
      </c>
      <c r="C759" s="163" t="s">
        <v>415</v>
      </c>
      <c r="D759" s="164" t="s">
        <v>11</v>
      </c>
      <c r="E759" s="165"/>
      <c r="F759" s="293" t="s">
        <v>173</v>
      </c>
      <c r="G759" s="160"/>
      <c r="H759" s="160"/>
      <c r="I759" s="24" t="str">
        <f t="shared" ca="1" si="59"/>
        <v>LOCKED</v>
      </c>
      <c r="J759" s="15" t="str">
        <f t="shared" si="63"/>
        <v>E003Catch BasinCW 2130-R12</v>
      </c>
      <c r="K759" s="16">
        <f>MATCH(J759,'Pay Items'!$K$1:$K$649,0)</f>
        <v>445</v>
      </c>
      <c r="L759" s="17" t="str">
        <f t="shared" ca="1" si="60"/>
        <v>,0</v>
      </c>
      <c r="M759" s="17" t="str">
        <f t="shared" ca="1" si="61"/>
        <v>C2</v>
      </c>
      <c r="N759" s="17" t="str">
        <f t="shared" ca="1" si="62"/>
        <v>C2</v>
      </c>
    </row>
    <row r="760" spans="1:14" ht="30" customHeight="1" x14ac:dyDescent="0.2">
      <c r="A760" s="187" t="s">
        <v>1010</v>
      </c>
      <c r="B760" s="172" t="s">
        <v>350</v>
      </c>
      <c r="C760" s="163" t="s">
        <v>985</v>
      </c>
      <c r="D760" s="164"/>
      <c r="E760" s="165" t="s">
        <v>181</v>
      </c>
      <c r="F760" s="295">
        <v>2</v>
      </c>
      <c r="G760" s="120"/>
      <c r="H760" s="182">
        <f>ROUND(G760*F760,2)</f>
        <v>0</v>
      </c>
      <c r="I760" s="24" t="str">
        <f t="shared" ca="1" si="59"/>
        <v/>
      </c>
      <c r="J760" s="15" t="str">
        <f t="shared" si="63"/>
        <v>E004ASD-024, 1800 mm deepeach</v>
      </c>
      <c r="K760" s="16">
        <f>MATCH(J760,'Pay Items'!$K$1:$K$649,0)</f>
        <v>447</v>
      </c>
      <c r="L760" s="17" t="str">
        <f t="shared" ca="1" si="60"/>
        <v>,0</v>
      </c>
      <c r="M760" s="17" t="str">
        <f t="shared" ca="1" si="61"/>
        <v>C2</v>
      </c>
      <c r="N760" s="17" t="str">
        <f t="shared" ca="1" si="62"/>
        <v>C2</v>
      </c>
    </row>
    <row r="761" spans="1:14" ht="30" customHeight="1" x14ac:dyDescent="0.2">
      <c r="A761" s="161" t="s">
        <v>229</v>
      </c>
      <c r="B761" s="162" t="s">
        <v>1886</v>
      </c>
      <c r="C761" s="163" t="s">
        <v>420</v>
      </c>
      <c r="D761" s="164" t="s">
        <v>11</v>
      </c>
      <c r="E761" s="165"/>
      <c r="F761" s="293" t="s">
        <v>173</v>
      </c>
      <c r="G761" s="160"/>
      <c r="H761" s="160"/>
      <c r="I761" s="24" t="str">
        <f t="shared" ca="1" si="59"/>
        <v>LOCKED</v>
      </c>
      <c r="J761" s="15" t="str">
        <f t="shared" si="63"/>
        <v>E008Sewer ServiceCW 2130-R12</v>
      </c>
      <c r="K761" s="16">
        <f>MATCH(J761,'Pay Items'!$K$1:$K$649,0)</f>
        <v>457</v>
      </c>
      <c r="L761" s="17" t="str">
        <f t="shared" ca="1" si="60"/>
        <v>,0</v>
      </c>
      <c r="M761" s="17" t="str">
        <f t="shared" ca="1" si="61"/>
        <v>C2</v>
      </c>
      <c r="N761" s="17" t="str">
        <f t="shared" ca="1" si="62"/>
        <v>C2</v>
      </c>
    </row>
    <row r="762" spans="1:14" ht="30" customHeight="1" x14ac:dyDescent="0.2">
      <c r="A762" s="161" t="s">
        <v>53</v>
      </c>
      <c r="B762" s="172" t="s">
        <v>350</v>
      </c>
      <c r="C762" s="163" t="s">
        <v>1628</v>
      </c>
      <c r="D762" s="164"/>
      <c r="E762" s="165"/>
      <c r="F762" s="293" t="s">
        <v>173</v>
      </c>
      <c r="G762" s="160"/>
      <c r="H762" s="160"/>
      <c r="I762" s="24" t="str">
        <f t="shared" ca="1" si="59"/>
        <v>LOCKED</v>
      </c>
      <c r="J762" s="15" t="str">
        <f t="shared" si="63"/>
        <v>E009250 mm, PVC</v>
      </c>
      <c r="K762" s="16" t="e">
        <f>MATCH(J762,'Pay Items'!$K$1:$K$649,0)</f>
        <v>#N/A</v>
      </c>
      <c r="L762" s="17" t="str">
        <f t="shared" ca="1" si="60"/>
        <v>,0</v>
      </c>
      <c r="M762" s="17" t="str">
        <f t="shared" ca="1" si="61"/>
        <v>C2</v>
      </c>
      <c r="N762" s="17" t="str">
        <f t="shared" ca="1" si="62"/>
        <v>C2</v>
      </c>
    </row>
    <row r="763" spans="1:14" ht="39.950000000000003" customHeight="1" x14ac:dyDescent="0.2">
      <c r="A763" s="187" t="s">
        <v>54</v>
      </c>
      <c r="B763" s="183" t="s">
        <v>700</v>
      </c>
      <c r="C763" s="163" t="s">
        <v>1629</v>
      </c>
      <c r="D763" s="164"/>
      <c r="E763" s="165" t="s">
        <v>182</v>
      </c>
      <c r="F763" s="295">
        <v>30</v>
      </c>
      <c r="G763" s="120"/>
      <c r="H763" s="182">
        <f>ROUND(G763*F763,2)</f>
        <v>0</v>
      </c>
      <c r="I763" s="24" t="str">
        <f t="shared" ca="1" si="59"/>
        <v/>
      </c>
      <c r="J763" s="15" t="str">
        <f t="shared" si="63"/>
        <v>E010In a Trench, Class B Sand Bedding, Class 3 Backfillm</v>
      </c>
      <c r="K763" s="16" t="e">
        <f>MATCH(J763,'Pay Items'!$K$1:$K$649,0)</f>
        <v>#N/A</v>
      </c>
      <c r="L763" s="17" t="str">
        <f t="shared" ca="1" si="60"/>
        <v>,0</v>
      </c>
      <c r="M763" s="17" t="str">
        <f t="shared" ca="1" si="61"/>
        <v>C2</v>
      </c>
      <c r="N763" s="17" t="str">
        <f t="shared" ca="1" si="62"/>
        <v>C2</v>
      </c>
    </row>
    <row r="764" spans="1:14" ht="30" customHeight="1" x14ac:dyDescent="0.2">
      <c r="A764" s="187" t="s">
        <v>67</v>
      </c>
      <c r="B764" s="162" t="s">
        <v>1887</v>
      </c>
      <c r="C764" s="82" t="s">
        <v>1060</v>
      </c>
      <c r="D764" s="83" t="s">
        <v>1061</v>
      </c>
      <c r="E764" s="165"/>
      <c r="F764" s="293" t="s">
        <v>173</v>
      </c>
      <c r="G764" s="160"/>
      <c r="H764" s="160"/>
      <c r="I764" s="24" t="str">
        <f t="shared" ca="1" si="59"/>
        <v>LOCKED</v>
      </c>
      <c r="J764" s="15" t="str">
        <f t="shared" si="63"/>
        <v>E023Frames &amp; CoversCW 3210-R8</v>
      </c>
      <c r="K764" s="16">
        <f>MATCH(J764,'Pay Items'!$K$1:$K$649,0)</f>
        <v>511</v>
      </c>
      <c r="L764" s="17" t="str">
        <f t="shared" ca="1" si="60"/>
        <v>,0</v>
      </c>
      <c r="M764" s="17" t="str">
        <f t="shared" ca="1" si="61"/>
        <v>C2</v>
      </c>
      <c r="N764" s="17" t="str">
        <f t="shared" ca="1" si="62"/>
        <v>C2</v>
      </c>
    </row>
    <row r="765" spans="1:14" ht="39.950000000000003" customHeight="1" x14ac:dyDescent="0.2">
      <c r="A765" s="187" t="s">
        <v>68</v>
      </c>
      <c r="B765" s="172" t="s">
        <v>350</v>
      </c>
      <c r="C765" s="81" t="s">
        <v>1213</v>
      </c>
      <c r="D765" s="164"/>
      <c r="E765" s="165" t="s">
        <v>181</v>
      </c>
      <c r="F765" s="295">
        <v>2</v>
      </c>
      <c r="G765" s="120"/>
      <c r="H765" s="182">
        <f>ROUND(G765*F765,2)</f>
        <v>0</v>
      </c>
      <c r="I765" s="24" t="str">
        <f t="shared" ca="1" si="59"/>
        <v/>
      </c>
      <c r="J765" s="15" t="str">
        <f t="shared" si="63"/>
        <v>E024AP-006 - Standard Frame for Manhole and Catch Basineach</v>
      </c>
      <c r="K765" s="16">
        <f>MATCH(J765,'Pay Items'!$K$1:$K$649,0)</f>
        <v>512</v>
      </c>
      <c r="L765" s="17" t="str">
        <f t="shared" ca="1" si="60"/>
        <v>,0</v>
      </c>
      <c r="M765" s="17" t="str">
        <f t="shared" ca="1" si="61"/>
        <v>C2</v>
      </c>
      <c r="N765" s="17" t="str">
        <f t="shared" ca="1" si="62"/>
        <v>C2</v>
      </c>
    </row>
    <row r="766" spans="1:14" ht="39.950000000000003" customHeight="1" x14ac:dyDescent="0.2">
      <c r="A766" s="187" t="s">
        <v>69</v>
      </c>
      <c r="B766" s="172" t="s">
        <v>351</v>
      </c>
      <c r="C766" s="81" t="s">
        <v>1214</v>
      </c>
      <c r="D766" s="164"/>
      <c r="E766" s="165" t="s">
        <v>181</v>
      </c>
      <c r="F766" s="295">
        <v>2</v>
      </c>
      <c r="G766" s="120"/>
      <c r="H766" s="182">
        <f>ROUND(G766*F766,2)</f>
        <v>0</v>
      </c>
      <c r="I766" s="24" t="str">
        <f t="shared" ca="1" si="59"/>
        <v/>
      </c>
      <c r="J766" s="15" t="str">
        <f t="shared" si="63"/>
        <v>E025AP-007 - Standard Solid Cover for Standard Frameeach</v>
      </c>
      <c r="K766" s="16">
        <f>MATCH(J766,'Pay Items'!$K$1:$K$649,0)</f>
        <v>513</v>
      </c>
      <c r="L766" s="17" t="str">
        <f t="shared" ca="1" si="60"/>
        <v>,0</v>
      </c>
      <c r="M766" s="17" t="str">
        <f t="shared" ca="1" si="61"/>
        <v>C2</v>
      </c>
      <c r="N766" s="17" t="str">
        <f t="shared" ca="1" si="62"/>
        <v>C2</v>
      </c>
    </row>
    <row r="767" spans="1:14" ht="30" customHeight="1" x14ac:dyDescent="0.2">
      <c r="A767" s="184" t="s">
        <v>74</v>
      </c>
      <c r="B767" s="179" t="s">
        <v>1888</v>
      </c>
      <c r="C767" s="202" t="s">
        <v>422</v>
      </c>
      <c r="D767" s="171" t="s">
        <v>11</v>
      </c>
      <c r="E767" s="180"/>
      <c r="F767" s="293" t="s">
        <v>173</v>
      </c>
      <c r="G767" s="160"/>
      <c r="H767" s="160"/>
      <c r="I767" s="24" t="str">
        <f t="shared" ca="1" si="59"/>
        <v>LOCKED</v>
      </c>
      <c r="J767" s="15" t="str">
        <f t="shared" si="63"/>
        <v>E032Connecting to Existing ManholeCW 2130-R12</v>
      </c>
      <c r="K767" s="16">
        <f>MATCH(J767,'Pay Items'!$K$1:$K$649,0)</f>
        <v>524</v>
      </c>
      <c r="L767" s="17" t="str">
        <f t="shared" ca="1" si="60"/>
        <v>,0</v>
      </c>
      <c r="M767" s="17" t="str">
        <f t="shared" ca="1" si="61"/>
        <v>C2</v>
      </c>
      <c r="N767" s="17" t="str">
        <f t="shared" ca="1" si="62"/>
        <v>C2</v>
      </c>
    </row>
    <row r="768" spans="1:14" ht="30" customHeight="1" x14ac:dyDescent="0.2">
      <c r="A768" s="184" t="s">
        <v>75</v>
      </c>
      <c r="B768" s="169" t="s">
        <v>350</v>
      </c>
      <c r="C768" s="202" t="s">
        <v>991</v>
      </c>
      <c r="D768" s="171"/>
      <c r="E768" s="180" t="s">
        <v>181</v>
      </c>
      <c r="F768" s="295">
        <v>2</v>
      </c>
      <c r="G768" s="181"/>
      <c r="H768" s="166">
        <f>ROUND(G768*F768,2)</f>
        <v>0</v>
      </c>
      <c r="I768" s="24" t="str">
        <f t="shared" ca="1" si="59"/>
        <v/>
      </c>
      <c r="J768" s="15" t="str">
        <f t="shared" si="63"/>
        <v>E033250 mm Catch Basin Leadeach</v>
      </c>
      <c r="K768" s="16">
        <f>MATCH(J768,'Pay Items'!$K$1:$K$649,0)</f>
        <v>527</v>
      </c>
      <c r="L768" s="17" t="str">
        <f t="shared" ca="1" si="60"/>
        <v>,0</v>
      </c>
      <c r="M768" s="17" t="str">
        <f t="shared" ca="1" si="61"/>
        <v>C2</v>
      </c>
      <c r="N768" s="17" t="str">
        <f t="shared" ca="1" si="62"/>
        <v>C2</v>
      </c>
    </row>
    <row r="769" spans="1:14" ht="30" customHeight="1" x14ac:dyDescent="0.2">
      <c r="A769" s="152"/>
      <c r="B769" s="217"/>
      <c r="C769" s="174" t="s">
        <v>201</v>
      </c>
      <c r="D769" s="175"/>
      <c r="E769" s="192"/>
      <c r="F769" s="293" t="s">
        <v>173</v>
      </c>
      <c r="G769" s="160"/>
      <c r="H769" s="160"/>
      <c r="I769" s="24" t="str">
        <f t="shared" ca="1" si="59"/>
        <v>LOCKED</v>
      </c>
      <c r="J769" s="15" t="str">
        <f t="shared" si="63"/>
        <v>ADJUSTMENTS</v>
      </c>
      <c r="K769" s="16">
        <f>MATCH(J769,'Pay Items'!$K$1:$K$649,0)</f>
        <v>589</v>
      </c>
      <c r="L769" s="17" t="str">
        <f t="shared" ca="1" si="60"/>
        <v>,0</v>
      </c>
      <c r="M769" s="17" t="str">
        <f t="shared" ca="1" si="61"/>
        <v>C2</v>
      </c>
      <c r="N769" s="17" t="str">
        <f t="shared" ca="1" si="62"/>
        <v>C2</v>
      </c>
    </row>
    <row r="770" spans="1:14" ht="39.950000000000003" customHeight="1" x14ac:dyDescent="0.2">
      <c r="A770" s="187" t="s">
        <v>230</v>
      </c>
      <c r="B770" s="162" t="s">
        <v>1889</v>
      </c>
      <c r="C770" s="81" t="s">
        <v>1062</v>
      </c>
      <c r="D770" s="83" t="s">
        <v>1061</v>
      </c>
      <c r="E770" s="165" t="s">
        <v>181</v>
      </c>
      <c r="F770" s="295">
        <v>2</v>
      </c>
      <c r="G770" s="120"/>
      <c r="H770" s="182">
        <f>ROUND(G770*F770,2)</f>
        <v>0</v>
      </c>
      <c r="I770" s="24" t="str">
        <f t="shared" ca="1" si="59"/>
        <v/>
      </c>
      <c r="J770" s="15" t="str">
        <f t="shared" si="63"/>
        <v>F001Adjustment of Manholes/Catch Basins FramesCW 3210-R8each</v>
      </c>
      <c r="K770" s="16">
        <f>MATCH(J770,'Pay Items'!$K$1:$K$649,0)</f>
        <v>590</v>
      </c>
      <c r="L770" s="17" t="str">
        <f t="shared" ca="1" si="60"/>
        <v>,0</v>
      </c>
      <c r="M770" s="17" t="str">
        <f t="shared" ca="1" si="61"/>
        <v>C2</v>
      </c>
      <c r="N770" s="17" t="str">
        <f t="shared" ca="1" si="62"/>
        <v>C2</v>
      </c>
    </row>
    <row r="771" spans="1:14" ht="30" customHeight="1" x14ac:dyDescent="0.2">
      <c r="A771" s="187" t="s">
        <v>232</v>
      </c>
      <c r="B771" s="162" t="s">
        <v>1890</v>
      </c>
      <c r="C771" s="81" t="s">
        <v>1220</v>
      </c>
      <c r="D771" s="83" t="s">
        <v>1061</v>
      </c>
      <c r="E771" s="165"/>
      <c r="F771" s="293" t="s">
        <v>173</v>
      </c>
      <c r="G771" s="160"/>
      <c r="H771" s="160"/>
      <c r="I771" s="24" t="str">
        <f t="shared" ca="1" si="59"/>
        <v>LOCKED</v>
      </c>
      <c r="J771" s="15" t="str">
        <f t="shared" si="63"/>
        <v>F003Lifter Rings (AP-010)CW 3210-R8</v>
      </c>
      <c r="K771" s="16">
        <f>MATCH(J771,'Pay Items'!$K$1:$K$649,0)</f>
        <v>595</v>
      </c>
      <c r="L771" s="17" t="str">
        <f t="shared" ca="1" si="60"/>
        <v>,0</v>
      </c>
      <c r="M771" s="17" t="str">
        <f t="shared" ca="1" si="61"/>
        <v>C2</v>
      </c>
      <c r="N771" s="17" t="str">
        <f t="shared" ca="1" si="62"/>
        <v>C2</v>
      </c>
    </row>
    <row r="772" spans="1:14" ht="30" customHeight="1" x14ac:dyDescent="0.2">
      <c r="A772" s="187" t="s">
        <v>234</v>
      </c>
      <c r="B772" s="172" t="s">
        <v>350</v>
      </c>
      <c r="C772" s="163" t="s">
        <v>882</v>
      </c>
      <c r="D772" s="164"/>
      <c r="E772" s="165" t="s">
        <v>181</v>
      </c>
      <c r="F772" s="295">
        <v>1</v>
      </c>
      <c r="G772" s="120"/>
      <c r="H772" s="182">
        <f>ROUND(G772*F772,2)</f>
        <v>0</v>
      </c>
      <c r="I772" s="24" t="str">
        <f t="shared" ca="1" si="59"/>
        <v/>
      </c>
      <c r="J772" s="15" t="str">
        <f t="shared" si="63"/>
        <v>F00551 mmeach</v>
      </c>
      <c r="K772" s="16">
        <f>MATCH(J772,'Pay Items'!$K$1:$K$649,0)</f>
        <v>597</v>
      </c>
      <c r="L772" s="17" t="str">
        <f t="shared" ca="1" si="60"/>
        <v>,0</v>
      </c>
      <c r="M772" s="17" t="str">
        <f t="shared" ca="1" si="61"/>
        <v>C2</v>
      </c>
      <c r="N772" s="17" t="str">
        <f t="shared" ca="1" si="62"/>
        <v>C2</v>
      </c>
    </row>
    <row r="773" spans="1:14" ht="30" customHeight="1" x14ac:dyDescent="0.2">
      <c r="A773" s="187" t="s">
        <v>237</v>
      </c>
      <c r="B773" s="162" t="s">
        <v>1891</v>
      </c>
      <c r="C773" s="163" t="s">
        <v>599</v>
      </c>
      <c r="D773" s="83" t="s">
        <v>1061</v>
      </c>
      <c r="E773" s="165" t="s">
        <v>181</v>
      </c>
      <c r="F773" s="295">
        <v>1</v>
      </c>
      <c r="G773" s="120"/>
      <c r="H773" s="182">
        <f>ROUND(G773*F773,2)</f>
        <v>0</v>
      </c>
      <c r="I773" s="24" t="str">
        <f t="shared" ref="I773:I836" ca="1" si="64">IF(CELL("protect",$G773)=1, "LOCKED", "")</f>
        <v/>
      </c>
      <c r="J773" s="15" t="str">
        <f t="shared" si="63"/>
        <v>F009Adjustment of Valve BoxesCW 3210-R8each</v>
      </c>
      <c r="K773" s="16">
        <f>MATCH(J773,'Pay Items'!$K$1:$K$649,0)</f>
        <v>600</v>
      </c>
      <c r="L773" s="17" t="str">
        <f t="shared" ref="L773:L836" ca="1" si="65">CELL("format",$F773)</f>
        <v>,0</v>
      </c>
      <c r="M773" s="17" t="str">
        <f t="shared" ref="M773:M836" ca="1" si="66">CELL("format",$G773)</f>
        <v>C2</v>
      </c>
      <c r="N773" s="17" t="str">
        <f t="shared" ref="N773:N836" ca="1" si="67">CELL("format",$H773)</f>
        <v>C2</v>
      </c>
    </row>
    <row r="774" spans="1:14" ht="30" customHeight="1" x14ac:dyDescent="0.2">
      <c r="A774" s="187" t="s">
        <v>459</v>
      </c>
      <c r="B774" s="162" t="s">
        <v>1892</v>
      </c>
      <c r="C774" s="163" t="s">
        <v>601</v>
      </c>
      <c r="D774" s="83" t="s">
        <v>1061</v>
      </c>
      <c r="E774" s="165" t="s">
        <v>181</v>
      </c>
      <c r="F774" s="295">
        <v>1</v>
      </c>
      <c r="G774" s="120"/>
      <c r="H774" s="182">
        <f>ROUND(G774*F774,2)</f>
        <v>0</v>
      </c>
      <c r="I774" s="24" t="str">
        <f t="shared" ca="1" si="64"/>
        <v/>
      </c>
      <c r="J774" s="15" t="str">
        <f t="shared" ref="J774:J837" si="68">CLEAN(CONCATENATE(TRIM($A774),TRIM($C774),IF(LEFT($D774)&lt;&gt;"E",TRIM($D774),),TRIM($E774)))</f>
        <v>F010Valve Box ExtensionsCW 3210-R8each</v>
      </c>
      <c r="K774" s="16">
        <f>MATCH(J774,'Pay Items'!$K$1:$K$649,0)</f>
        <v>601</v>
      </c>
      <c r="L774" s="17" t="str">
        <f t="shared" ca="1" si="65"/>
        <v>,0</v>
      </c>
      <c r="M774" s="17" t="str">
        <f t="shared" ca="1" si="66"/>
        <v>C2</v>
      </c>
      <c r="N774" s="17" t="str">
        <f t="shared" ca="1" si="67"/>
        <v>C2</v>
      </c>
    </row>
    <row r="775" spans="1:14" ht="30" customHeight="1" x14ac:dyDescent="0.2">
      <c r="A775" s="187" t="s">
        <v>238</v>
      </c>
      <c r="B775" s="162" t="s">
        <v>1893</v>
      </c>
      <c r="C775" s="163" t="s">
        <v>600</v>
      </c>
      <c r="D775" s="83" t="s">
        <v>1061</v>
      </c>
      <c r="E775" s="165" t="s">
        <v>181</v>
      </c>
      <c r="F775" s="295">
        <v>1</v>
      </c>
      <c r="G775" s="120"/>
      <c r="H775" s="182">
        <f>ROUND(G775*F775,2)</f>
        <v>0</v>
      </c>
      <c r="I775" s="24" t="str">
        <f t="shared" ca="1" si="64"/>
        <v/>
      </c>
      <c r="J775" s="15" t="str">
        <f t="shared" si="68"/>
        <v>F011Adjustment of Curb Stop BoxesCW 3210-R8each</v>
      </c>
      <c r="K775" s="16">
        <f>MATCH(J775,'Pay Items'!$K$1:$K$649,0)</f>
        <v>602</v>
      </c>
      <c r="L775" s="17" t="str">
        <f t="shared" ca="1" si="65"/>
        <v>,0</v>
      </c>
      <c r="M775" s="17" t="str">
        <f t="shared" ca="1" si="66"/>
        <v>C2</v>
      </c>
      <c r="N775" s="17" t="str">
        <f t="shared" ca="1" si="67"/>
        <v>C2</v>
      </c>
    </row>
    <row r="776" spans="1:14" ht="30" customHeight="1" x14ac:dyDescent="0.2">
      <c r="A776" s="118" t="s">
        <v>241</v>
      </c>
      <c r="B776" s="92" t="s">
        <v>1894</v>
      </c>
      <c r="C776" s="81" t="s">
        <v>602</v>
      </c>
      <c r="D776" s="83" t="s">
        <v>1061</v>
      </c>
      <c r="E776" s="85" t="s">
        <v>181</v>
      </c>
      <c r="F776" s="297">
        <v>1</v>
      </c>
      <c r="G776" s="104"/>
      <c r="H776" s="94">
        <f>ROUND(G776*F776,2)</f>
        <v>0</v>
      </c>
      <c r="I776" s="24" t="str">
        <f t="shared" ca="1" si="64"/>
        <v/>
      </c>
      <c r="J776" s="15" t="str">
        <f t="shared" si="68"/>
        <v>F018Curb Stop ExtensionsCW 3210-R8each</v>
      </c>
      <c r="K776" s="16">
        <f>MATCH(J776,'Pay Items'!$K$1:$K$649,0)</f>
        <v>603</v>
      </c>
      <c r="L776" s="17" t="str">
        <f t="shared" ca="1" si="65"/>
        <v>,0</v>
      </c>
      <c r="M776" s="17" t="str">
        <f t="shared" ca="1" si="66"/>
        <v>C2</v>
      </c>
      <c r="N776" s="17" t="str">
        <f t="shared" ca="1" si="67"/>
        <v>C2</v>
      </c>
    </row>
    <row r="777" spans="1:14" ht="30" customHeight="1" x14ac:dyDescent="0.2">
      <c r="A777" s="152"/>
      <c r="B777" s="173"/>
      <c r="C777" s="174" t="s">
        <v>202</v>
      </c>
      <c r="D777" s="175"/>
      <c r="E777" s="203"/>
      <c r="F777" s="293" t="s">
        <v>173</v>
      </c>
      <c r="G777" s="160"/>
      <c r="H777" s="160"/>
      <c r="I777" s="24" t="str">
        <f t="shared" ca="1" si="64"/>
        <v>LOCKED</v>
      </c>
      <c r="J777" s="15" t="str">
        <f t="shared" si="68"/>
        <v>LANDSCAPING</v>
      </c>
      <c r="K777" s="16">
        <f>MATCH(J777,'Pay Items'!$K$1:$K$649,0)</f>
        <v>618</v>
      </c>
      <c r="L777" s="17" t="str">
        <f t="shared" ca="1" si="65"/>
        <v>,0</v>
      </c>
      <c r="M777" s="17" t="str">
        <f t="shared" ca="1" si="66"/>
        <v>C2</v>
      </c>
      <c r="N777" s="17" t="str">
        <f t="shared" ca="1" si="67"/>
        <v>C2</v>
      </c>
    </row>
    <row r="778" spans="1:14" ht="30" customHeight="1" x14ac:dyDescent="0.2">
      <c r="A778" s="204" t="s">
        <v>242</v>
      </c>
      <c r="B778" s="162" t="s">
        <v>1895</v>
      </c>
      <c r="C778" s="163" t="s">
        <v>147</v>
      </c>
      <c r="D778" s="164" t="s">
        <v>1539</v>
      </c>
      <c r="E778" s="165"/>
      <c r="F778" s="293" t="s">
        <v>173</v>
      </c>
      <c r="G778" s="160"/>
      <c r="H778" s="160"/>
      <c r="I778" s="24" t="str">
        <f t="shared" ca="1" si="64"/>
        <v>LOCKED</v>
      </c>
      <c r="J778" s="15" t="str">
        <f t="shared" si="68"/>
        <v>G001SoddingCW 3510-R10</v>
      </c>
      <c r="K778" s="16">
        <f>MATCH(J778,'Pay Items'!$K$1:$K$649,0)</f>
        <v>619</v>
      </c>
      <c r="L778" s="17" t="str">
        <f t="shared" ca="1" si="65"/>
        <v>,0</v>
      </c>
      <c r="M778" s="17" t="str">
        <f t="shared" ca="1" si="66"/>
        <v>C2</v>
      </c>
      <c r="N778" s="17" t="str">
        <f t="shared" ca="1" si="67"/>
        <v>C2</v>
      </c>
    </row>
    <row r="779" spans="1:14" ht="30" customHeight="1" x14ac:dyDescent="0.2">
      <c r="A779" s="204" t="s">
        <v>243</v>
      </c>
      <c r="B779" s="172" t="s">
        <v>350</v>
      </c>
      <c r="C779" s="163" t="s">
        <v>885</v>
      </c>
      <c r="D779" s="164"/>
      <c r="E779" s="165" t="s">
        <v>178</v>
      </c>
      <c r="F779" s="294">
        <v>20</v>
      </c>
      <c r="G779" s="120"/>
      <c r="H779" s="182">
        <f>ROUND(G779*F779,2)</f>
        <v>0</v>
      </c>
      <c r="I779" s="24" t="str">
        <f t="shared" ca="1" si="64"/>
        <v/>
      </c>
      <c r="J779" s="15" t="str">
        <f t="shared" si="68"/>
        <v>G002width &lt; 600 mmm²</v>
      </c>
      <c r="K779" s="16">
        <f>MATCH(J779,'Pay Items'!$K$1:$K$649,0)</f>
        <v>620</v>
      </c>
      <c r="L779" s="17" t="str">
        <f t="shared" ca="1" si="65"/>
        <v>,0</v>
      </c>
      <c r="M779" s="17" t="str">
        <f t="shared" ca="1" si="66"/>
        <v>C2</v>
      </c>
      <c r="N779" s="17" t="str">
        <f t="shared" ca="1" si="67"/>
        <v>C2</v>
      </c>
    </row>
    <row r="780" spans="1:14" ht="30" customHeight="1" x14ac:dyDescent="0.2">
      <c r="A780" s="204" t="s">
        <v>244</v>
      </c>
      <c r="B780" s="172" t="s">
        <v>351</v>
      </c>
      <c r="C780" s="163" t="s">
        <v>886</v>
      </c>
      <c r="D780" s="164"/>
      <c r="E780" s="165" t="s">
        <v>178</v>
      </c>
      <c r="F780" s="294">
        <v>130</v>
      </c>
      <c r="G780" s="120"/>
      <c r="H780" s="182">
        <f>ROUND(G780*F780,2)</f>
        <v>0</v>
      </c>
      <c r="I780" s="24" t="str">
        <f t="shared" ca="1" si="64"/>
        <v/>
      </c>
      <c r="J780" s="15" t="str">
        <f t="shared" si="68"/>
        <v>G003width &gt; or = 600 mmm²</v>
      </c>
      <c r="K780" s="16">
        <f>MATCH(J780,'Pay Items'!$K$1:$K$649,0)</f>
        <v>621</v>
      </c>
      <c r="L780" s="17" t="str">
        <f t="shared" ca="1" si="65"/>
        <v>,0</v>
      </c>
      <c r="M780" s="17" t="str">
        <f t="shared" ca="1" si="66"/>
        <v>C2</v>
      </c>
      <c r="N780" s="17" t="str">
        <f t="shared" ca="1" si="67"/>
        <v>C2</v>
      </c>
    </row>
    <row r="781" spans="1:14" ht="30" customHeight="1" x14ac:dyDescent="0.2">
      <c r="A781" s="152"/>
      <c r="B781" s="196"/>
      <c r="C781" s="213" t="s">
        <v>1896</v>
      </c>
      <c r="D781" s="164"/>
      <c r="E781" s="165"/>
      <c r="F781" s="293" t="s">
        <v>173</v>
      </c>
      <c r="G781" s="160"/>
      <c r="H781" s="160"/>
      <c r="I781" s="24" t="str">
        <f t="shared" ca="1" si="64"/>
        <v>LOCKED</v>
      </c>
      <c r="J781" s="15" t="str">
        <f t="shared" si="68"/>
        <v>ASPHALT SPEED TABLES</v>
      </c>
      <c r="K781" s="16" t="e">
        <f>MATCH(J781,'Pay Items'!$K$1:$K$649,0)</f>
        <v>#N/A</v>
      </c>
      <c r="L781" s="17" t="str">
        <f t="shared" ca="1" si="65"/>
        <v>,0</v>
      </c>
      <c r="M781" s="17" t="str">
        <f t="shared" ca="1" si="66"/>
        <v>C2</v>
      </c>
      <c r="N781" s="17" t="str">
        <f t="shared" ca="1" si="67"/>
        <v>C2</v>
      </c>
    </row>
    <row r="782" spans="1:14" ht="30" customHeight="1" x14ac:dyDescent="0.2">
      <c r="A782" s="152"/>
      <c r="B782" s="216"/>
      <c r="C782" s="174" t="s">
        <v>1615</v>
      </c>
      <c r="D782" s="175"/>
      <c r="E782" s="176"/>
      <c r="F782" s="293" t="s">
        <v>173</v>
      </c>
      <c r="G782" s="160"/>
      <c r="H782" s="160"/>
      <c r="I782" s="24" t="str">
        <f t="shared" ca="1" si="64"/>
        <v>LOCKED</v>
      </c>
      <c r="J782" s="15" t="str">
        <f t="shared" si="68"/>
        <v>ROADWORKS - NEW CONSTRUCTION</v>
      </c>
      <c r="K782" s="16" t="e">
        <f>MATCH(J782,'Pay Items'!$K$1:$K$649,0)</f>
        <v>#N/A</v>
      </c>
      <c r="L782" s="17" t="str">
        <f t="shared" ca="1" si="65"/>
        <v>,0</v>
      </c>
      <c r="M782" s="17" t="str">
        <f t="shared" ca="1" si="66"/>
        <v>C2</v>
      </c>
      <c r="N782" s="17" t="str">
        <f t="shared" ca="1" si="67"/>
        <v>C2</v>
      </c>
    </row>
    <row r="783" spans="1:14" ht="30" customHeight="1" x14ac:dyDescent="0.2">
      <c r="A783" s="161"/>
      <c r="B783" s="162" t="s">
        <v>1897</v>
      </c>
      <c r="C783" s="163" t="s">
        <v>1898</v>
      </c>
      <c r="D783" s="164" t="s">
        <v>1899</v>
      </c>
      <c r="E783" s="165"/>
      <c r="F783" s="293" t="s">
        <v>173</v>
      </c>
      <c r="G783" s="160"/>
      <c r="H783" s="160"/>
      <c r="I783" s="24" t="str">
        <f t="shared" ca="1" si="64"/>
        <v>LOCKED</v>
      </c>
      <c r="J783" s="15" t="str">
        <f t="shared" si="68"/>
        <v>Construction of Asphalt Speed Tables</v>
      </c>
      <c r="K783" s="16" t="e">
        <f>MATCH(J783,'Pay Items'!$K$1:$K$649,0)</f>
        <v>#N/A</v>
      </c>
      <c r="L783" s="17" t="str">
        <f t="shared" ca="1" si="65"/>
        <v>,0</v>
      </c>
      <c r="M783" s="17" t="str">
        <f t="shared" ca="1" si="66"/>
        <v>C2</v>
      </c>
      <c r="N783" s="17" t="str">
        <f t="shared" ca="1" si="67"/>
        <v>C2</v>
      </c>
    </row>
    <row r="784" spans="1:14" ht="30" customHeight="1" x14ac:dyDescent="0.2">
      <c r="A784" s="218"/>
      <c r="B784" s="172" t="s">
        <v>350</v>
      </c>
      <c r="C784" s="163" t="s">
        <v>1900</v>
      </c>
      <c r="D784" s="164"/>
      <c r="E784" s="165" t="s">
        <v>181</v>
      </c>
      <c r="F784" s="295">
        <v>8</v>
      </c>
      <c r="G784" s="120"/>
      <c r="H784" s="182">
        <f>ROUND(G784*F784,2)</f>
        <v>0</v>
      </c>
      <c r="I784" s="24" t="str">
        <f t="shared" ca="1" si="64"/>
        <v/>
      </c>
      <c r="J784" s="15" t="str">
        <f t="shared" si="68"/>
        <v>9 m x 7 meach</v>
      </c>
      <c r="K784" s="16" t="e">
        <f>MATCH(J784,'Pay Items'!$K$1:$K$649,0)</f>
        <v>#N/A</v>
      </c>
      <c r="L784" s="17" t="str">
        <f t="shared" ca="1" si="65"/>
        <v>,0</v>
      </c>
      <c r="M784" s="17" t="str">
        <f t="shared" ca="1" si="66"/>
        <v>C2</v>
      </c>
      <c r="N784" s="17" t="str">
        <f t="shared" ca="1" si="67"/>
        <v>C2</v>
      </c>
    </row>
    <row r="785" spans="1:14" ht="30" customHeight="1" x14ac:dyDescent="0.2">
      <c r="A785" s="152"/>
      <c r="B785" s="216"/>
      <c r="C785" s="174" t="s">
        <v>199</v>
      </c>
      <c r="D785" s="175"/>
      <c r="E785" s="192"/>
      <c r="F785" s="293" t="s">
        <v>173</v>
      </c>
      <c r="G785" s="160"/>
      <c r="H785" s="160"/>
      <c r="I785" s="24" t="str">
        <f t="shared" ca="1" si="64"/>
        <v>LOCKED</v>
      </c>
      <c r="J785" s="15" t="str">
        <f t="shared" si="68"/>
        <v>JOINT AND CRACK SEALING</v>
      </c>
      <c r="K785" s="16">
        <f>MATCH(J785,'Pay Items'!$K$1:$K$649,0)</f>
        <v>436</v>
      </c>
      <c r="L785" s="17" t="str">
        <f t="shared" ca="1" si="65"/>
        <v>,0</v>
      </c>
      <c r="M785" s="17" t="str">
        <f t="shared" ca="1" si="66"/>
        <v>C2</v>
      </c>
      <c r="N785" s="17" t="str">
        <f t="shared" ca="1" si="67"/>
        <v>C2</v>
      </c>
    </row>
    <row r="786" spans="1:14" ht="30" customHeight="1" x14ac:dyDescent="0.2">
      <c r="A786" s="187" t="s">
        <v>547</v>
      </c>
      <c r="B786" s="162" t="s">
        <v>1901</v>
      </c>
      <c r="C786" s="163" t="s">
        <v>98</v>
      </c>
      <c r="D786" s="164" t="s">
        <v>736</v>
      </c>
      <c r="E786" s="165" t="s">
        <v>182</v>
      </c>
      <c r="F786" s="295">
        <v>250</v>
      </c>
      <c r="G786" s="181"/>
      <c r="H786" s="166">
        <f>ROUND(G786*F786,2)</f>
        <v>0</v>
      </c>
      <c r="I786" s="24" t="str">
        <f t="shared" ca="1" si="64"/>
        <v/>
      </c>
      <c r="J786" s="15" t="str">
        <f t="shared" si="68"/>
        <v>D006Reflective Crack MaintenanceCW 3250-R7m</v>
      </c>
      <c r="K786" s="16">
        <f>MATCH(J786,'Pay Items'!$K$1:$K$649,0)</f>
        <v>442</v>
      </c>
      <c r="L786" s="17" t="str">
        <f t="shared" ca="1" si="65"/>
        <v>,0</v>
      </c>
      <c r="M786" s="17" t="str">
        <f t="shared" ca="1" si="66"/>
        <v>C2</v>
      </c>
      <c r="N786" s="17" t="str">
        <f t="shared" ca="1" si="67"/>
        <v>C2</v>
      </c>
    </row>
    <row r="787" spans="1:14" ht="6" customHeight="1" x14ac:dyDescent="0.2">
      <c r="A787" s="152"/>
      <c r="B787" s="172"/>
      <c r="C787" s="163"/>
      <c r="D787" s="164"/>
      <c r="E787" s="165"/>
      <c r="F787" s="293" t="s">
        <v>173</v>
      </c>
      <c r="G787" s="160" t="s">
        <v>173</v>
      </c>
      <c r="H787" s="160"/>
      <c r="I787" s="24" t="str">
        <f t="shared" ca="1" si="64"/>
        <v>LOCKED</v>
      </c>
      <c r="J787" s="15" t="str">
        <f t="shared" si="68"/>
        <v/>
      </c>
      <c r="K787" s="16" t="e">
        <f>MATCH(J787,'Pay Items'!$K$1:$K$649,0)</f>
        <v>#N/A</v>
      </c>
      <c r="L787" s="17" t="str">
        <f t="shared" ca="1" si="65"/>
        <v>,0</v>
      </c>
      <c r="M787" s="17" t="str">
        <f t="shared" ca="1" si="66"/>
        <v>C2</v>
      </c>
      <c r="N787" s="17" t="str">
        <f t="shared" ca="1" si="67"/>
        <v>C2</v>
      </c>
    </row>
    <row r="788" spans="1:14" ht="39.950000000000003" customHeight="1" thickBot="1" x14ac:dyDescent="0.25">
      <c r="A788" s="152"/>
      <c r="B788" s="194" t="str">
        <f>B328</f>
        <v>F</v>
      </c>
      <c r="C788" s="323" t="str">
        <f>C328</f>
        <v>TRAFFIC CALMING:  WOLSELEY AVENUE FROM RAGLAN ROAD TO MARYLAND STREET</v>
      </c>
      <c r="D788" s="324"/>
      <c r="E788" s="324"/>
      <c r="F788" s="325"/>
      <c r="G788" s="199" t="s">
        <v>1649</v>
      </c>
      <c r="H788" s="200">
        <f>SUM(H328:H787)</f>
        <v>0</v>
      </c>
      <c r="I788" s="24" t="str">
        <f t="shared" ca="1" si="64"/>
        <v>LOCKED</v>
      </c>
      <c r="J788" s="15" t="str">
        <f t="shared" si="68"/>
        <v>TRAFFIC CALMING: WOLSELEY AVENUE FROM RAGLAN ROAD TO MARYLAND STREET</v>
      </c>
      <c r="K788" s="16" t="e">
        <f>MATCH(J788,'Pay Items'!$K$1:$K$649,0)</f>
        <v>#N/A</v>
      </c>
      <c r="L788" s="17" t="str">
        <f t="shared" ca="1" si="65"/>
        <v>G</v>
      </c>
      <c r="M788" s="17" t="str">
        <f t="shared" ca="1" si="66"/>
        <v>C2</v>
      </c>
      <c r="N788" s="17" t="str">
        <f t="shared" ca="1" si="67"/>
        <v>C2</v>
      </c>
    </row>
    <row r="789" spans="1:14" ht="39.950000000000003" customHeight="1" thickTop="1" x14ac:dyDescent="0.2">
      <c r="A789" s="152"/>
      <c r="B789" s="196" t="s">
        <v>612</v>
      </c>
      <c r="C789" s="326" t="s">
        <v>1902</v>
      </c>
      <c r="D789" s="327"/>
      <c r="E789" s="327"/>
      <c r="F789" s="328"/>
      <c r="G789" s="197"/>
      <c r="H789" s="154"/>
      <c r="I789" s="24" t="str">
        <f t="shared" ca="1" si="64"/>
        <v>LOCKED</v>
      </c>
      <c r="J789" s="15" t="str">
        <f t="shared" si="68"/>
        <v>NEIGHBOURHOOD GREENWAY: ALEXANDER AVENUE FROM ARLINGTON STREET TO PRINCESS STREET</v>
      </c>
      <c r="K789" s="16" t="e">
        <f>MATCH(J789,'Pay Items'!$K$1:$K$649,0)</f>
        <v>#N/A</v>
      </c>
      <c r="L789" s="17" t="str">
        <f t="shared" ca="1" si="65"/>
        <v>G</v>
      </c>
      <c r="M789" s="17" t="str">
        <f t="shared" ca="1" si="66"/>
        <v>C2</v>
      </c>
      <c r="N789" s="17" t="str">
        <f t="shared" ca="1" si="67"/>
        <v>C2</v>
      </c>
    </row>
    <row r="790" spans="1:14" ht="30" customHeight="1" x14ac:dyDescent="0.2">
      <c r="A790" s="152"/>
      <c r="B790" s="173"/>
      <c r="C790" s="198" t="s">
        <v>196</v>
      </c>
      <c r="D790" s="175"/>
      <c r="E790" s="176"/>
      <c r="F790" s="293" t="s">
        <v>173</v>
      </c>
      <c r="G790" s="160" t="s">
        <v>173</v>
      </c>
      <c r="H790" s="160"/>
      <c r="I790" s="24" t="str">
        <f t="shared" ca="1" si="64"/>
        <v>LOCKED</v>
      </c>
      <c r="J790" s="15" t="str">
        <f t="shared" si="68"/>
        <v>EARTH AND BASE WORKS</v>
      </c>
      <c r="K790" s="16">
        <f>MATCH(J790,'Pay Items'!$K$1:$K$649,0)</f>
        <v>3</v>
      </c>
      <c r="L790" s="17" t="str">
        <f t="shared" ca="1" si="65"/>
        <v>,0</v>
      </c>
      <c r="M790" s="17" t="str">
        <f t="shared" ca="1" si="66"/>
        <v>C2</v>
      </c>
      <c r="N790" s="17" t="str">
        <f t="shared" ca="1" si="67"/>
        <v>C2</v>
      </c>
    </row>
    <row r="791" spans="1:14" ht="30" customHeight="1" x14ac:dyDescent="0.2">
      <c r="A791" s="187" t="s">
        <v>439</v>
      </c>
      <c r="B791" s="162" t="s">
        <v>145</v>
      </c>
      <c r="C791" s="163" t="s">
        <v>104</v>
      </c>
      <c r="D791" s="164" t="s">
        <v>1296</v>
      </c>
      <c r="E791" s="165" t="s">
        <v>179</v>
      </c>
      <c r="F791" s="294">
        <v>50</v>
      </c>
      <c r="G791" s="120"/>
      <c r="H791" s="182">
        <f>ROUND(G791*F791,2)</f>
        <v>0</v>
      </c>
      <c r="I791" s="24" t="str">
        <f t="shared" ca="1" si="64"/>
        <v/>
      </c>
      <c r="J791" s="15" t="str">
        <f t="shared" si="68"/>
        <v>A003ExcavationCW 3110-R22m³</v>
      </c>
      <c r="K791" s="16">
        <f>MATCH(J791,'Pay Items'!$K$1:$K$649,0)</f>
        <v>6</v>
      </c>
      <c r="L791" s="17" t="str">
        <f t="shared" ca="1" si="65"/>
        <v>,0</v>
      </c>
      <c r="M791" s="17" t="str">
        <f t="shared" ca="1" si="66"/>
        <v>C2</v>
      </c>
      <c r="N791" s="17" t="str">
        <f t="shared" ca="1" si="67"/>
        <v>C2</v>
      </c>
    </row>
    <row r="792" spans="1:14" ht="30" customHeight="1" x14ac:dyDescent="0.2">
      <c r="A792" s="214" t="s">
        <v>250</v>
      </c>
      <c r="B792" s="162" t="s">
        <v>146</v>
      </c>
      <c r="C792" s="163" t="s">
        <v>319</v>
      </c>
      <c r="D792" s="164" t="s">
        <v>1296</v>
      </c>
      <c r="E792" s="165"/>
      <c r="F792" s="293" t="s">
        <v>173</v>
      </c>
      <c r="G792" s="160"/>
      <c r="H792" s="160"/>
      <c r="I792" s="24" t="str">
        <f t="shared" ca="1" si="64"/>
        <v>LOCKED</v>
      </c>
      <c r="J792" s="15" t="str">
        <f t="shared" si="68"/>
        <v>A010Supplying and Placing Base Course MaterialCW 3110-R22</v>
      </c>
      <c r="K792" s="16">
        <f>MATCH(J792,'Pay Items'!$K$1:$K$649,0)</f>
        <v>27</v>
      </c>
      <c r="L792" s="17" t="str">
        <f t="shared" ca="1" si="65"/>
        <v>,0</v>
      </c>
      <c r="M792" s="17" t="str">
        <f t="shared" ca="1" si="66"/>
        <v>C2</v>
      </c>
      <c r="N792" s="17" t="str">
        <f t="shared" ca="1" si="67"/>
        <v>C2</v>
      </c>
    </row>
    <row r="793" spans="1:14" ht="30" customHeight="1" x14ac:dyDescent="0.2">
      <c r="A793" s="214" t="s">
        <v>1124</v>
      </c>
      <c r="B793" s="172" t="s">
        <v>350</v>
      </c>
      <c r="C793" s="163" t="s">
        <v>1702</v>
      </c>
      <c r="D793" s="164" t="s">
        <v>173</v>
      </c>
      <c r="E793" s="165" t="s">
        <v>179</v>
      </c>
      <c r="F793" s="294">
        <v>50</v>
      </c>
      <c r="G793" s="120"/>
      <c r="H793" s="182">
        <f t="shared" ref="H793:H802" si="69">ROUND(G793*F793,2)</f>
        <v>0</v>
      </c>
      <c r="I793" s="24" t="str">
        <f t="shared" ca="1" si="64"/>
        <v/>
      </c>
      <c r="J793" s="15" t="str">
        <f t="shared" si="68"/>
        <v>A010C3Base Course Material - Granular Cm³</v>
      </c>
      <c r="K793" s="16" t="e">
        <f>MATCH(J793,'Pay Items'!$K$1:$K$649,0)</f>
        <v>#N/A</v>
      </c>
      <c r="L793" s="17" t="str">
        <f t="shared" ca="1" si="65"/>
        <v>,0</v>
      </c>
      <c r="M793" s="17" t="str">
        <f t="shared" ca="1" si="66"/>
        <v>C2</v>
      </c>
      <c r="N793" s="17" t="str">
        <f t="shared" ca="1" si="67"/>
        <v>C2</v>
      </c>
    </row>
    <row r="794" spans="1:14" ht="30" customHeight="1" x14ac:dyDescent="0.2">
      <c r="A794" s="187" t="s">
        <v>252</v>
      </c>
      <c r="B794" s="162" t="s">
        <v>871</v>
      </c>
      <c r="C794" s="163" t="s">
        <v>108</v>
      </c>
      <c r="D794" s="164" t="s">
        <v>1296</v>
      </c>
      <c r="E794" s="165" t="s">
        <v>178</v>
      </c>
      <c r="F794" s="294">
        <v>50</v>
      </c>
      <c r="G794" s="120"/>
      <c r="H794" s="182">
        <f t="shared" si="69"/>
        <v>0</v>
      </c>
      <c r="I794" s="24" t="str">
        <f t="shared" ca="1" si="64"/>
        <v/>
      </c>
      <c r="J794" s="15" t="str">
        <f t="shared" si="68"/>
        <v>A012Grading of BoulevardsCW 3110-R22m²</v>
      </c>
      <c r="K794" s="16">
        <f>MATCH(J794,'Pay Items'!$K$1:$K$649,0)</f>
        <v>37</v>
      </c>
      <c r="L794" s="17" t="str">
        <f t="shared" ca="1" si="65"/>
        <v>,0</v>
      </c>
      <c r="M794" s="17" t="str">
        <f t="shared" ca="1" si="66"/>
        <v>C2</v>
      </c>
      <c r="N794" s="17" t="str">
        <f t="shared" ca="1" si="67"/>
        <v>C2</v>
      </c>
    </row>
    <row r="795" spans="1:14" ht="30" customHeight="1" x14ac:dyDescent="0.2">
      <c r="A795" s="152"/>
      <c r="B795" s="173"/>
      <c r="C795" s="174" t="s">
        <v>1603</v>
      </c>
      <c r="D795" s="175"/>
      <c r="E795" s="203"/>
      <c r="F795" s="293" t="s">
        <v>173</v>
      </c>
      <c r="G795" s="160"/>
      <c r="H795" s="160"/>
      <c r="I795" s="24" t="str">
        <f t="shared" ca="1" si="64"/>
        <v>LOCKED</v>
      </c>
      <c r="J795" s="15" t="str">
        <f t="shared" si="68"/>
        <v>ROADWORKS - REMOVALS/RENEWALS</v>
      </c>
      <c r="K795" s="16" t="e">
        <f>MATCH(J795,'Pay Items'!$K$1:$K$649,0)</f>
        <v>#N/A</v>
      </c>
      <c r="L795" s="17" t="str">
        <f t="shared" ca="1" si="65"/>
        <v>,0</v>
      </c>
      <c r="M795" s="17" t="str">
        <f t="shared" ca="1" si="66"/>
        <v>C2</v>
      </c>
      <c r="N795" s="17" t="str">
        <f t="shared" ca="1" si="67"/>
        <v>C2</v>
      </c>
    </row>
    <row r="796" spans="1:14" ht="30" customHeight="1" x14ac:dyDescent="0.2">
      <c r="A796" s="177" t="s">
        <v>371</v>
      </c>
      <c r="B796" s="162" t="s">
        <v>1903</v>
      </c>
      <c r="C796" s="163" t="s">
        <v>316</v>
      </c>
      <c r="D796" s="164" t="s">
        <v>1296</v>
      </c>
      <c r="E796" s="165"/>
      <c r="F796" s="293" t="s">
        <v>173</v>
      </c>
      <c r="G796" s="160"/>
      <c r="H796" s="160"/>
      <c r="I796" s="24" t="str">
        <f t="shared" ca="1" si="64"/>
        <v>LOCKED</v>
      </c>
      <c r="J796" s="15" t="str">
        <f t="shared" si="68"/>
        <v>B001Pavement RemovalCW 3110-R22</v>
      </c>
      <c r="K796" s="16">
        <f>MATCH(J796,'Pay Items'!$K$1:$K$649,0)</f>
        <v>69</v>
      </c>
      <c r="L796" s="17" t="str">
        <f t="shared" ca="1" si="65"/>
        <v>,0</v>
      </c>
      <c r="M796" s="17" t="str">
        <f t="shared" ca="1" si="66"/>
        <v>C2</v>
      </c>
      <c r="N796" s="17" t="str">
        <f t="shared" ca="1" si="67"/>
        <v>C2</v>
      </c>
    </row>
    <row r="797" spans="1:14" ht="30" customHeight="1" x14ac:dyDescent="0.2">
      <c r="A797" s="177" t="s">
        <v>442</v>
      </c>
      <c r="B797" s="172" t="s">
        <v>350</v>
      </c>
      <c r="C797" s="163" t="s">
        <v>317</v>
      </c>
      <c r="D797" s="164" t="s">
        <v>173</v>
      </c>
      <c r="E797" s="165" t="s">
        <v>178</v>
      </c>
      <c r="F797" s="294">
        <v>280</v>
      </c>
      <c r="G797" s="120"/>
      <c r="H797" s="182">
        <f t="shared" si="69"/>
        <v>0</v>
      </c>
      <c r="I797" s="24" t="str">
        <f t="shared" ca="1" si="64"/>
        <v/>
      </c>
      <c r="J797" s="15" t="str">
        <f t="shared" si="68"/>
        <v>B002Concrete Pavementm²</v>
      </c>
      <c r="K797" s="16">
        <f>MATCH(J797,'Pay Items'!$K$1:$K$649,0)</f>
        <v>70</v>
      </c>
      <c r="L797" s="17" t="str">
        <f t="shared" ca="1" si="65"/>
        <v>,0</v>
      </c>
      <c r="M797" s="17" t="str">
        <f t="shared" ca="1" si="66"/>
        <v>C2</v>
      </c>
      <c r="N797" s="17" t="str">
        <f t="shared" ca="1" si="67"/>
        <v>C2</v>
      </c>
    </row>
    <row r="798" spans="1:14" ht="30" customHeight="1" x14ac:dyDescent="0.2">
      <c r="A798" s="177" t="s">
        <v>262</v>
      </c>
      <c r="B798" s="172" t="s">
        <v>351</v>
      </c>
      <c r="C798" s="163" t="s">
        <v>318</v>
      </c>
      <c r="D798" s="164"/>
      <c r="E798" s="165" t="s">
        <v>178</v>
      </c>
      <c r="F798" s="294">
        <v>50</v>
      </c>
      <c r="G798" s="120"/>
      <c r="H798" s="182">
        <f t="shared" si="69"/>
        <v>0</v>
      </c>
      <c r="I798" s="24" t="str">
        <f t="shared" ca="1" si="64"/>
        <v/>
      </c>
      <c r="J798" s="15" t="str">
        <f t="shared" si="68"/>
        <v>B003Asphalt Pavementm²</v>
      </c>
      <c r="K798" s="16">
        <f>MATCH(J798,'Pay Items'!$K$1:$K$649,0)</f>
        <v>71</v>
      </c>
      <c r="L798" s="17" t="str">
        <f t="shared" ca="1" si="65"/>
        <v>,0</v>
      </c>
      <c r="M798" s="17" t="str">
        <f t="shared" ca="1" si="66"/>
        <v>C2</v>
      </c>
      <c r="N798" s="17" t="str">
        <f t="shared" ca="1" si="67"/>
        <v>C2</v>
      </c>
    </row>
    <row r="799" spans="1:14" ht="30" customHeight="1" x14ac:dyDescent="0.2">
      <c r="A799" s="177" t="s">
        <v>301</v>
      </c>
      <c r="B799" s="162" t="s">
        <v>1904</v>
      </c>
      <c r="C799" s="163" t="s">
        <v>161</v>
      </c>
      <c r="D799" s="164" t="s">
        <v>921</v>
      </c>
      <c r="E799" s="165"/>
      <c r="F799" s="293" t="s">
        <v>173</v>
      </c>
      <c r="G799" s="160"/>
      <c r="H799" s="160"/>
      <c r="I799" s="24" t="str">
        <f t="shared" ca="1" si="64"/>
        <v>LOCKED</v>
      </c>
      <c r="J799" s="15" t="str">
        <f t="shared" si="68"/>
        <v>B094Drilled DowelsCW 3230-R8</v>
      </c>
      <c r="K799" s="16">
        <f>MATCH(J799,'Pay Items'!$K$1:$K$649,0)</f>
        <v>164</v>
      </c>
      <c r="L799" s="17" t="str">
        <f t="shared" ca="1" si="65"/>
        <v>,0</v>
      </c>
      <c r="M799" s="17" t="str">
        <f t="shared" ca="1" si="66"/>
        <v>C2</v>
      </c>
      <c r="N799" s="17" t="str">
        <f t="shared" ca="1" si="67"/>
        <v>C2</v>
      </c>
    </row>
    <row r="800" spans="1:14" ht="30" customHeight="1" x14ac:dyDescent="0.2">
      <c r="A800" s="177" t="s">
        <v>302</v>
      </c>
      <c r="B800" s="172" t="s">
        <v>350</v>
      </c>
      <c r="C800" s="163" t="s">
        <v>189</v>
      </c>
      <c r="D800" s="164" t="s">
        <v>173</v>
      </c>
      <c r="E800" s="165" t="s">
        <v>181</v>
      </c>
      <c r="F800" s="294">
        <v>85</v>
      </c>
      <c r="G800" s="120"/>
      <c r="H800" s="182">
        <f t="shared" si="69"/>
        <v>0</v>
      </c>
      <c r="I800" s="24" t="str">
        <f t="shared" ca="1" si="64"/>
        <v/>
      </c>
      <c r="J800" s="15" t="str">
        <f t="shared" si="68"/>
        <v>B09519.1 mm Diametereach</v>
      </c>
      <c r="K800" s="16">
        <f>MATCH(J800,'Pay Items'!$K$1:$K$649,0)</f>
        <v>165</v>
      </c>
      <c r="L800" s="17" t="str">
        <f t="shared" ca="1" si="65"/>
        <v>,0</v>
      </c>
      <c r="M800" s="17" t="str">
        <f t="shared" ca="1" si="66"/>
        <v>C2</v>
      </c>
      <c r="N800" s="17" t="str">
        <f t="shared" ca="1" si="67"/>
        <v>C2</v>
      </c>
    </row>
    <row r="801" spans="1:14" ht="30" customHeight="1" x14ac:dyDescent="0.2">
      <c r="A801" s="177" t="s">
        <v>304</v>
      </c>
      <c r="B801" s="162" t="s">
        <v>1905</v>
      </c>
      <c r="C801" s="163" t="s">
        <v>162</v>
      </c>
      <c r="D801" s="164" t="s">
        <v>921</v>
      </c>
      <c r="E801" s="165"/>
      <c r="F801" s="293" t="s">
        <v>173</v>
      </c>
      <c r="G801" s="160"/>
      <c r="H801" s="160"/>
      <c r="I801" s="24" t="str">
        <f t="shared" ca="1" si="64"/>
        <v>LOCKED</v>
      </c>
      <c r="J801" s="15" t="str">
        <f t="shared" si="68"/>
        <v>B097Drilled Tie BarsCW 3230-R8</v>
      </c>
      <c r="K801" s="16">
        <f>MATCH(J801,'Pay Items'!$K$1:$K$649,0)</f>
        <v>167</v>
      </c>
      <c r="L801" s="17" t="str">
        <f t="shared" ca="1" si="65"/>
        <v>,0</v>
      </c>
      <c r="M801" s="17" t="str">
        <f t="shared" ca="1" si="66"/>
        <v>C2</v>
      </c>
      <c r="N801" s="17" t="str">
        <f t="shared" ca="1" si="67"/>
        <v>C2</v>
      </c>
    </row>
    <row r="802" spans="1:14" ht="30" customHeight="1" x14ac:dyDescent="0.2">
      <c r="A802" s="177" t="s">
        <v>305</v>
      </c>
      <c r="B802" s="172" t="s">
        <v>350</v>
      </c>
      <c r="C802" s="163" t="s">
        <v>187</v>
      </c>
      <c r="D802" s="164" t="s">
        <v>173</v>
      </c>
      <c r="E802" s="165" t="s">
        <v>181</v>
      </c>
      <c r="F802" s="294">
        <v>45</v>
      </c>
      <c r="G802" s="120"/>
      <c r="H802" s="182">
        <f t="shared" si="69"/>
        <v>0</v>
      </c>
      <c r="I802" s="24" t="str">
        <f t="shared" ca="1" si="64"/>
        <v/>
      </c>
      <c r="J802" s="15" t="str">
        <f t="shared" si="68"/>
        <v>B09820 M Deformed Tie Bareach</v>
      </c>
      <c r="K802" s="16">
        <f>MATCH(J802,'Pay Items'!$K$1:$K$649,0)</f>
        <v>169</v>
      </c>
      <c r="L802" s="17" t="str">
        <f t="shared" ca="1" si="65"/>
        <v>,0</v>
      </c>
      <c r="M802" s="17" t="str">
        <f t="shared" ca="1" si="66"/>
        <v>C2</v>
      </c>
      <c r="N802" s="17" t="str">
        <f t="shared" ca="1" si="67"/>
        <v>C2</v>
      </c>
    </row>
    <row r="803" spans="1:14" ht="30" customHeight="1" x14ac:dyDescent="0.2">
      <c r="A803" s="177" t="s">
        <v>792</v>
      </c>
      <c r="B803" s="162" t="s">
        <v>1906</v>
      </c>
      <c r="C803" s="163" t="s">
        <v>329</v>
      </c>
      <c r="D803" s="164" t="s">
        <v>6</v>
      </c>
      <c r="E803" s="165"/>
      <c r="F803" s="293" t="s">
        <v>173</v>
      </c>
      <c r="G803" s="160"/>
      <c r="H803" s="160"/>
      <c r="I803" s="24" t="str">
        <f t="shared" ca="1" si="64"/>
        <v>LOCKED</v>
      </c>
      <c r="J803" s="15" t="str">
        <f t="shared" si="68"/>
        <v>B100rMiscellaneous Concrete Slab RemovalCW 3235-R9</v>
      </c>
      <c r="K803" s="16">
        <f>MATCH(J803,'Pay Items'!$K$1:$K$649,0)</f>
        <v>171</v>
      </c>
      <c r="L803" s="17" t="str">
        <f t="shared" ca="1" si="65"/>
        <v>,0</v>
      </c>
      <c r="M803" s="17" t="str">
        <f t="shared" ca="1" si="66"/>
        <v>C2</v>
      </c>
      <c r="N803" s="17" t="str">
        <f t="shared" ca="1" si="67"/>
        <v>C2</v>
      </c>
    </row>
    <row r="804" spans="1:14" ht="30" customHeight="1" x14ac:dyDescent="0.2">
      <c r="A804" s="177" t="s">
        <v>796</v>
      </c>
      <c r="B804" s="172" t="s">
        <v>350</v>
      </c>
      <c r="C804" s="163" t="s">
        <v>10</v>
      </c>
      <c r="D804" s="164" t="s">
        <v>173</v>
      </c>
      <c r="E804" s="165" t="s">
        <v>178</v>
      </c>
      <c r="F804" s="294">
        <v>110</v>
      </c>
      <c r="G804" s="120"/>
      <c r="H804" s="182">
        <f>ROUND(G804*F804,2)</f>
        <v>0</v>
      </c>
      <c r="I804" s="24" t="str">
        <f t="shared" ca="1" si="64"/>
        <v/>
      </c>
      <c r="J804" s="15" t="str">
        <f t="shared" si="68"/>
        <v>B104r100 mm Sidewalkm²</v>
      </c>
      <c r="K804" s="16">
        <f>MATCH(J804,'Pay Items'!$K$1:$K$649,0)</f>
        <v>175</v>
      </c>
      <c r="L804" s="17" t="str">
        <f t="shared" ca="1" si="65"/>
        <v>,0</v>
      </c>
      <c r="M804" s="17" t="str">
        <f t="shared" ca="1" si="66"/>
        <v>C2</v>
      </c>
      <c r="N804" s="17" t="str">
        <f t="shared" ca="1" si="67"/>
        <v>C2</v>
      </c>
    </row>
    <row r="805" spans="1:14" ht="30" customHeight="1" x14ac:dyDescent="0.2">
      <c r="A805" s="177" t="s">
        <v>799</v>
      </c>
      <c r="B805" s="162" t="s">
        <v>1907</v>
      </c>
      <c r="C805" s="163" t="s">
        <v>334</v>
      </c>
      <c r="D805" s="164" t="s">
        <v>1609</v>
      </c>
      <c r="E805" s="165"/>
      <c r="F805" s="293" t="s">
        <v>173</v>
      </c>
      <c r="G805" s="160"/>
      <c r="H805" s="160"/>
      <c r="I805" s="24" t="str">
        <f t="shared" ca="1" si="64"/>
        <v>LOCKED</v>
      </c>
      <c r="J805" s="15" t="str">
        <f t="shared" si="68"/>
        <v>B107iMiscellaneous Concrete Slab InstallationCW 3235-R9, E14</v>
      </c>
      <c r="K805" s="16" t="e">
        <f>MATCH(J805,'Pay Items'!$K$1:$K$649,0)</f>
        <v>#N/A</v>
      </c>
      <c r="L805" s="17" t="str">
        <f t="shared" ca="1" si="65"/>
        <v>,0</v>
      </c>
      <c r="M805" s="17" t="str">
        <f t="shared" ca="1" si="66"/>
        <v>C2</v>
      </c>
      <c r="N805" s="17" t="str">
        <f t="shared" ca="1" si="67"/>
        <v>C2</v>
      </c>
    </row>
    <row r="806" spans="1:14" ht="30" customHeight="1" x14ac:dyDescent="0.2">
      <c r="A806" s="178" t="s">
        <v>911</v>
      </c>
      <c r="B806" s="169" t="s">
        <v>350</v>
      </c>
      <c r="C806" s="170" t="s">
        <v>1704</v>
      </c>
      <c r="D806" s="164" t="s">
        <v>397</v>
      </c>
      <c r="E806" s="165" t="s">
        <v>178</v>
      </c>
      <c r="F806" s="294">
        <v>145</v>
      </c>
      <c r="G806" s="120"/>
      <c r="H806" s="182">
        <f>ROUND(G806*F806,2)</f>
        <v>0</v>
      </c>
      <c r="I806" s="24" t="str">
        <f t="shared" ca="1" si="64"/>
        <v/>
      </c>
      <c r="J806" s="15" t="str">
        <f t="shared" si="68"/>
        <v>B111iType 5 Concrete 100 mm SidewalkSD-228Am²</v>
      </c>
      <c r="K806" s="16" t="e">
        <f>MATCH(J806,'Pay Items'!$K$1:$K$649,0)</f>
        <v>#N/A</v>
      </c>
      <c r="L806" s="17" t="str">
        <f t="shared" ca="1" si="65"/>
        <v>,0</v>
      </c>
      <c r="M806" s="17" t="str">
        <f t="shared" ca="1" si="66"/>
        <v>C2</v>
      </c>
      <c r="N806" s="17" t="str">
        <f t="shared" ca="1" si="67"/>
        <v>C2</v>
      </c>
    </row>
    <row r="807" spans="1:14" ht="30" customHeight="1" x14ac:dyDescent="0.2">
      <c r="A807" s="177" t="s">
        <v>815</v>
      </c>
      <c r="B807" s="162" t="s">
        <v>1908</v>
      </c>
      <c r="C807" s="163" t="s">
        <v>339</v>
      </c>
      <c r="D807" s="164" t="s">
        <v>918</v>
      </c>
      <c r="E807" s="165"/>
      <c r="F807" s="293" t="s">
        <v>173</v>
      </c>
      <c r="G807" s="160"/>
      <c r="H807" s="160"/>
      <c r="I807" s="24" t="str">
        <f t="shared" ca="1" si="64"/>
        <v>LOCKED</v>
      </c>
      <c r="J807" s="15" t="str">
        <f t="shared" si="68"/>
        <v>B126rConcrete Curb RemovalCW 3240-R10</v>
      </c>
      <c r="K807" s="16">
        <f>MATCH(J807,'Pay Items'!$K$1:$K$649,0)</f>
        <v>209</v>
      </c>
      <c r="L807" s="17" t="str">
        <f t="shared" ca="1" si="65"/>
        <v>,0</v>
      </c>
      <c r="M807" s="17" t="str">
        <f t="shared" ca="1" si="66"/>
        <v>C2</v>
      </c>
      <c r="N807" s="17" t="str">
        <f t="shared" ca="1" si="67"/>
        <v>C2</v>
      </c>
    </row>
    <row r="808" spans="1:14" ht="30" customHeight="1" x14ac:dyDescent="0.2">
      <c r="A808" s="177" t="s">
        <v>1145</v>
      </c>
      <c r="B808" s="172" t="s">
        <v>350</v>
      </c>
      <c r="C808" s="163" t="s">
        <v>969</v>
      </c>
      <c r="D808" s="164" t="s">
        <v>173</v>
      </c>
      <c r="E808" s="165" t="s">
        <v>182</v>
      </c>
      <c r="F808" s="294">
        <v>5</v>
      </c>
      <c r="G808" s="120"/>
      <c r="H808" s="182">
        <f>ROUND(G808*F808,2)</f>
        <v>0</v>
      </c>
      <c r="I808" s="24" t="str">
        <f t="shared" ca="1" si="64"/>
        <v/>
      </c>
      <c r="J808" s="15" t="str">
        <f t="shared" si="68"/>
        <v>B127rBBarrier Separatem</v>
      </c>
      <c r="K808" s="16">
        <f>MATCH(J808,'Pay Items'!$K$1:$K$649,0)</f>
        <v>212</v>
      </c>
      <c r="L808" s="17" t="str">
        <f t="shared" ca="1" si="65"/>
        <v>,0</v>
      </c>
      <c r="M808" s="17" t="str">
        <f t="shared" ca="1" si="66"/>
        <v>C2</v>
      </c>
      <c r="N808" s="17" t="str">
        <f t="shared" ca="1" si="67"/>
        <v>C2</v>
      </c>
    </row>
    <row r="809" spans="1:14" ht="30" customHeight="1" x14ac:dyDescent="0.2">
      <c r="A809" s="177" t="s">
        <v>825</v>
      </c>
      <c r="B809" s="162" t="s">
        <v>1909</v>
      </c>
      <c r="C809" s="163" t="s">
        <v>341</v>
      </c>
      <c r="D809" s="164" t="s">
        <v>1679</v>
      </c>
      <c r="E809" s="165"/>
      <c r="F809" s="293" t="s">
        <v>173</v>
      </c>
      <c r="G809" s="160"/>
      <c r="H809" s="160"/>
      <c r="I809" s="24" t="str">
        <f t="shared" ca="1" si="64"/>
        <v>LOCKED</v>
      </c>
      <c r="J809" s="15" t="str">
        <f t="shared" si="68"/>
        <v>B135iConcrete Curb InstallationCW 3240-R10, E14</v>
      </c>
      <c r="K809" s="16" t="e">
        <f>MATCH(J809,'Pay Items'!$K$1:$K$649,0)</f>
        <v>#N/A</v>
      </c>
      <c r="L809" s="17" t="str">
        <f t="shared" ca="1" si="65"/>
        <v>,0</v>
      </c>
      <c r="M809" s="17" t="str">
        <f t="shared" ca="1" si="66"/>
        <v>C2</v>
      </c>
      <c r="N809" s="17" t="str">
        <f t="shared" ca="1" si="67"/>
        <v>C2</v>
      </c>
    </row>
    <row r="810" spans="1:14" ht="39.950000000000003" customHeight="1" x14ac:dyDescent="0.2">
      <c r="A810" s="177" t="s">
        <v>1148</v>
      </c>
      <c r="B810" s="172" t="s">
        <v>350</v>
      </c>
      <c r="C810" s="163" t="s">
        <v>1614</v>
      </c>
      <c r="D810" s="164" t="s">
        <v>398</v>
      </c>
      <c r="E810" s="165" t="s">
        <v>182</v>
      </c>
      <c r="F810" s="294">
        <v>5</v>
      </c>
      <c r="G810" s="120"/>
      <c r="H810" s="182">
        <f t="shared" ref="H810:H821" si="70">ROUND(G810*F810,2)</f>
        <v>0</v>
      </c>
      <c r="I810" s="24" t="str">
        <f t="shared" ca="1" si="64"/>
        <v/>
      </c>
      <c r="J810" s="15" t="str">
        <f t="shared" si="68"/>
        <v>B136iAType 2 Concrete Barrier (150 mm reveal ht, Dowelled)SD-205m</v>
      </c>
      <c r="K810" s="16" t="e">
        <f>MATCH(J810,'Pay Items'!$K$1:$K$649,0)</f>
        <v>#N/A</v>
      </c>
      <c r="L810" s="17" t="str">
        <f t="shared" ca="1" si="65"/>
        <v>,0</v>
      </c>
      <c r="M810" s="17" t="str">
        <f t="shared" ca="1" si="66"/>
        <v>C2</v>
      </c>
      <c r="N810" s="17" t="str">
        <f t="shared" ca="1" si="67"/>
        <v>C2</v>
      </c>
    </row>
    <row r="811" spans="1:14" ht="39.950000000000003" customHeight="1" x14ac:dyDescent="0.2">
      <c r="A811" s="177" t="s">
        <v>1152</v>
      </c>
      <c r="B811" s="172" t="s">
        <v>351</v>
      </c>
      <c r="C811" s="163" t="s">
        <v>1910</v>
      </c>
      <c r="D811" s="164" t="s">
        <v>398</v>
      </c>
      <c r="E811" s="165" t="s">
        <v>182</v>
      </c>
      <c r="F811" s="294">
        <v>45</v>
      </c>
      <c r="G811" s="120"/>
      <c r="H811" s="182">
        <f t="shared" si="70"/>
        <v>0</v>
      </c>
      <c r="I811" s="24" t="str">
        <f t="shared" ca="1" si="64"/>
        <v/>
      </c>
      <c r="J811" s="15" t="str">
        <f t="shared" si="68"/>
        <v>B138iAType 2 Concrete Barrier (150 mm reveal ht, Integral)SD-205m</v>
      </c>
      <c r="K811" s="16" t="e">
        <f>MATCH(J811,'Pay Items'!$K$1:$K$649,0)</f>
        <v>#N/A</v>
      </c>
      <c r="L811" s="17" t="str">
        <f t="shared" ca="1" si="65"/>
        <v>,0</v>
      </c>
      <c r="M811" s="17" t="str">
        <f t="shared" ca="1" si="66"/>
        <v>C2</v>
      </c>
      <c r="N811" s="17" t="str">
        <f t="shared" ca="1" si="67"/>
        <v>C2</v>
      </c>
    </row>
    <row r="812" spans="1:14" ht="39.950000000000003" customHeight="1" x14ac:dyDescent="0.2">
      <c r="A812" s="177" t="s">
        <v>1156</v>
      </c>
      <c r="B812" s="172" t="s">
        <v>352</v>
      </c>
      <c r="C812" s="163" t="s">
        <v>1911</v>
      </c>
      <c r="D812" s="164" t="s">
        <v>399</v>
      </c>
      <c r="E812" s="165" t="s">
        <v>182</v>
      </c>
      <c r="F812" s="294">
        <v>5</v>
      </c>
      <c r="G812" s="120"/>
      <c r="H812" s="182">
        <f t="shared" si="70"/>
        <v>0</v>
      </c>
      <c r="I812" s="24" t="str">
        <f t="shared" ca="1" si="64"/>
        <v/>
      </c>
      <c r="J812" s="15" t="str">
        <f t="shared" si="68"/>
        <v>B140iAType 2 Concrete Modified Barrier (150 mm reveal ht, Integral)SD-203Bm</v>
      </c>
      <c r="K812" s="16" t="e">
        <f>MATCH(J812,'Pay Items'!$K$1:$K$649,0)</f>
        <v>#N/A</v>
      </c>
      <c r="L812" s="17" t="str">
        <f t="shared" ca="1" si="65"/>
        <v>,0</v>
      </c>
      <c r="M812" s="17" t="str">
        <f t="shared" ca="1" si="66"/>
        <v>C2</v>
      </c>
      <c r="N812" s="17" t="str">
        <f t="shared" ca="1" si="67"/>
        <v>C2</v>
      </c>
    </row>
    <row r="813" spans="1:14" ht="39.950000000000003" customHeight="1" x14ac:dyDescent="0.2">
      <c r="A813" s="177" t="s">
        <v>842</v>
      </c>
      <c r="B813" s="172" t="s">
        <v>353</v>
      </c>
      <c r="C813" s="163" t="s">
        <v>1912</v>
      </c>
      <c r="D813" s="164" t="s">
        <v>367</v>
      </c>
      <c r="E813" s="165" t="s">
        <v>182</v>
      </c>
      <c r="F813" s="294">
        <v>20</v>
      </c>
      <c r="G813" s="120"/>
      <c r="H813" s="182">
        <f t="shared" si="70"/>
        <v>0</v>
      </c>
      <c r="I813" s="24" t="str">
        <f t="shared" ca="1" si="64"/>
        <v/>
      </c>
      <c r="J813" s="15" t="str">
        <f t="shared" si="68"/>
        <v>B150iType 2 Concrete Curb Ramp (8-12 mm reveal ht, Integral)SD-229A,B,Cm</v>
      </c>
      <c r="K813" s="16" t="e">
        <f>MATCH(J813,'Pay Items'!$K$1:$K$649,0)</f>
        <v>#N/A</v>
      </c>
      <c r="L813" s="17" t="str">
        <f t="shared" ca="1" si="65"/>
        <v>,0</v>
      </c>
      <c r="M813" s="17" t="str">
        <f t="shared" ca="1" si="66"/>
        <v>C2</v>
      </c>
      <c r="N813" s="17" t="str">
        <f t="shared" ca="1" si="67"/>
        <v>C2</v>
      </c>
    </row>
    <row r="814" spans="1:14" ht="30" customHeight="1" x14ac:dyDescent="0.2">
      <c r="A814" s="177" t="s">
        <v>875</v>
      </c>
      <c r="B814" s="162" t="s">
        <v>1913</v>
      </c>
      <c r="C814" s="163" t="s">
        <v>909</v>
      </c>
      <c r="D814" s="164" t="s">
        <v>960</v>
      </c>
      <c r="E814" s="165" t="s">
        <v>181</v>
      </c>
      <c r="F814" s="295">
        <v>4</v>
      </c>
      <c r="G814" s="120"/>
      <c r="H814" s="182">
        <f t="shared" si="70"/>
        <v>0</v>
      </c>
      <c r="I814" s="24" t="str">
        <f t="shared" ca="1" si="64"/>
        <v/>
      </c>
      <c r="J814" s="15" t="str">
        <f t="shared" si="68"/>
        <v>B219Detectable Warning Surface TilesCW 3326-R3each</v>
      </c>
      <c r="K814" s="16">
        <f>MATCH(J814,'Pay Items'!$K$1:$K$649,0)</f>
        <v>341</v>
      </c>
      <c r="L814" s="17" t="str">
        <f t="shared" ca="1" si="65"/>
        <v>,0</v>
      </c>
      <c r="M814" s="17" t="str">
        <f t="shared" ca="1" si="66"/>
        <v>C2</v>
      </c>
      <c r="N814" s="17" t="str">
        <f t="shared" ca="1" si="67"/>
        <v>C2</v>
      </c>
    </row>
    <row r="815" spans="1:14" ht="30" customHeight="1" x14ac:dyDescent="0.2">
      <c r="A815" s="152"/>
      <c r="B815" s="216"/>
      <c r="C815" s="174" t="s">
        <v>1615</v>
      </c>
      <c r="D815" s="175"/>
      <c r="E815" s="176"/>
      <c r="F815" s="293" t="s">
        <v>173</v>
      </c>
      <c r="G815" s="160"/>
      <c r="H815" s="160"/>
      <c r="I815" s="24" t="str">
        <f t="shared" ca="1" si="64"/>
        <v>LOCKED</v>
      </c>
      <c r="J815" s="15" t="str">
        <f t="shared" si="68"/>
        <v>ROADWORKS - NEW CONSTRUCTION</v>
      </c>
      <c r="K815" s="16" t="e">
        <f>MATCH(J815,'Pay Items'!$K$1:$K$649,0)</f>
        <v>#N/A</v>
      </c>
      <c r="L815" s="17" t="str">
        <f t="shared" ca="1" si="65"/>
        <v>,0</v>
      </c>
      <c r="M815" s="17" t="str">
        <f t="shared" ca="1" si="66"/>
        <v>C2</v>
      </c>
      <c r="N815" s="17" t="str">
        <f t="shared" ca="1" si="67"/>
        <v>C2</v>
      </c>
    </row>
    <row r="816" spans="1:14" ht="39.950000000000003" customHeight="1" x14ac:dyDescent="0.2">
      <c r="A816" s="161" t="s">
        <v>209</v>
      </c>
      <c r="B816" s="162" t="s">
        <v>1914</v>
      </c>
      <c r="C816" s="163" t="s">
        <v>468</v>
      </c>
      <c r="D816" s="164" t="s">
        <v>1617</v>
      </c>
      <c r="E816" s="165"/>
      <c r="F816" s="293" t="s">
        <v>173</v>
      </c>
      <c r="G816" s="160"/>
      <c r="H816" s="160"/>
      <c r="I816" s="24" t="str">
        <f t="shared" ca="1" si="64"/>
        <v>LOCKED</v>
      </c>
      <c r="J816" s="15" t="str">
        <f t="shared" si="68"/>
        <v>C001Concrete Pavements, Median Slabs, Bull-noses, and Safety MediansCW 3310-R18, E14</v>
      </c>
      <c r="K816" s="16" t="e">
        <f>MATCH(J816,'Pay Items'!$K$1:$K$649,0)</f>
        <v>#N/A</v>
      </c>
      <c r="L816" s="17" t="str">
        <f t="shared" ca="1" si="65"/>
        <v>,0</v>
      </c>
      <c r="M816" s="17" t="str">
        <f t="shared" ca="1" si="66"/>
        <v>C2</v>
      </c>
      <c r="N816" s="17" t="str">
        <f t="shared" ca="1" si="67"/>
        <v>C2</v>
      </c>
    </row>
    <row r="817" spans="1:14" ht="39.950000000000003" customHeight="1" x14ac:dyDescent="0.2">
      <c r="A817" s="184" t="s">
        <v>214</v>
      </c>
      <c r="B817" s="169" t="s">
        <v>350</v>
      </c>
      <c r="C817" s="170" t="s">
        <v>1619</v>
      </c>
      <c r="D817" s="164" t="s">
        <v>173</v>
      </c>
      <c r="E817" s="180" t="s">
        <v>178</v>
      </c>
      <c r="F817" s="295">
        <v>140</v>
      </c>
      <c r="G817" s="181"/>
      <c r="H817" s="166">
        <f t="shared" si="70"/>
        <v>0</v>
      </c>
      <c r="I817" s="24" t="str">
        <f t="shared" ca="1" si="64"/>
        <v/>
      </c>
      <c r="J817" s="15" t="str">
        <f t="shared" si="68"/>
        <v>C011Construction of 150 mm Type 2 Concrete Pavement (Reinforced)m²</v>
      </c>
      <c r="K817" s="16" t="e">
        <f>MATCH(J817,'Pay Items'!$K$1:$K$649,0)</f>
        <v>#N/A</v>
      </c>
      <c r="L817" s="17" t="str">
        <f t="shared" ca="1" si="65"/>
        <v>,0</v>
      </c>
      <c r="M817" s="17" t="str">
        <f t="shared" ca="1" si="66"/>
        <v>C2</v>
      </c>
      <c r="N817" s="17" t="str">
        <f t="shared" ca="1" si="67"/>
        <v>C2</v>
      </c>
    </row>
    <row r="818" spans="1:14" ht="30" customHeight="1" x14ac:dyDescent="0.2">
      <c r="A818" s="161" t="s">
        <v>380</v>
      </c>
      <c r="B818" s="162" t="s">
        <v>1915</v>
      </c>
      <c r="C818" s="163" t="s">
        <v>123</v>
      </c>
      <c r="D818" s="164" t="s">
        <v>1617</v>
      </c>
      <c r="E818" s="165"/>
      <c r="F818" s="293" t="s">
        <v>173</v>
      </c>
      <c r="G818" s="160"/>
      <c r="H818" s="160"/>
      <c r="I818" s="24" t="str">
        <f t="shared" ca="1" si="64"/>
        <v>LOCKED</v>
      </c>
      <c r="J818" s="15" t="str">
        <f t="shared" si="68"/>
        <v>C019Concrete Pavements for Early OpeningCW 3310-R18, E14</v>
      </c>
      <c r="K818" s="16" t="e">
        <f>MATCH(J818,'Pay Items'!$K$1:$K$649,0)</f>
        <v>#N/A</v>
      </c>
      <c r="L818" s="17" t="str">
        <f t="shared" ca="1" si="65"/>
        <v>,0</v>
      </c>
      <c r="M818" s="17" t="str">
        <f t="shared" ca="1" si="66"/>
        <v>C2</v>
      </c>
      <c r="N818" s="17" t="str">
        <f t="shared" ca="1" si="67"/>
        <v>C2</v>
      </c>
    </row>
    <row r="819" spans="1:14" ht="60" customHeight="1" x14ac:dyDescent="0.2">
      <c r="A819" s="184" t="s">
        <v>1195</v>
      </c>
      <c r="B819" s="169" t="s">
        <v>350</v>
      </c>
      <c r="C819" s="170" t="s">
        <v>1282</v>
      </c>
      <c r="D819" s="164"/>
      <c r="E819" s="180" t="s">
        <v>178</v>
      </c>
      <c r="F819" s="295">
        <v>140</v>
      </c>
      <c r="G819" s="181"/>
      <c r="H819" s="166">
        <f t="shared" si="70"/>
        <v>0</v>
      </c>
      <c r="I819" s="24" t="str">
        <f t="shared" ca="1" si="64"/>
        <v/>
      </c>
      <c r="J819" s="15" t="str">
        <f t="shared" si="68"/>
        <v>C029-72Construction of 150 mm Type 4 Concrete Pavement for Early Opening 72 Hour (Reinforced)m²</v>
      </c>
      <c r="K819" s="16">
        <f>MATCH(J819,'Pay Items'!$K$1:$K$649,0)</f>
        <v>380</v>
      </c>
      <c r="L819" s="17" t="str">
        <f t="shared" ca="1" si="65"/>
        <v>,0</v>
      </c>
      <c r="M819" s="17" t="str">
        <f t="shared" ca="1" si="66"/>
        <v>C2</v>
      </c>
      <c r="N819" s="17" t="str">
        <f t="shared" ca="1" si="67"/>
        <v>C2</v>
      </c>
    </row>
    <row r="820" spans="1:14" ht="30" customHeight="1" x14ac:dyDescent="0.2">
      <c r="A820" s="161"/>
      <c r="B820" s="162" t="s">
        <v>1916</v>
      </c>
      <c r="C820" s="163" t="s">
        <v>1917</v>
      </c>
      <c r="D820" s="164" t="s">
        <v>1899</v>
      </c>
      <c r="E820" s="165"/>
      <c r="F820" s="293" t="s">
        <v>173</v>
      </c>
      <c r="G820" s="160"/>
      <c r="H820" s="160"/>
      <c r="I820" s="24" t="str">
        <f t="shared" ca="1" si="64"/>
        <v>LOCKED</v>
      </c>
      <c r="J820" s="15" t="str">
        <f t="shared" si="68"/>
        <v>Construction of Asphalt Speed Humps</v>
      </c>
      <c r="K820" s="16" t="e">
        <f>MATCH(J820,'Pay Items'!$K$1:$K$649,0)</f>
        <v>#N/A</v>
      </c>
      <c r="L820" s="17" t="str">
        <f t="shared" ca="1" si="65"/>
        <v>,0</v>
      </c>
      <c r="M820" s="17" t="str">
        <f t="shared" ca="1" si="66"/>
        <v>C2</v>
      </c>
      <c r="N820" s="17" t="str">
        <f t="shared" ca="1" si="67"/>
        <v>C2</v>
      </c>
    </row>
    <row r="821" spans="1:14" ht="30" customHeight="1" x14ac:dyDescent="0.2">
      <c r="A821" s="218"/>
      <c r="B821" s="169" t="s">
        <v>350</v>
      </c>
      <c r="C821" s="163" t="s">
        <v>1918</v>
      </c>
      <c r="D821" s="164"/>
      <c r="E821" s="165" t="s">
        <v>181</v>
      </c>
      <c r="F821" s="295">
        <v>6</v>
      </c>
      <c r="G821" s="120"/>
      <c r="H821" s="166">
        <f t="shared" si="70"/>
        <v>0</v>
      </c>
      <c r="I821" s="24" t="str">
        <f t="shared" ca="1" si="64"/>
        <v/>
      </c>
      <c r="J821" s="15" t="str">
        <f t="shared" si="68"/>
        <v>7.5 m x 4 meach</v>
      </c>
      <c r="K821" s="16" t="e">
        <f>MATCH(J821,'Pay Items'!$K$1:$K$649,0)</f>
        <v>#N/A</v>
      </c>
      <c r="L821" s="17" t="str">
        <f t="shared" ca="1" si="65"/>
        <v>,0</v>
      </c>
      <c r="M821" s="17" t="str">
        <f t="shared" ca="1" si="66"/>
        <v>C2</v>
      </c>
      <c r="N821" s="17" t="str">
        <f t="shared" ca="1" si="67"/>
        <v>C2</v>
      </c>
    </row>
    <row r="822" spans="1:14" ht="30" customHeight="1" x14ac:dyDescent="0.2">
      <c r="A822" s="152"/>
      <c r="B822" s="217"/>
      <c r="C822" s="174" t="s">
        <v>201</v>
      </c>
      <c r="D822" s="175"/>
      <c r="E822" s="192"/>
      <c r="F822" s="293" t="s">
        <v>173</v>
      </c>
      <c r="G822" s="160"/>
      <c r="H822" s="160"/>
      <c r="I822" s="24" t="str">
        <f t="shared" ca="1" si="64"/>
        <v>LOCKED</v>
      </c>
      <c r="J822" s="15" t="str">
        <f t="shared" si="68"/>
        <v>ADJUSTMENTS</v>
      </c>
      <c r="K822" s="16">
        <f>MATCH(J822,'Pay Items'!$K$1:$K$649,0)</f>
        <v>589</v>
      </c>
      <c r="L822" s="17" t="str">
        <f t="shared" ca="1" si="65"/>
        <v>,0</v>
      </c>
      <c r="M822" s="17" t="str">
        <f t="shared" ca="1" si="66"/>
        <v>C2</v>
      </c>
      <c r="N822" s="17" t="str">
        <f t="shared" ca="1" si="67"/>
        <v>C2</v>
      </c>
    </row>
    <row r="823" spans="1:14" ht="30" customHeight="1" x14ac:dyDescent="0.2">
      <c r="A823" s="187" t="s">
        <v>237</v>
      </c>
      <c r="B823" s="162" t="s">
        <v>1919</v>
      </c>
      <c r="C823" s="163" t="s">
        <v>599</v>
      </c>
      <c r="D823" s="83" t="s">
        <v>1061</v>
      </c>
      <c r="E823" s="165" t="s">
        <v>181</v>
      </c>
      <c r="F823" s="295">
        <v>1</v>
      </c>
      <c r="G823" s="120"/>
      <c r="H823" s="182">
        <f>ROUND(G823*F823,2)</f>
        <v>0</v>
      </c>
      <c r="I823" s="24" t="str">
        <f t="shared" ca="1" si="64"/>
        <v/>
      </c>
      <c r="J823" s="15" t="str">
        <f t="shared" si="68"/>
        <v>F009Adjustment of Valve BoxesCW 3210-R8each</v>
      </c>
      <c r="K823" s="16">
        <f>MATCH(J823,'Pay Items'!$K$1:$K$649,0)</f>
        <v>600</v>
      </c>
      <c r="L823" s="17" t="str">
        <f t="shared" ca="1" si="65"/>
        <v>,0</v>
      </c>
      <c r="M823" s="17" t="str">
        <f t="shared" ca="1" si="66"/>
        <v>C2</v>
      </c>
      <c r="N823" s="17" t="str">
        <f t="shared" ca="1" si="67"/>
        <v>C2</v>
      </c>
    </row>
    <row r="824" spans="1:14" ht="30" customHeight="1" x14ac:dyDescent="0.2">
      <c r="A824" s="187" t="s">
        <v>459</v>
      </c>
      <c r="B824" s="162" t="s">
        <v>1920</v>
      </c>
      <c r="C824" s="163" t="s">
        <v>601</v>
      </c>
      <c r="D824" s="83" t="s">
        <v>1061</v>
      </c>
      <c r="E824" s="165" t="s">
        <v>181</v>
      </c>
      <c r="F824" s="295">
        <v>1</v>
      </c>
      <c r="G824" s="120"/>
      <c r="H824" s="182">
        <f>ROUND(G824*F824,2)</f>
        <v>0</v>
      </c>
      <c r="I824" s="24" t="str">
        <f t="shared" ca="1" si="64"/>
        <v/>
      </c>
      <c r="J824" s="15" t="str">
        <f t="shared" si="68"/>
        <v>F010Valve Box ExtensionsCW 3210-R8each</v>
      </c>
      <c r="K824" s="16">
        <f>MATCH(J824,'Pay Items'!$K$1:$K$649,0)</f>
        <v>601</v>
      </c>
      <c r="L824" s="17" t="str">
        <f t="shared" ca="1" si="65"/>
        <v>,0</v>
      </c>
      <c r="M824" s="17" t="str">
        <f t="shared" ca="1" si="66"/>
        <v>C2</v>
      </c>
      <c r="N824" s="17" t="str">
        <f t="shared" ca="1" si="67"/>
        <v>C2</v>
      </c>
    </row>
    <row r="825" spans="1:14" ht="30" customHeight="1" x14ac:dyDescent="0.2">
      <c r="A825" s="187" t="s">
        <v>238</v>
      </c>
      <c r="B825" s="162" t="s">
        <v>1921</v>
      </c>
      <c r="C825" s="163" t="s">
        <v>600</v>
      </c>
      <c r="D825" s="83" t="s">
        <v>1061</v>
      </c>
      <c r="E825" s="165" t="s">
        <v>181</v>
      </c>
      <c r="F825" s="295">
        <v>1</v>
      </c>
      <c r="G825" s="120"/>
      <c r="H825" s="182">
        <f>ROUND(G825*F825,2)</f>
        <v>0</v>
      </c>
      <c r="I825" s="24" t="str">
        <f t="shared" ca="1" si="64"/>
        <v/>
      </c>
      <c r="J825" s="15" t="str">
        <f t="shared" si="68"/>
        <v>F011Adjustment of Curb Stop BoxesCW 3210-R8each</v>
      </c>
      <c r="K825" s="16">
        <f>MATCH(J825,'Pay Items'!$K$1:$K$649,0)</f>
        <v>602</v>
      </c>
      <c r="L825" s="17" t="str">
        <f t="shared" ca="1" si="65"/>
        <v>,0</v>
      </c>
      <c r="M825" s="17" t="str">
        <f t="shared" ca="1" si="66"/>
        <v>C2</v>
      </c>
      <c r="N825" s="17" t="str">
        <f t="shared" ca="1" si="67"/>
        <v>C2</v>
      </c>
    </row>
    <row r="826" spans="1:14" ht="30" customHeight="1" x14ac:dyDescent="0.2">
      <c r="A826" s="118" t="s">
        <v>241</v>
      </c>
      <c r="B826" s="92" t="s">
        <v>1922</v>
      </c>
      <c r="C826" s="81" t="s">
        <v>602</v>
      </c>
      <c r="D826" s="83" t="s">
        <v>1061</v>
      </c>
      <c r="E826" s="85" t="s">
        <v>181</v>
      </c>
      <c r="F826" s="297">
        <v>1</v>
      </c>
      <c r="G826" s="104"/>
      <c r="H826" s="94">
        <f>ROUND(G826*F826,2)</f>
        <v>0</v>
      </c>
      <c r="I826" s="24" t="str">
        <f t="shared" ca="1" si="64"/>
        <v/>
      </c>
      <c r="J826" s="15" t="str">
        <f t="shared" si="68"/>
        <v>F018Curb Stop ExtensionsCW 3210-R8each</v>
      </c>
      <c r="K826" s="16">
        <f>MATCH(J826,'Pay Items'!$K$1:$K$649,0)</f>
        <v>603</v>
      </c>
      <c r="L826" s="17" t="str">
        <f t="shared" ca="1" si="65"/>
        <v>,0</v>
      </c>
      <c r="M826" s="17" t="str">
        <f t="shared" ca="1" si="66"/>
        <v>C2</v>
      </c>
      <c r="N826" s="17" t="str">
        <f t="shared" ca="1" si="67"/>
        <v>C2</v>
      </c>
    </row>
    <row r="827" spans="1:14" ht="30" customHeight="1" x14ac:dyDescent="0.2">
      <c r="A827" s="152"/>
      <c r="B827" s="173"/>
      <c r="C827" s="174" t="s">
        <v>202</v>
      </c>
      <c r="D827" s="175"/>
      <c r="E827" s="203"/>
      <c r="F827" s="293" t="s">
        <v>173</v>
      </c>
      <c r="G827" s="160"/>
      <c r="H827" s="160"/>
      <c r="I827" s="24" t="str">
        <f t="shared" ca="1" si="64"/>
        <v>LOCKED</v>
      </c>
      <c r="J827" s="15" t="str">
        <f t="shared" si="68"/>
        <v>LANDSCAPING</v>
      </c>
      <c r="K827" s="16">
        <f>MATCH(J827,'Pay Items'!$K$1:$K$649,0)</f>
        <v>618</v>
      </c>
      <c r="L827" s="17" t="str">
        <f t="shared" ca="1" si="65"/>
        <v>,0</v>
      </c>
      <c r="M827" s="17" t="str">
        <f t="shared" ca="1" si="66"/>
        <v>C2</v>
      </c>
      <c r="N827" s="17" t="str">
        <f t="shared" ca="1" si="67"/>
        <v>C2</v>
      </c>
    </row>
    <row r="828" spans="1:14" ht="30" customHeight="1" x14ac:dyDescent="0.2">
      <c r="A828" s="204" t="s">
        <v>242</v>
      </c>
      <c r="B828" s="162" t="s">
        <v>1923</v>
      </c>
      <c r="C828" s="163" t="s">
        <v>147</v>
      </c>
      <c r="D828" s="164" t="s">
        <v>1539</v>
      </c>
      <c r="E828" s="165"/>
      <c r="F828" s="293" t="s">
        <v>173</v>
      </c>
      <c r="G828" s="160"/>
      <c r="H828" s="160"/>
      <c r="I828" s="24" t="str">
        <f t="shared" ca="1" si="64"/>
        <v>LOCKED</v>
      </c>
      <c r="J828" s="15" t="str">
        <f t="shared" si="68"/>
        <v>G001SoddingCW 3510-R10</v>
      </c>
      <c r="K828" s="16">
        <f>MATCH(J828,'Pay Items'!$K$1:$K$649,0)</f>
        <v>619</v>
      </c>
      <c r="L828" s="17" t="str">
        <f t="shared" ca="1" si="65"/>
        <v>,0</v>
      </c>
      <c r="M828" s="17" t="str">
        <f t="shared" ca="1" si="66"/>
        <v>C2</v>
      </c>
      <c r="N828" s="17" t="str">
        <f t="shared" ca="1" si="67"/>
        <v>C2</v>
      </c>
    </row>
    <row r="829" spans="1:14" ht="30" customHeight="1" x14ac:dyDescent="0.2">
      <c r="A829" s="204" t="s">
        <v>243</v>
      </c>
      <c r="B829" s="172" t="s">
        <v>350</v>
      </c>
      <c r="C829" s="163" t="s">
        <v>885</v>
      </c>
      <c r="D829" s="164"/>
      <c r="E829" s="165" t="s">
        <v>178</v>
      </c>
      <c r="F829" s="294">
        <v>5</v>
      </c>
      <c r="G829" s="120"/>
      <c r="H829" s="182">
        <f>ROUND(G829*F829,2)</f>
        <v>0</v>
      </c>
      <c r="I829" s="24" t="str">
        <f t="shared" ca="1" si="64"/>
        <v/>
      </c>
      <c r="J829" s="15" t="str">
        <f t="shared" si="68"/>
        <v>G002width &lt; 600 mmm²</v>
      </c>
      <c r="K829" s="16">
        <f>MATCH(J829,'Pay Items'!$K$1:$K$649,0)</f>
        <v>620</v>
      </c>
      <c r="L829" s="17" t="str">
        <f t="shared" ca="1" si="65"/>
        <v>,0</v>
      </c>
      <c r="M829" s="17" t="str">
        <f t="shared" ca="1" si="66"/>
        <v>C2</v>
      </c>
      <c r="N829" s="17" t="str">
        <f t="shared" ca="1" si="67"/>
        <v>C2</v>
      </c>
    </row>
    <row r="830" spans="1:14" ht="30" customHeight="1" x14ac:dyDescent="0.2">
      <c r="A830" s="204" t="s">
        <v>244</v>
      </c>
      <c r="B830" s="172" t="s">
        <v>351</v>
      </c>
      <c r="C830" s="163" t="s">
        <v>886</v>
      </c>
      <c r="D830" s="164"/>
      <c r="E830" s="165" t="s">
        <v>178</v>
      </c>
      <c r="F830" s="294">
        <v>45</v>
      </c>
      <c r="G830" s="120"/>
      <c r="H830" s="182">
        <f>ROUND(G830*F830,2)</f>
        <v>0</v>
      </c>
      <c r="I830" s="24" t="str">
        <f t="shared" ca="1" si="64"/>
        <v/>
      </c>
      <c r="J830" s="15" t="str">
        <f t="shared" si="68"/>
        <v>G003width &gt; or = 600 mmm²</v>
      </c>
      <c r="K830" s="16">
        <f>MATCH(J830,'Pay Items'!$K$1:$K$649,0)</f>
        <v>621</v>
      </c>
      <c r="L830" s="17" t="str">
        <f t="shared" ca="1" si="65"/>
        <v>,0</v>
      </c>
      <c r="M830" s="17" t="str">
        <f t="shared" ca="1" si="66"/>
        <v>C2</v>
      </c>
      <c r="N830" s="17" t="str">
        <f t="shared" ca="1" si="67"/>
        <v>C2</v>
      </c>
    </row>
    <row r="831" spans="1:14" ht="8.25" customHeight="1" x14ac:dyDescent="0.2">
      <c r="A831" s="152"/>
      <c r="B831" s="219"/>
      <c r="C831" s="163"/>
      <c r="D831" s="164"/>
      <c r="E831" s="165"/>
      <c r="F831" s="293" t="s">
        <v>173</v>
      </c>
      <c r="G831" s="160" t="s">
        <v>173</v>
      </c>
      <c r="H831" s="160"/>
      <c r="I831" s="24" t="str">
        <f t="shared" ca="1" si="64"/>
        <v>LOCKED</v>
      </c>
      <c r="J831" s="15" t="str">
        <f t="shared" si="68"/>
        <v/>
      </c>
      <c r="K831" s="16" t="e">
        <f>MATCH(J831,'Pay Items'!$K$1:$K$649,0)</f>
        <v>#N/A</v>
      </c>
      <c r="L831" s="17" t="str">
        <f t="shared" ca="1" si="65"/>
        <v>,0</v>
      </c>
      <c r="M831" s="17" t="str">
        <f t="shared" ca="1" si="66"/>
        <v>C2</v>
      </c>
      <c r="N831" s="17" t="str">
        <f t="shared" ca="1" si="67"/>
        <v>C2</v>
      </c>
    </row>
    <row r="832" spans="1:14" ht="39.950000000000003" customHeight="1" thickBot="1" x14ac:dyDescent="0.25">
      <c r="A832" s="152"/>
      <c r="B832" s="194" t="str">
        <f>B789</f>
        <v>G</v>
      </c>
      <c r="C832" s="323" t="str">
        <f>C789</f>
        <v>NEIGHBOURHOOD GREENWAY:  ALEXANDER AVENUE FROM ARLINGTON STREET TO PRINCESS STREET</v>
      </c>
      <c r="D832" s="324"/>
      <c r="E832" s="324"/>
      <c r="F832" s="325"/>
      <c r="G832" s="199" t="s">
        <v>1649</v>
      </c>
      <c r="H832" s="200">
        <f>SUM(H789:H831)</f>
        <v>0</v>
      </c>
      <c r="I832" s="24" t="str">
        <f t="shared" ca="1" si="64"/>
        <v>LOCKED</v>
      </c>
      <c r="J832" s="15" t="str">
        <f t="shared" si="68"/>
        <v>NEIGHBOURHOOD GREENWAY: ALEXANDER AVENUE FROM ARLINGTON STREET TO PRINCESS STREET</v>
      </c>
      <c r="K832" s="16" t="e">
        <f>MATCH(J832,'Pay Items'!$K$1:$K$649,0)</f>
        <v>#N/A</v>
      </c>
      <c r="L832" s="17" t="str">
        <f t="shared" ca="1" si="65"/>
        <v>G</v>
      </c>
      <c r="M832" s="17" t="str">
        <f t="shared" ca="1" si="66"/>
        <v>C2</v>
      </c>
      <c r="N832" s="17" t="str">
        <f t="shared" ca="1" si="67"/>
        <v>C2</v>
      </c>
    </row>
    <row r="833" spans="1:14" ht="39.950000000000003" customHeight="1" thickTop="1" x14ac:dyDescent="0.2">
      <c r="A833" s="220"/>
      <c r="B833" s="196" t="s">
        <v>613</v>
      </c>
      <c r="C833" s="326" t="s">
        <v>1924</v>
      </c>
      <c r="D833" s="327"/>
      <c r="E833" s="327"/>
      <c r="F833" s="328"/>
      <c r="G833" s="197"/>
      <c r="H833" s="221"/>
      <c r="I833" s="24" t="str">
        <f t="shared" ca="1" si="64"/>
        <v>LOCKED</v>
      </c>
      <c r="J833" s="15" t="str">
        <f t="shared" si="68"/>
        <v>NEIGHBOURHOOD GREENWAY: RUBY STREET / BANNING STREET FROM PALMERSTON AVENUE TO NOTRE DAME AVENUE</v>
      </c>
      <c r="K833" s="16" t="e">
        <f>MATCH(J833,'Pay Items'!$K$1:$K$649,0)</f>
        <v>#N/A</v>
      </c>
      <c r="L833" s="17" t="str">
        <f t="shared" ca="1" si="65"/>
        <v>G</v>
      </c>
      <c r="M833" s="17" t="str">
        <f t="shared" ca="1" si="66"/>
        <v>C2</v>
      </c>
      <c r="N833" s="17" t="str">
        <f t="shared" ca="1" si="67"/>
        <v>C2</v>
      </c>
    </row>
    <row r="834" spans="1:14" ht="30" customHeight="1" x14ac:dyDescent="0.2">
      <c r="A834" s="220"/>
      <c r="B834" s="173"/>
      <c r="C834" s="198" t="s">
        <v>196</v>
      </c>
      <c r="D834" s="175"/>
      <c r="E834" s="176"/>
      <c r="F834" s="293" t="s">
        <v>173</v>
      </c>
      <c r="G834" s="160" t="s">
        <v>173</v>
      </c>
      <c r="H834" s="160"/>
      <c r="I834" s="24" t="str">
        <f t="shared" ca="1" si="64"/>
        <v>LOCKED</v>
      </c>
      <c r="J834" s="15" t="str">
        <f t="shared" si="68"/>
        <v>EARTH AND BASE WORKS</v>
      </c>
      <c r="K834" s="16">
        <f>MATCH(J834,'Pay Items'!$K$1:$K$649,0)</f>
        <v>3</v>
      </c>
      <c r="L834" s="17" t="str">
        <f t="shared" ca="1" si="65"/>
        <v>,0</v>
      </c>
      <c r="M834" s="17" t="str">
        <f t="shared" ca="1" si="66"/>
        <v>C2</v>
      </c>
      <c r="N834" s="17" t="str">
        <f t="shared" ca="1" si="67"/>
        <v>C2</v>
      </c>
    </row>
    <row r="835" spans="1:14" ht="30" customHeight="1" x14ac:dyDescent="0.2">
      <c r="A835" s="167" t="s">
        <v>250</v>
      </c>
      <c r="B835" s="162" t="s">
        <v>461</v>
      </c>
      <c r="C835" s="163" t="s">
        <v>319</v>
      </c>
      <c r="D835" s="164" t="s">
        <v>1296</v>
      </c>
      <c r="E835" s="165"/>
      <c r="F835" s="293" t="s">
        <v>173</v>
      </c>
      <c r="G835" s="160" t="s">
        <v>173</v>
      </c>
      <c r="H835" s="160"/>
      <c r="I835" s="24" t="str">
        <f t="shared" ca="1" si="64"/>
        <v>LOCKED</v>
      </c>
      <c r="J835" s="15" t="str">
        <f t="shared" si="68"/>
        <v>A010Supplying and Placing Base Course MaterialCW 3110-R22</v>
      </c>
      <c r="K835" s="16">
        <f>MATCH(J835,'Pay Items'!$K$1:$K$649,0)</f>
        <v>27</v>
      </c>
      <c r="L835" s="17" t="str">
        <f t="shared" ca="1" si="65"/>
        <v>,0</v>
      </c>
      <c r="M835" s="17" t="str">
        <f t="shared" ca="1" si="66"/>
        <v>C2</v>
      </c>
      <c r="N835" s="17" t="str">
        <f t="shared" ca="1" si="67"/>
        <v>C2</v>
      </c>
    </row>
    <row r="836" spans="1:14" ht="30" customHeight="1" x14ac:dyDescent="0.2">
      <c r="A836" s="167" t="s">
        <v>1124</v>
      </c>
      <c r="B836" s="172" t="s">
        <v>350</v>
      </c>
      <c r="C836" s="163" t="s">
        <v>1702</v>
      </c>
      <c r="D836" s="164" t="s">
        <v>173</v>
      </c>
      <c r="E836" s="165" t="s">
        <v>179</v>
      </c>
      <c r="F836" s="294">
        <v>10</v>
      </c>
      <c r="G836" s="120"/>
      <c r="H836" s="182">
        <f t="shared" ref="H836:H858" si="71">ROUND(G836*F836,2)</f>
        <v>0</v>
      </c>
      <c r="I836" s="24" t="str">
        <f t="shared" ca="1" si="64"/>
        <v/>
      </c>
      <c r="J836" s="15" t="str">
        <f t="shared" si="68"/>
        <v>A010C3Base Course Material - Granular Cm³</v>
      </c>
      <c r="K836" s="16" t="e">
        <f>MATCH(J836,'Pay Items'!$K$1:$K$649,0)</f>
        <v>#N/A</v>
      </c>
      <c r="L836" s="17" t="str">
        <f t="shared" ca="1" si="65"/>
        <v>,0</v>
      </c>
      <c r="M836" s="17" t="str">
        <f t="shared" ca="1" si="66"/>
        <v>C2</v>
      </c>
      <c r="N836" s="17" t="str">
        <f t="shared" ca="1" si="67"/>
        <v>C2</v>
      </c>
    </row>
    <row r="837" spans="1:14" ht="30" customHeight="1" x14ac:dyDescent="0.2">
      <c r="A837" s="220"/>
      <c r="B837" s="173"/>
      <c r="C837" s="174" t="s">
        <v>1603</v>
      </c>
      <c r="D837" s="175"/>
      <c r="E837" s="203"/>
      <c r="F837" s="293" t="s">
        <v>173</v>
      </c>
      <c r="G837" s="160"/>
      <c r="H837" s="160"/>
      <c r="I837" s="24" t="str">
        <f t="shared" ref="I837:I900" ca="1" si="72">IF(CELL("protect",$G837)=1, "LOCKED", "")</f>
        <v>LOCKED</v>
      </c>
      <c r="J837" s="15" t="str">
        <f t="shared" si="68"/>
        <v>ROADWORKS - REMOVALS/RENEWALS</v>
      </c>
      <c r="K837" s="16" t="e">
        <f>MATCH(J837,'Pay Items'!$K$1:$K$649,0)</f>
        <v>#N/A</v>
      </c>
      <c r="L837" s="17" t="str">
        <f t="shared" ref="L837:L900" ca="1" si="73">CELL("format",$F837)</f>
        <v>,0</v>
      </c>
      <c r="M837" s="17" t="str">
        <f t="shared" ref="M837:M900" ca="1" si="74">CELL("format",$G837)</f>
        <v>C2</v>
      </c>
      <c r="N837" s="17" t="str">
        <f t="shared" ref="N837:N900" ca="1" si="75">CELL("format",$H837)</f>
        <v>C2</v>
      </c>
    </row>
    <row r="838" spans="1:14" ht="30" customHeight="1" x14ac:dyDescent="0.2">
      <c r="A838" s="177" t="s">
        <v>371</v>
      </c>
      <c r="B838" s="162" t="s">
        <v>148</v>
      </c>
      <c r="C838" s="163" t="s">
        <v>316</v>
      </c>
      <c r="D838" s="164" t="s">
        <v>1296</v>
      </c>
      <c r="E838" s="165"/>
      <c r="F838" s="293" t="s">
        <v>173</v>
      </c>
      <c r="G838" s="160"/>
      <c r="H838" s="160"/>
      <c r="I838" s="24" t="str">
        <f t="shared" ca="1" si="72"/>
        <v>LOCKED</v>
      </c>
      <c r="J838" s="15" t="str">
        <f t="shared" ref="J838:J901" si="76">CLEAN(CONCATENATE(TRIM($A838),TRIM($C838),IF(LEFT($D838)&lt;&gt;"E",TRIM($D838),),TRIM($E838)))</f>
        <v>B001Pavement RemovalCW 3110-R22</v>
      </c>
      <c r="K838" s="16">
        <f>MATCH(J838,'Pay Items'!$K$1:$K$649,0)</f>
        <v>69</v>
      </c>
      <c r="L838" s="17" t="str">
        <f t="shared" ca="1" si="73"/>
        <v>,0</v>
      </c>
      <c r="M838" s="17" t="str">
        <f t="shared" ca="1" si="74"/>
        <v>C2</v>
      </c>
      <c r="N838" s="17" t="str">
        <f t="shared" ca="1" si="75"/>
        <v>C2</v>
      </c>
    </row>
    <row r="839" spans="1:14" ht="30" customHeight="1" x14ac:dyDescent="0.2">
      <c r="A839" s="177" t="s">
        <v>262</v>
      </c>
      <c r="B839" s="172" t="s">
        <v>350</v>
      </c>
      <c r="C839" s="163" t="s">
        <v>318</v>
      </c>
      <c r="D839" s="164" t="s">
        <v>173</v>
      </c>
      <c r="E839" s="165" t="s">
        <v>178</v>
      </c>
      <c r="F839" s="294">
        <v>100</v>
      </c>
      <c r="G839" s="120"/>
      <c r="H839" s="182">
        <f t="shared" si="71"/>
        <v>0</v>
      </c>
      <c r="I839" s="24" t="str">
        <f t="shared" ca="1" si="72"/>
        <v/>
      </c>
      <c r="J839" s="15" t="str">
        <f t="shared" si="76"/>
        <v>B003Asphalt Pavementm²</v>
      </c>
      <c r="K839" s="16">
        <f>MATCH(J839,'Pay Items'!$K$1:$K$649,0)</f>
        <v>71</v>
      </c>
      <c r="L839" s="17" t="str">
        <f t="shared" ca="1" si="73"/>
        <v>,0</v>
      </c>
      <c r="M839" s="17" t="str">
        <f t="shared" ca="1" si="74"/>
        <v>C2</v>
      </c>
      <c r="N839" s="17" t="str">
        <f t="shared" ca="1" si="75"/>
        <v>C2</v>
      </c>
    </row>
    <row r="840" spans="1:14" ht="30" customHeight="1" x14ac:dyDescent="0.2">
      <c r="A840" s="177" t="s">
        <v>304</v>
      </c>
      <c r="B840" s="162" t="s">
        <v>512</v>
      </c>
      <c r="C840" s="163" t="s">
        <v>162</v>
      </c>
      <c r="D840" s="164" t="s">
        <v>921</v>
      </c>
      <c r="E840" s="165"/>
      <c r="F840" s="293" t="s">
        <v>173</v>
      </c>
      <c r="G840" s="160"/>
      <c r="H840" s="160"/>
      <c r="I840" s="24" t="str">
        <f t="shared" ca="1" si="72"/>
        <v>LOCKED</v>
      </c>
      <c r="J840" s="15" t="str">
        <f t="shared" si="76"/>
        <v>B097Drilled Tie BarsCW 3230-R8</v>
      </c>
      <c r="K840" s="16">
        <f>MATCH(J840,'Pay Items'!$K$1:$K$649,0)</f>
        <v>167</v>
      </c>
      <c r="L840" s="17" t="str">
        <f t="shared" ca="1" si="73"/>
        <v>,0</v>
      </c>
      <c r="M840" s="17" t="str">
        <f t="shared" ca="1" si="74"/>
        <v>C2</v>
      </c>
      <c r="N840" s="17" t="str">
        <f t="shared" ca="1" si="75"/>
        <v>C2</v>
      </c>
    </row>
    <row r="841" spans="1:14" ht="30" customHeight="1" x14ac:dyDescent="0.2">
      <c r="A841" s="177" t="s">
        <v>305</v>
      </c>
      <c r="B841" s="172" t="s">
        <v>350</v>
      </c>
      <c r="C841" s="163" t="s">
        <v>187</v>
      </c>
      <c r="D841" s="164" t="s">
        <v>173</v>
      </c>
      <c r="E841" s="165" t="s">
        <v>181</v>
      </c>
      <c r="F841" s="294">
        <v>30</v>
      </c>
      <c r="G841" s="120"/>
      <c r="H841" s="182">
        <f t="shared" si="71"/>
        <v>0</v>
      </c>
      <c r="I841" s="24" t="str">
        <f t="shared" ca="1" si="72"/>
        <v/>
      </c>
      <c r="J841" s="15" t="str">
        <f t="shared" si="76"/>
        <v>B09820 M Deformed Tie Bareach</v>
      </c>
      <c r="K841" s="16">
        <f>MATCH(J841,'Pay Items'!$K$1:$K$649,0)</f>
        <v>169</v>
      </c>
      <c r="L841" s="17" t="str">
        <f t="shared" ca="1" si="73"/>
        <v>,0</v>
      </c>
      <c r="M841" s="17" t="str">
        <f t="shared" ca="1" si="74"/>
        <v>C2</v>
      </c>
      <c r="N841" s="17" t="str">
        <f t="shared" ca="1" si="75"/>
        <v>C2</v>
      </c>
    </row>
    <row r="842" spans="1:14" ht="30" customHeight="1" x14ac:dyDescent="0.2">
      <c r="A842" s="178" t="s">
        <v>792</v>
      </c>
      <c r="B842" s="179" t="s">
        <v>517</v>
      </c>
      <c r="C842" s="170" t="s">
        <v>329</v>
      </c>
      <c r="D842" s="171" t="s">
        <v>6</v>
      </c>
      <c r="E842" s="180"/>
      <c r="F842" s="293" t="s">
        <v>173</v>
      </c>
      <c r="G842" s="160"/>
      <c r="H842" s="160"/>
      <c r="I842" s="24" t="str">
        <f t="shared" ca="1" si="72"/>
        <v>LOCKED</v>
      </c>
      <c r="J842" s="15" t="str">
        <f t="shared" si="76"/>
        <v>B100rMiscellaneous Concrete Slab RemovalCW 3235-R9</v>
      </c>
      <c r="K842" s="16">
        <f>MATCH(J842,'Pay Items'!$K$1:$K$649,0)</f>
        <v>171</v>
      </c>
      <c r="L842" s="17" t="str">
        <f t="shared" ca="1" si="73"/>
        <v>,0</v>
      </c>
      <c r="M842" s="17" t="str">
        <f t="shared" ca="1" si="74"/>
        <v>C2</v>
      </c>
      <c r="N842" s="17" t="str">
        <f t="shared" ca="1" si="75"/>
        <v>C2</v>
      </c>
    </row>
    <row r="843" spans="1:14" ht="30" customHeight="1" x14ac:dyDescent="0.2">
      <c r="A843" s="178" t="s">
        <v>793</v>
      </c>
      <c r="B843" s="169" t="s">
        <v>350</v>
      </c>
      <c r="C843" s="170" t="s">
        <v>330</v>
      </c>
      <c r="D843" s="171" t="s">
        <v>173</v>
      </c>
      <c r="E843" s="180" t="s">
        <v>178</v>
      </c>
      <c r="F843" s="294">
        <v>25</v>
      </c>
      <c r="G843" s="181"/>
      <c r="H843" s="182">
        <f t="shared" si="71"/>
        <v>0</v>
      </c>
      <c r="I843" s="24" t="str">
        <f t="shared" ca="1" si="72"/>
        <v/>
      </c>
      <c r="J843" s="15" t="str">
        <f t="shared" si="76"/>
        <v>B101rMedian Slabm²</v>
      </c>
      <c r="K843" s="16">
        <f>MATCH(J843,'Pay Items'!$K$1:$K$649,0)</f>
        <v>172</v>
      </c>
      <c r="L843" s="17" t="str">
        <f t="shared" ca="1" si="73"/>
        <v>,0</v>
      </c>
      <c r="M843" s="17" t="str">
        <f t="shared" ca="1" si="74"/>
        <v>C2</v>
      </c>
      <c r="N843" s="17" t="str">
        <f t="shared" ca="1" si="75"/>
        <v>C2</v>
      </c>
    </row>
    <row r="844" spans="1:14" ht="30" customHeight="1" x14ac:dyDescent="0.2">
      <c r="A844" s="178" t="s">
        <v>797</v>
      </c>
      <c r="B844" s="169" t="s">
        <v>351</v>
      </c>
      <c r="C844" s="170" t="s">
        <v>332</v>
      </c>
      <c r="D844" s="171" t="s">
        <v>173</v>
      </c>
      <c r="E844" s="180" t="s">
        <v>178</v>
      </c>
      <c r="F844" s="294">
        <v>5</v>
      </c>
      <c r="G844" s="181"/>
      <c r="H844" s="182">
        <f t="shared" si="71"/>
        <v>0</v>
      </c>
      <c r="I844" s="24" t="str">
        <f t="shared" ca="1" si="72"/>
        <v/>
      </c>
      <c r="J844" s="15" t="str">
        <f t="shared" si="76"/>
        <v>B105rBullnosem²</v>
      </c>
      <c r="K844" s="16">
        <f>MATCH(J844,'Pay Items'!$K$1:$K$649,0)</f>
        <v>177</v>
      </c>
      <c r="L844" s="17" t="str">
        <f t="shared" ca="1" si="73"/>
        <v>,0</v>
      </c>
      <c r="M844" s="17" t="str">
        <f t="shared" ca="1" si="74"/>
        <v>C2</v>
      </c>
      <c r="N844" s="17" t="str">
        <f t="shared" ca="1" si="75"/>
        <v>C2</v>
      </c>
    </row>
    <row r="845" spans="1:14" ht="30" customHeight="1" x14ac:dyDescent="0.2">
      <c r="A845" s="178" t="s">
        <v>815</v>
      </c>
      <c r="B845" s="179" t="s">
        <v>518</v>
      </c>
      <c r="C845" s="170" t="s">
        <v>339</v>
      </c>
      <c r="D845" s="171" t="s">
        <v>918</v>
      </c>
      <c r="E845" s="180"/>
      <c r="F845" s="293" t="s">
        <v>173</v>
      </c>
      <c r="G845" s="160"/>
      <c r="H845" s="160"/>
      <c r="I845" s="24" t="str">
        <f t="shared" ca="1" si="72"/>
        <v>LOCKED</v>
      </c>
      <c r="J845" s="15" t="str">
        <f t="shared" si="76"/>
        <v>B126rConcrete Curb RemovalCW 3240-R10</v>
      </c>
      <c r="K845" s="16">
        <f>MATCH(J845,'Pay Items'!$K$1:$K$649,0)</f>
        <v>209</v>
      </c>
      <c r="L845" s="17" t="str">
        <f t="shared" ca="1" si="73"/>
        <v>,0</v>
      </c>
      <c r="M845" s="17" t="str">
        <f t="shared" ca="1" si="74"/>
        <v>C2</v>
      </c>
      <c r="N845" s="17" t="str">
        <f t="shared" ca="1" si="75"/>
        <v>C2</v>
      </c>
    </row>
    <row r="846" spans="1:14" ht="30" customHeight="1" x14ac:dyDescent="0.2">
      <c r="A846" s="178" t="s">
        <v>1145</v>
      </c>
      <c r="B846" s="169" t="s">
        <v>350</v>
      </c>
      <c r="C846" s="170" t="s">
        <v>969</v>
      </c>
      <c r="D846" s="171" t="s">
        <v>173</v>
      </c>
      <c r="E846" s="180" t="s">
        <v>182</v>
      </c>
      <c r="F846" s="294">
        <v>20</v>
      </c>
      <c r="G846" s="181"/>
      <c r="H846" s="182">
        <f t="shared" si="71"/>
        <v>0</v>
      </c>
      <c r="I846" s="24" t="str">
        <f t="shared" ca="1" si="72"/>
        <v/>
      </c>
      <c r="J846" s="15" t="str">
        <f t="shared" si="76"/>
        <v>B127rBBarrier Separatem</v>
      </c>
      <c r="K846" s="16">
        <f>MATCH(J846,'Pay Items'!$K$1:$K$649,0)</f>
        <v>212</v>
      </c>
      <c r="L846" s="17" t="str">
        <f t="shared" ca="1" si="73"/>
        <v>,0</v>
      </c>
      <c r="M846" s="17" t="str">
        <f t="shared" ca="1" si="74"/>
        <v>C2</v>
      </c>
      <c r="N846" s="17" t="str">
        <f t="shared" ca="1" si="75"/>
        <v>C2</v>
      </c>
    </row>
    <row r="847" spans="1:14" ht="30" customHeight="1" x14ac:dyDescent="0.2">
      <c r="A847" s="178" t="s">
        <v>844</v>
      </c>
      <c r="B847" s="179" t="s">
        <v>519</v>
      </c>
      <c r="C847" s="170" t="s">
        <v>157</v>
      </c>
      <c r="D847" s="164" t="s">
        <v>1679</v>
      </c>
      <c r="E847" s="180"/>
      <c r="F847" s="293" t="s">
        <v>173</v>
      </c>
      <c r="G847" s="160"/>
      <c r="H847" s="160"/>
      <c r="I847" s="24" t="str">
        <f t="shared" ca="1" si="72"/>
        <v>LOCKED</v>
      </c>
      <c r="J847" s="15" t="str">
        <f t="shared" si="76"/>
        <v>B154rlConcrete Curb RenewalCW 3240-R10, E14</v>
      </c>
      <c r="K847" s="16" t="e">
        <f>MATCH(J847,'Pay Items'!$K$1:$K$649,0)</f>
        <v>#N/A</v>
      </c>
      <c r="L847" s="17" t="str">
        <f t="shared" ca="1" si="73"/>
        <v>,0</v>
      </c>
      <c r="M847" s="17" t="str">
        <f t="shared" ca="1" si="74"/>
        <v>C2</v>
      </c>
      <c r="N847" s="17" t="str">
        <f t="shared" ca="1" si="75"/>
        <v>C2</v>
      </c>
    </row>
    <row r="848" spans="1:14" ht="39.950000000000003" customHeight="1" x14ac:dyDescent="0.2">
      <c r="A848" s="178" t="s">
        <v>1164</v>
      </c>
      <c r="B848" s="169" t="s">
        <v>350</v>
      </c>
      <c r="C848" s="170" t="s">
        <v>1925</v>
      </c>
      <c r="D848" s="164" t="s">
        <v>711</v>
      </c>
      <c r="E848" s="180"/>
      <c r="F848" s="293" t="s">
        <v>173</v>
      </c>
      <c r="G848" s="160"/>
      <c r="H848" s="160"/>
      <c r="I848" s="24" t="str">
        <f t="shared" ca="1" si="72"/>
        <v>LOCKED</v>
      </c>
      <c r="J848" s="15" t="str">
        <f t="shared" si="76"/>
        <v>B155rlAType 1 Concrete Barrier (150 mm reveal ht, Dowelled)SD-205,SD-206A</v>
      </c>
      <c r="K848" s="16" t="e">
        <f>MATCH(J848,'Pay Items'!$K$1:$K$649,0)</f>
        <v>#N/A</v>
      </c>
      <c r="L848" s="17" t="str">
        <f t="shared" ca="1" si="73"/>
        <v>,0</v>
      </c>
      <c r="M848" s="17" t="str">
        <f t="shared" ca="1" si="74"/>
        <v>C2</v>
      </c>
      <c r="N848" s="17" t="str">
        <f t="shared" ca="1" si="75"/>
        <v>C2</v>
      </c>
    </row>
    <row r="849" spans="1:14" ht="30" customHeight="1" x14ac:dyDescent="0.2">
      <c r="A849" s="178" t="s">
        <v>2022</v>
      </c>
      <c r="B849" s="205" t="s">
        <v>700</v>
      </c>
      <c r="C849" s="206" t="s">
        <v>712</v>
      </c>
      <c r="D849" s="164"/>
      <c r="E849" s="208" t="s">
        <v>182</v>
      </c>
      <c r="F849" s="294">
        <v>10</v>
      </c>
      <c r="G849" s="181"/>
      <c r="H849" s="182">
        <f t="shared" si="71"/>
        <v>0</v>
      </c>
      <c r="I849" s="24" t="str">
        <f t="shared" ca="1" si="72"/>
        <v/>
      </c>
      <c r="J849" s="15" t="str">
        <f t="shared" si="76"/>
        <v>B155rlA1Less than 3 mm</v>
      </c>
      <c r="K849" s="16" t="e">
        <f>MATCH(J849,'Pay Items'!$K$1:$K$649,0)</f>
        <v>#N/A</v>
      </c>
      <c r="L849" s="17" t="str">
        <f t="shared" ca="1" si="73"/>
        <v>,0</v>
      </c>
      <c r="M849" s="17" t="str">
        <f t="shared" ca="1" si="74"/>
        <v>C2</v>
      </c>
      <c r="N849" s="17" t="str">
        <f t="shared" ca="1" si="75"/>
        <v>C2</v>
      </c>
    </row>
    <row r="850" spans="1:14" ht="39.950000000000003" customHeight="1" x14ac:dyDescent="0.2">
      <c r="A850" s="177" t="s">
        <v>475</v>
      </c>
      <c r="B850" s="162" t="s">
        <v>520</v>
      </c>
      <c r="C850" s="163" t="s">
        <v>165</v>
      </c>
      <c r="D850" s="164" t="s">
        <v>732</v>
      </c>
      <c r="E850" s="165" t="s">
        <v>178</v>
      </c>
      <c r="F850" s="294">
        <v>10</v>
      </c>
      <c r="G850" s="120"/>
      <c r="H850" s="182">
        <f t="shared" si="71"/>
        <v>0</v>
      </c>
      <c r="I850" s="24" t="str">
        <f t="shared" ca="1" si="72"/>
        <v/>
      </c>
      <c r="J850" s="15" t="str">
        <f t="shared" si="76"/>
        <v>B189Regrading Existing Interlocking Paving StonesCW 3330-R5m²</v>
      </c>
      <c r="K850" s="16">
        <f>MATCH(J850,'Pay Items'!$K$1:$K$649,0)</f>
        <v>318</v>
      </c>
      <c r="L850" s="17" t="str">
        <f t="shared" ca="1" si="73"/>
        <v>,0</v>
      </c>
      <c r="M850" s="17" t="str">
        <f t="shared" ca="1" si="74"/>
        <v>C2</v>
      </c>
      <c r="N850" s="17" t="str">
        <f t="shared" ca="1" si="75"/>
        <v>C2</v>
      </c>
    </row>
    <row r="851" spans="1:14" ht="30" customHeight="1" x14ac:dyDescent="0.2">
      <c r="A851" s="178" t="s">
        <v>476</v>
      </c>
      <c r="B851" s="179" t="s">
        <v>555</v>
      </c>
      <c r="C851" s="170" t="s">
        <v>362</v>
      </c>
      <c r="D851" s="164" t="s">
        <v>1181</v>
      </c>
      <c r="E851" s="222"/>
      <c r="F851" s="293" t="s">
        <v>173</v>
      </c>
      <c r="G851" s="160"/>
      <c r="H851" s="160"/>
      <c r="I851" s="24" t="str">
        <f t="shared" ca="1" si="72"/>
        <v>LOCKED</v>
      </c>
      <c r="J851" s="15" t="str">
        <f t="shared" si="76"/>
        <v>B190Construction of Asphaltic Concrete OverlayCW 3410-R12</v>
      </c>
      <c r="K851" s="16">
        <f>MATCH(J851,'Pay Items'!$K$1:$K$649,0)</f>
        <v>319</v>
      </c>
      <c r="L851" s="17" t="str">
        <f t="shared" ca="1" si="73"/>
        <v>,0</v>
      </c>
      <c r="M851" s="17" t="str">
        <f t="shared" ca="1" si="74"/>
        <v>C2</v>
      </c>
      <c r="N851" s="17" t="str">
        <f t="shared" ca="1" si="75"/>
        <v>C2</v>
      </c>
    </row>
    <row r="852" spans="1:14" ht="30" customHeight="1" x14ac:dyDescent="0.2">
      <c r="A852" s="178" t="s">
        <v>480</v>
      </c>
      <c r="B852" s="169" t="s">
        <v>350</v>
      </c>
      <c r="C852" s="170" t="s">
        <v>364</v>
      </c>
      <c r="D852" s="164"/>
      <c r="E852" s="180"/>
      <c r="F852" s="293" t="s">
        <v>173</v>
      </c>
      <c r="G852" s="160"/>
      <c r="H852" s="160"/>
      <c r="I852" s="24" t="str">
        <f t="shared" ca="1" si="72"/>
        <v>LOCKED</v>
      </c>
      <c r="J852" s="15" t="str">
        <f t="shared" si="76"/>
        <v>B194Tie-ins and Approaches</v>
      </c>
      <c r="K852" s="16">
        <f>MATCH(J852,'Pay Items'!$K$1:$K$649,0)</f>
        <v>323</v>
      </c>
      <c r="L852" s="17" t="str">
        <f t="shared" ca="1" si="73"/>
        <v>,0</v>
      </c>
      <c r="M852" s="17" t="str">
        <f t="shared" ca="1" si="74"/>
        <v>C2</v>
      </c>
      <c r="N852" s="17" t="str">
        <f t="shared" ca="1" si="75"/>
        <v>C2</v>
      </c>
    </row>
    <row r="853" spans="1:14" ht="30" customHeight="1" x14ac:dyDescent="0.2">
      <c r="A853" s="178" t="s">
        <v>481</v>
      </c>
      <c r="B853" s="201" t="s">
        <v>700</v>
      </c>
      <c r="C853" s="170" t="s">
        <v>718</v>
      </c>
      <c r="D853" s="164"/>
      <c r="E853" s="180" t="s">
        <v>180</v>
      </c>
      <c r="F853" s="294">
        <v>25</v>
      </c>
      <c r="G853" s="181"/>
      <c r="H853" s="166">
        <f>ROUND(G853*F853,2)</f>
        <v>0</v>
      </c>
      <c r="I853" s="24" t="str">
        <f t="shared" ca="1" si="72"/>
        <v/>
      </c>
      <c r="J853" s="15" t="str">
        <f t="shared" si="76"/>
        <v>B195Type IAtonne</v>
      </c>
      <c r="K853" s="16">
        <f>MATCH(J853,'Pay Items'!$K$1:$K$649,0)</f>
        <v>324</v>
      </c>
      <c r="L853" s="17" t="str">
        <f t="shared" ca="1" si="73"/>
        <v>,0</v>
      </c>
      <c r="M853" s="17" t="str">
        <f t="shared" ca="1" si="74"/>
        <v>C2</v>
      </c>
      <c r="N853" s="17" t="str">
        <f t="shared" ca="1" si="75"/>
        <v>C2</v>
      </c>
    </row>
    <row r="854" spans="1:14" ht="30" customHeight="1" x14ac:dyDescent="0.2">
      <c r="A854" s="177" t="s">
        <v>875</v>
      </c>
      <c r="B854" s="162" t="s">
        <v>556</v>
      </c>
      <c r="C854" s="163" t="s">
        <v>909</v>
      </c>
      <c r="D854" s="164" t="s">
        <v>960</v>
      </c>
      <c r="E854" s="165" t="s">
        <v>181</v>
      </c>
      <c r="F854" s="295">
        <v>4</v>
      </c>
      <c r="G854" s="120"/>
      <c r="H854" s="182">
        <f t="shared" si="71"/>
        <v>0</v>
      </c>
      <c r="I854" s="24" t="str">
        <f t="shared" ca="1" si="72"/>
        <v/>
      </c>
      <c r="J854" s="15" t="str">
        <f t="shared" si="76"/>
        <v>B219Detectable Warning Surface TilesCW 3326-R3each</v>
      </c>
      <c r="K854" s="16">
        <f>MATCH(J854,'Pay Items'!$K$1:$K$649,0)</f>
        <v>341</v>
      </c>
      <c r="L854" s="17" t="str">
        <f t="shared" ca="1" si="73"/>
        <v>,0</v>
      </c>
      <c r="M854" s="17" t="str">
        <f t="shared" ca="1" si="74"/>
        <v>C2</v>
      </c>
      <c r="N854" s="17" t="str">
        <f t="shared" ca="1" si="75"/>
        <v>C2</v>
      </c>
    </row>
    <row r="855" spans="1:14" ht="30" customHeight="1" x14ac:dyDescent="0.2">
      <c r="A855" s="220"/>
      <c r="B855" s="216"/>
      <c r="C855" s="174" t="s">
        <v>1615</v>
      </c>
      <c r="D855" s="175"/>
      <c r="E855" s="176"/>
      <c r="F855" s="293" t="s">
        <v>173</v>
      </c>
      <c r="G855" s="160"/>
      <c r="H855" s="160"/>
      <c r="I855" s="24" t="str">
        <f t="shared" ca="1" si="72"/>
        <v>LOCKED</v>
      </c>
      <c r="J855" s="15" t="str">
        <f t="shared" si="76"/>
        <v>ROADWORKS - NEW CONSTRUCTION</v>
      </c>
      <c r="K855" s="16" t="e">
        <f>MATCH(J855,'Pay Items'!$K$1:$K$649,0)</f>
        <v>#N/A</v>
      </c>
      <c r="L855" s="17" t="str">
        <f t="shared" ca="1" si="73"/>
        <v>,0</v>
      </c>
      <c r="M855" s="17" t="str">
        <f t="shared" ca="1" si="74"/>
        <v>C2</v>
      </c>
      <c r="N855" s="17" t="str">
        <f t="shared" ca="1" si="75"/>
        <v>C2</v>
      </c>
    </row>
    <row r="856" spans="1:14" ht="39.950000000000003" customHeight="1" x14ac:dyDescent="0.2">
      <c r="A856" s="161" t="s">
        <v>209</v>
      </c>
      <c r="B856" s="162" t="s">
        <v>557</v>
      </c>
      <c r="C856" s="163" t="s">
        <v>468</v>
      </c>
      <c r="D856" s="164" t="s">
        <v>1423</v>
      </c>
      <c r="E856" s="165"/>
      <c r="F856" s="293" t="s">
        <v>173</v>
      </c>
      <c r="G856" s="160"/>
      <c r="H856" s="160"/>
      <c r="I856" s="24" t="str">
        <f t="shared" ca="1" si="72"/>
        <v>LOCKED</v>
      </c>
      <c r="J856" s="15" t="str">
        <f t="shared" si="76"/>
        <v>C001Concrete Pavements, Median Slabs, Bull-noses, and Safety MediansCW 3310-R18</v>
      </c>
      <c r="K856" s="16">
        <f>MATCH(J856,'Pay Items'!$K$1:$K$649,0)</f>
        <v>344</v>
      </c>
      <c r="L856" s="17" t="str">
        <f t="shared" ca="1" si="73"/>
        <v>,0</v>
      </c>
      <c r="M856" s="17" t="str">
        <f t="shared" ca="1" si="74"/>
        <v>C2</v>
      </c>
      <c r="N856" s="17" t="str">
        <f t="shared" ca="1" si="75"/>
        <v>C2</v>
      </c>
    </row>
    <row r="857" spans="1:14" ht="39.950000000000003" customHeight="1" x14ac:dyDescent="0.2">
      <c r="A857" s="184" t="s">
        <v>218</v>
      </c>
      <c r="B857" s="172" t="s">
        <v>350</v>
      </c>
      <c r="C857" s="163" t="s">
        <v>1926</v>
      </c>
      <c r="D857" s="164" t="s">
        <v>336</v>
      </c>
      <c r="E857" s="165" t="s">
        <v>178</v>
      </c>
      <c r="F857" s="295">
        <v>75</v>
      </c>
      <c r="G857" s="120"/>
      <c r="H857" s="182">
        <f t="shared" si="71"/>
        <v>0</v>
      </c>
      <c r="I857" s="24" t="str">
        <f t="shared" ca="1" si="72"/>
        <v/>
      </c>
      <c r="J857" s="15" t="str">
        <f t="shared" si="76"/>
        <v>C015Construction of Monolithic Type 1 Concrete Median SlabsSD-226Am²</v>
      </c>
      <c r="K857" s="16" t="e">
        <f>MATCH(J857,'Pay Items'!$K$1:$K$649,0)</f>
        <v>#N/A</v>
      </c>
      <c r="L857" s="17" t="str">
        <f t="shared" ca="1" si="73"/>
        <v>,0</v>
      </c>
      <c r="M857" s="17" t="str">
        <f t="shared" ca="1" si="74"/>
        <v>C2</v>
      </c>
      <c r="N857" s="17" t="str">
        <f t="shared" ca="1" si="75"/>
        <v>C2</v>
      </c>
    </row>
    <row r="858" spans="1:14" ht="39.950000000000003" customHeight="1" x14ac:dyDescent="0.2">
      <c r="A858" s="184" t="s">
        <v>379</v>
      </c>
      <c r="B858" s="172" t="s">
        <v>351</v>
      </c>
      <c r="C858" s="163" t="s">
        <v>1927</v>
      </c>
      <c r="D858" s="164" t="s">
        <v>604</v>
      </c>
      <c r="E858" s="165" t="s">
        <v>178</v>
      </c>
      <c r="F858" s="295">
        <v>10</v>
      </c>
      <c r="G858" s="120"/>
      <c r="H858" s="182">
        <f t="shared" si="71"/>
        <v>0</v>
      </c>
      <c r="I858" s="24" t="str">
        <f t="shared" ca="1" si="72"/>
        <v/>
      </c>
      <c r="J858" s="15" t="str">
        <f t="shared" si="76"/>
        <v>C018Construction of Monolithic Type 1 Concrete Bull-nosesSD-227Cm²</v>
      </c>
      <c r="K858" s="16" t="e">
        <f>MATCH(J858,'Pay Items'!$K$1:$K$649,0)</f>
        <v>#N/A</v>
      </c>
      <c r="L858" s="17" t="str">
        <f t="shared" ca="1" si="73"/>
        <v>,0</v>
      </c>
      <c r="M858" s="17" t="str">
        <f t="shared" ca="1" si="74"/>
        <v>C2</v>
      </c>
      <c r="N858" s="17" t="str">
        <f t="shared" ca="1" si="75"/>
        <v>C2</v>
      </c>
    </row>
    <row r="859" spans="1:14" ht="30" customHeight="1" x14ac:dyDescent="0.2">
      <c r="A859" s="161"/>
      <c r="B859" s="162" t="s">
        <v>558</v>
      </c>
      <c r="C859" s="163" t="s">
        <v>1917</v>
      </c>
      <c r="D859" s="164" t="s">
        <v>1899</v>
      </c>
      <c r="E859" s="165"/>
      <c r="F859" s="293" t="s">
        <v>173</v>
      </c>
      <c r="G859" s="160"/>
      <c r="H859" s="160"/>
      <c r="I859" s="24" t="str">
        <f t="shared" ca="1" si="72"/>
        <v>LOCKED</v>
      </c>
      <c r="J859" s="15" t="str">
        <f t="shared" si="76"/>
        <v>Construction of Asphalt Speed Humps</v>
      </c>
      <c r="K859" s="16" t="e">
        <f>MATCH(J859,'Pay Items'!$K$1:$K$649,0)</f>
        <v>#N/A</v>
      </c>
      <c r="L859" s="17" t="str">
        <f t="shared" ca="1" si="73"/>
        <v>,0</v>
      </c>
      <c r="M859" s="17" t="str">
        <f t="shared" ca="1" si="74"/>
        <v>C2</v>
      </c>
      <c r="N859" s="17" t="str">
        <f t="shared" ca="1" si="75"/>
        <v>C2</v>
      </c>
    </row>
    <row r="860" spans="1:14" ht="30" customHeight="1" x14ac:dyDescent="0.2">
      <c r="A860" s="218"/>
      <c r="B860" s="172" t="s">
        <v>350</v>
      </c>
      <c r="C860" s="163" t="s">
        <v>1928</v>
      </c>
      <c r="D860" s="164"/>
      <c r="E860" s="165" t="s">
        <v>181</v>
      </c>
      <c r="F860" s="295">
        <v>16</v>
      </c>
      <c r="G860" s="120"/>
      <c r="H860" s="182">
        <f>ROUND(G860*F860,2)</f>
        <v>0</v>
      </c>
      <c r="I860" s="24" t="str">
        <f t="shared" ca="1" si="72"/>
        <v/>
      </c>
      <c r="J860" s="15" t="str">
        <f t="shared" si="76"/>
        <v>6.5 m x 4 meach</v>
      </c>
      <c r="K860" s="16" t="e">
        <f>MATCH(J860,'Pay Items'!$K$1:$K$649,0)</f>
        <v>#N/A</v>
      </c>
      <c r="L860" s="17" t="str">
        <f t="shared" ca="1" si="73"/>
        <v>,0</v>
      </c>
      <c r="M860" s="17" t="str">
        <f t="shared" ca="1" si="74"/>
        <v>C2</v>
      </c>
      <c r="N860" s="17" t="str">
        <f t="shared" ca="1" si="75"/>
        <v>C2</v>
      </c>
    </row>
    <row r="861" spans="1:14" ht="30" customHeight="1" x14ac:dyDescent="0.2">
      <c r="A861" s="220"/>
      <c r="B861" s="217"/>
      <c r="C861" s="174" t="s">
        <v>201</v>
      </c>
      <c r="D861" s="175"/>
      <c r="E861" s="192"/>
      <c r="F861" s="293" t="s">
        <v>173</v>
      </c>
      <c r="G861" s="160"/>
      <c r="H861" s="160"/>
      <c r="I861" s="24" t="str">
        <f t="shared" ca="1" si="72"/>
        <v>LOCKED</v>
      </c>
      <c r="J861" s="15" t="str">
        <f t="shared" si="76"/>
        <v>ADJUSTMENTS</v>
      </c>
      <c r="K861" s="16">
        <f>MATCH(J861,'Pay Items'!$K$1:$K$649,0)</f>
        <v>589</v>
      </c>
      <c r="L861" s="17" t="str">
        <f t="shared" ca="1" si="73"/>
        <v>,0</v>
      </c>
      <c r="M861" s="17" t="str">
        <f t="shared" ca="1" si="74"/>
        <v>C2</v>
      </c>
      <c r="N861" s="17" t="str">
        <f t="shared" ca="1" si="75"/>
        <v>C2</v>
      </c>
    </row>
    <row r="862" spans="1:14" ht="39.950000000000003" customHeight="1" x14ac:dyDescent="0.2">
      <c r="A862" s="161" t="s">
        <v>230</v>
      </c>
      <c r="B862" s="162" t="s">
        <v>559</v>
      </c>
      <c r="C862" s="81" t="s">
        <v>1062</v>
      </c>
      <c r="D862" s="83" t="s">
        <v>1061</v>
      </c>
      <c r="E862" s="165" t="s">
        <v>181</v>
      </c>
      <c r="F862" s="295">
        <v>2</v>
      </c>
      <c r="G862" s="120"/>
      <c r="H862" s="182">
        <f>ROUND(G862*F862,2)</f>
        <v>0</v>
      </c>
      <c r="I862" s="24" t="str">
        <f t="shared" ca="1" si="72"/>
        <v/>
      </c>
      <c r="J862" s="15" t="str">
        <f t="shared" si="76"/>
        <v>F001Adjustment of Manholes/Catch Basins FramesCW 3210-R8each</v>
      </c>
      <c r="K862" s="16">
        <f>MATCH(J862,'Pay Items'!$K$1:$K$649,0)</f>
        <v>590</v>
      </c>
      <c r="L862" s="17" t="str">
        <f t="shared" ca="1" si="73"/>
        <v>,0</v>
      </c>
      <c r="M862" s="17" t="str">
        <f t="shared" ca="1" si="74"/>
        <v>C2</v>
      </c>
      <c r="N862" s="17" t="str">
        <f t="shared" ca="1" si="75"/>
        <v>C2</v>
      </c>
    </row>
    <row r="863" spans="1:14" ht="9.75" customHeight="1" x14ac:dyDescent="0.2">
      <c r="A863" s="220"/>
      <c r="B863" s="219"/>
      <c r="C863" s="163"/>
      <c r="D863" s="164"/>
      <c r="E863" s="165"/>
      <c r="F863" s="293" t="s">
        <v>173</v>
      </c>
      <c r="G863" s="160" t="s">
        <v>173</v>
      </c>
      <c r="H863" s="160"/>
      <c r="I863" s="24" t="str">
        <f t="shared" ca="1" si="72"/>
        <v>LOCKED</v>
      </c>
      <c r="J863" s="15" t="str">
        <f t="shared" si="76"/>
        <v/>
      </c>
      <c r="K863" s="16" t="e">
        <f>MATCH(J863,'Pay Items'!$K$1:$K$649,0)</f>
        <v>#N/A</v>
      </c>
      <c r="L863" s="17" t="str">
        <f t="shared" ca="1" si="73"/>
        <v>,0</v>
      </c>
      <c r="M863" s="17" t="str">
        <f t="shared" ca="1" si="74"/>
        <v>C2</v>
      </c>
      <c r="N863" s="17" t="str">
        <f t="shared" ca="1" si="75"/>
        <v>C2</v>
      </c>
    </row>
    <row r="864" spans="1:14" ht="39.950000000000003" customHeight="1" thickBot="1" x14ac:dyDescent="0.25">
      <c r="A864" s="223"/>
      <c r="B864" s="194" t="str">
        <f>B833</f>
        <v>H</v>
      </c>
      <c r="C864" s="323" t="str">
        <f>C833</f>
        <v>NEIGHBOURHOOD GREENWAY:  RUBY STREET / BANNING STREET FROM PALMERSTON AVENUE TO NOTRE DAME AVENUE</v>
      </c>
      <c r="D864" s="324"/>
      <c r="E864" s="324"/>
      <c r="F864" s="325"/>
      <c r="G864" s="199" t="s">
        <v>1649</v>
      </c>
      <c r="H864" s="199">
        <f>SUM(H833:H863)</f>
        <v>0</v>
      </c>
      <c r="I864" s="24" t="str">
        <f t="shared" ca="1" si="72"/>
        <v>LOCKED</v>
      </c>
      <c r="J864" s="15" t="str">
        <f t="shared" si="76"/>
        <v>NEIGHBOURHOOD GREENWAY: RUBY STREET / BANNING STREET FROM PALMERSTON AVENUE TO NOTRE DAME AVENUE</v>
      </c>
      <c r="K864" s="16" t="e">
        <f>MATCH(J864,'Pay Items'!$K$1:$K$649,0)</f>
        <v>#N/A</v>
      </c>
      <c r="L864" s="17" t="str">
        <f t="shared" ca="1" si="73"/>
        <v>G</v>
      </c>
      <c r="M864" s="17" t="str">
        <f t="shared" ca="1" si="74"/>
        <v>C2</v>
      </c>
      <c r="N864" s="17" t="str">
        <f t="shared" ca="1" si="75"/>
        <v>C2</v>
      </c>
    </row>
    <row r="865" spans="1:14" ht="39.950000000000003" customHeight="1" thickTop="1" x14ac:dyDescent="0.2">
      <c r="A865" s="145"/>
      <c r="B865" s="224" t="s">
        <v>1234</v>
      </c>
      <c r="C865" s="329" t="s">
        <v>1929</v>
      </c>
      <c r="D865" s="330"/>
      <c r="E865" s="330"/>
      <c r="F865" s="331"/>
      <c r="G865" s="152"/>
      <c r="H865" s="154"/>
      <c r="I865" s="24" t="str">
        <f t="shared" ca="1" si="72"/>
        <v>LOCKED</v>
      </c>
      <c r="J865" s="15" t="str">
        <f t="shared" si="76"/>
        <v>NEIGHBOURHOOD GREENWAY: SCOTIA STREET FROM ANDERSON AVENUE TO ARMSTRONG AVENUE</v>
      </c>
      <c r="K865" s="16" t="e">
        <f>MATCH(J865,'Pay Items'!$K$1:$K$649,0)</f>
        <v>#N/A</v>
      </c>
      <c r="L865" s="17" t="str">
        <f t="shared" ca="1" si="73"/>
        <v>G</v>
      </c>
      <c r="M865" s="17" t="str">
        <f t="shared" ca="1" si="74"/>
        <v>C2</v>
      </c>
      <c r="N865" s="17" t="str">
        <f t="shared" ca="1" si="75"/>
        <v>C2</v>
      </c>
    </row>
    <row r="866" spans="1:14" ht="30" customHeight="1" x14ac:dyDescent="0.2">
      <c r="A866" s="152"/>
      <c r="B866" s="173"/>
      <c r="C866" s="198" t="s">
        <v>196</v>
      </c>
      <c r="D866" s="175"/>
      <c r="E866" s="176"/>
      <c r="F866" s="293" t="s">
        <v>173</v>
      </c>
      <c r="G866" s="160" t="s">
        <v>173</v>
      </c>
      <c r="H866" s="160"/>
      <c r="I866" s="24" t="str">
        <f t="shared" ca="1" si="72"/>
        <v>LOCKED</v>
      </c>
      <c r="J866" s="15" t="str">
        <f t="shared" si="76"/>
        <v>EARTH AND BASE WORKS</v>
      </c>
      <c r="K866" s="16">
        <f>MATCH(J866,'Pay Items'!$K$1:$K$649,0)</f>
        <v>3</v>
      </c>
      <c r="L866" s="17" t="str">
        <f t="shared" ca="1" si="73"/>
        <v>,0</v>
      </c>
      <c r="M866" s="17" t="str">
        <f t="shared" ca="1" si="74"/>
        <v>C2</v>
      </c>
      <c r="N866" s="17" t="str">
        <f t="shared" ca="1" si="75"/>
        <v>C2</v>
      </c>
    </row>
    <row r="867" spans="1:14" ht="30" customHeight="1" x14ac:dyDescent="0.2">
      <c r="A867" s="187" t="s">
        <v>439</v>
      </c>
      <c r="B867" s="162" t="s">
        <v>1930</v>
      </c>
      <c r="C867" s="163" t="s">
        <v>104</v>
      </c>
      <c r="D867" s="164" t="s">
        <v>1296</v>
      </c>
      <c r="E867" s="165" t="s">
        <v>179</v>
      </c>
      <c r="F867" s="294">
        <v>30</v>
      </c>
      <c r="G867" s="120"/>
      <c r="H867" s="182">
        <f>ROUND(G867*F867,2)</f>
        <v>0</v>
      </c>
      <c r="I867" s="24" t="str">
        <f t="shared" ca="1" si="72"/>
        <v/>
      </c>
      <c r="J867" s="15" t="str">
        <f t="shared" si="76"/>
        <v>A003ExcavationCW 3110-R22m³</v>
      </c>
      <c r="K867" s="16">
        <f>MATCH(J867,'Pay Items'!$K$1:$K$649,0)</f>
        <v>6</v>
      </c>
      <c r="L867" s="17" t="str">
        <f t="shared" ca="1" si="73"/>
        <v>,0</v>
      </c>
      <c r="M867" s="17" t="str">
        <f t="shared" ca="1" si="74"/>
        <v>C2</v>
      </c>
      <c r="N867" s="17" t="str">
        <f t="shared" ca="1" si="75"/>
        <v>C2</v>
      </c>
    </row>
    <row r="868" spans="1:14" ht="30" customHeight="1" x14ac:dyDescent="0.2">
      <c r="A868" s="214" t="s">
        <v>250</v>
      </c>
      <c r="B868" s="162" t="s">
        <v>1931</v>
      </c>
      <c r="C868" s="163" t="s">
        <v>319</v>
      </c>
      <c r="D868" s="164" t="s">
        <v>1296</v>
      </c>
      <c r="E868" s="165"/>
      <c r="F868" s="293" t="s">
        <v>173</v>
      </c>
      <c r="G868" s="160"/>
      <c r="H868" s="160"/>
      <c r="I868" s="24" t="str">
        <f t="shared" ca="1" si="72"/>
        <v>LOCKED</v>
      </c>
      <c r="J868" s="15" t="str">
        <f t="shared" si="76"/>
        <v>A010Supplying and Placing Base Course MaterialCW 3110-R22</v>
      </c>
      <c r="K868" s="16">
        <f>MATCH(J868,'Pay Items'!$K$1:$K$649,0)</f>
        <v>27</v>
      </c>
      <c r="L868" s="17" t="str">
        <f t="shared" ca="1" si="73"/>
        <v>,0</v>
      </c>
      <c r="M868" s="17" t="str">
        <f t="shared" ca="1" si="74"/>
        <v>C2</v>
      </c>
      <c r="N868" s="17" t="str">
        <f t="shared" ca="1" si="75"/>
        <v>C2</v>
      </c>
    </row>
    <row r="869" spans="1:14" ht="30" customHeight="1" x14ac:dyDescent="0.2">
      <c r="A869" s="214" t="s">
        <v>1124</v>
      </c>
      <c r="B869" s="172" t="s">
        <v>350</v>
      </c>
      <c r="C869" s="163" t="s">
        <v>1702</v>
      </c>
      <c r="D869" s="164" t="s">
        <v>173</v>
      </c>
      <c r="E869" s="165" t="s">
        <v>179</v>
      </c>
      <c r="F869" s="294">
        <v>30</v>
      </c>
      <c r="G869" s="120"/>
      <c r="H869" s="182">
        <f t="shared" ref="H869:H884" si="77">ROUND(G869*F869,2)</f>
        <v>0</v>
      </c>
      <c r="I869" s="24" t="str">
        <f t="shared" ca="1" si="72"/>
        <v/>
      </c>
      <c r="J869" s="15" t="str">
        <f t="shared" si="76"/>
        <v>A010C3Base Course Material - Granular Cm³</v>
      </c>
      <c r="K869" s="16" t="e">
        <f>MATCH(J869,'Pay Items'!$K$1:$K$649,0)</f>
        <v>#N/A</v>
      </c>
      <c r="L869" s="17" t="str">
        <f t="shared" ca="1" si="73"/>
        <v>,0</v>
      </c>
      <c r="M869" s="17" t="str">
        <f t="shared" ca="1" si="74"/>
        <v>C2</v>
      </c>
      <c r="N869" s="17" t="str">
        <f t="shared" ca="1" si="75"/>
        <v>C2</v>
      </c>
    </row>
    <row r="870" spans="1:14" ht="30" customHeight="1" x14ac:dyDescent="0.2">
      <c r="A870" s="187" t="s">
        <v>252</v>
      </c>
      <c r="B870" s="162" t="s">
        <v>1932</v>
      </c>
      <c r="C870" s="163" t="s">
        <v>108</v>
      </c>
      <c r="D870" s="164" t="s">
        <v>1296</v>
      </c>
      <c r="E870" s="165" t="s">
        <v>178</v>
      </c>
      <c r="F870" s="294">
        <v>800</v>
      </c>
      <c r="G870" s="120"/>
      <c r="H870" s="182">
        <f t="shared" si="77"/>
        <v>0</v>
      </c>
      <c r="I870" s="24" t="str">
        <f t="shared" ca="1" si="72"/>
        <v/>
      </c>
      <c r="J870" s="15" t="str">
        <f t="shared" si="76"/>
        <v>A012Grading of BoulevardsCW 3110-R22m²</v>
      </c>
      <c r="K870" s="16">
        <f>MATCH(J870,'Pay Items'!$K$1:$K$649,0)</f>
        <v>37</v>
      </c>
      <c r="L870" s="17" t="str">
        <f t="shared" ca="1" si="73"/>
        <v>,0</v>
      </c>
      <c r="M870" s="17" t="str">
        <f t="shared" ca="1" si="74"/>
        <v>C2</v>
      </c>
      <c r="N870" s="17" t="str">
        <f t="shared" ca="1" si="75"/>
        <v>C2</v>
      </c>
    </row>
    <row r="871" spans="1:14" ht="30" customHeight="1" x14ac:dyDescent="0.2">
      <c r="A871" s="152"/>
      <c r="B871" s="173"/>
      <c r="C871" s="174" t="s">
        <v>1603</v>
      </c>
      <c r="D871" s="175"/>
      <c r="E871" s="203"/>
      <c r="F871" s="293" t="s">
        <v>173</v>
      </c>
      <c r="G871" s="160"/>
      <c r="H871" s="160"/>
      <c r="I871" s="24" t="str">
        <f t="shared" ca="1" si="72"/>
        <v>LOCKED</v>
      </c>
      <c r="J871" s="15" t="str">
        <f t="shared" si="76"/>
        <v>ROADWORKS - REMOVALS/RENEWALS</v>
      </c>
      <c r="K871" s="16" t="e">
        <f>MATCH(J871,'Pay Items'!$K$1:$K$649,0)</f>
        <v>#N/A</v>
      </c>
      <c r="L871" s="17" t="str">
        <f t="shared" ca="1" si="73"/>
        <v>,0</v>
      </c>
      <c r="M871" s="17" t="str">
        <f t="shared" ca="1" si="74"/>
        <v>C2</v>
      </c>
      <c r="N871" s="17" t="str">
        <f t="shared" ca="1" si="75"/>
        <v>C2</v>
      </c>
    </row>
    <row r="872" spans="1:14" ht="30" customHeight="1" x14ac:dyDescent="0.2">
      <c r="A872" s="177" t="s">
        <v>371</v>
      </c>
      <c r="B872" s="162" t="s">
        <v>1933</v>
      </c>
      <c r="C872" s="163" t="s">
        <v>316</v>
      </c>
      <c r="D872" s="164" t="s">
        <v>1296</v>
      </c>
      <c r="E872" s="165"/>
      <c r="F872" s="293" t="s">
        <v>173</v>
      </c>
      <c r="G872" s="160"/>
      <c r="H872" s="160"/>
      <c r="I872" s="24" t="str">
        <f t="shared" ca="1" si="72"/>
        <v>LOCKED</v>
      </c>
      <c r="J872" s="15" t="str">
        <f t="shared" si="76"/>
        <v>B001Pavement RemovalCW 3110-R22</v>
      </c>
      <c r="K872" s="16">
        <f>MATCH(J872,'Pay Items'!$K$1:$K$649,0)</f>
        <v>69</v>
      </c>
      <c r="L872" s="17" t="str">
        <f t="shared" ca="1" si="73"/>
        <v>,0</v>
      </c>
      <c r="M872" s="17" t="str">
        <f t="shared" ca="1" si="74"/>
        <v>C2</v>
      </c>
      <c r="N872" s="17" t="str">
        <f t="shared" ca="1" si="75"/>
        <v>C2</v>
      </c>
    </row>
    <row r="873" spans="1:14" ht="30" customHeight="1" x14ac:dyDescent="0.2">
      <c r="A873" s="177" t="s">
        <v>442</v>
      </c>
      <c r="B873" s="172" t="s">
        <v>350</v>
      </c>
      <c r="C873" s="163" t="s">
        <v>317</v>
      </c>
      <c r="D873" s="164" t="s">
        <v>173</v>
      </c>
      <c r="E873" s="165" t="s">
        <v>178</v>
      </c>
      <c r="F873" s="294">
        <v>225</v>
      </c>
      <c r="G873" s="120"/>
      <c r="H873" s="182">
        <f t="shared" si="77"/>
        <v>0</v>
      </c>
      <c r="I873" s="24" t="str">
        <f t="shared" ca="1" si="72"/>
        <v/>
      </c>
      <c r="J873" s="15" t="str">
        <f t="shared" si="76"/>
        <v>B002Concrete Pavementm²</v>
      </c>
      <c r="K873" s="16">
        <f>MATCH(J873,'Pay Items'!$K$1:$K$649,0)</f>
        <v>70</v>
      </c>
      <c r="L873" s="17" t="str">
        <f t="shared" ca="1" si="73"/>
        <v>,0</v>
      </c>
      <c r="M873" s="17" t="str">
        <f t="shared" ca="1" si="74"/>
        <v>C2</v>
      </c>
      <c r="N873" s="17" t="str">
        <f t="shared" ca="1" si="75"/>
        <v>C2</v>
      </c>
    </row>
    <row r="874" spans="1:14" ht="30" customHeight="1" x14ac:dyDescent="0.2">
      <c r="A874" s="178" t="s">
        <v>262</v>
      </c>
      <c r="B874" s="169" t="s">
        <v>351</v>
      </c>
      <c r="C874" s="170" t="s">
        <v>318</v>
      </c>
      <c r="D874" s="171" t="s">
        <v>173</v>
      </c>
      <c r="E874" s="180" t="s">
        <v>178</v>
      </c>
      <c r="F874" s="294">
        <v>110</v>
      </c>
      <c r="G874" s="181"/>
      <c r="H874" s="166">
        <f>ROUND(G874*F874,2)</f>
        <v>0</v>
      </c>
      <c r="I874" s="24" t="str">
        <f t="shared" ca="1" si="72"/>
        <v/>
      </c>
      <c r="J874" s="15" t="str">
        <f t="shared" si="76"/>
        <v>B003Asphalt Pavementm²</v>
      </c>
      <c r="K874" s="16">
        <f>MATCH(J874,'Pay Items'!$K$1:$K$649,0)</f>
        <v>71</v>
      </c>
      <c r="L874" s="17" t="str">
        <f t="shared" ca="1" si="73"/>
        <v>,0</v>
      </c>
      <c r="M874" s="17" t="str">
        <f t="shared" ca="1" si="74"/>
        <v>C2</v>
      </c>
      <c r="N874" s="17" t="str">
        <f t="shared" ca="1" si="75"/>
        <v>C2</v>
      </c>
    </row>
    <row r="875" spans="1:14" ht="30" customHeight="1" x14ac:dyDescent="0.2">
      <c r="A875" s="177" t="s">
        <v>301</v>
      </c>
      <c r="B875" s="162" t="s">
        <v>1934</v>
      </c>
      <c r="C875" s="163" t="s">
        <v>161</v>
      </c>
      <c r="D875" s="164" t="s">
        <v>921</v>
      </c>
      <c r="E875" s="165"/>
      <c r="F875" s="293" t="s">
        <v>173</v>
      </c>
      <c r="G875" s="160"/>
      <c r="H875" s="160"/>
      <c r="I875" s="24" t="str">
        <f t="shared" ca="1" si="72"/>
        <v>LOCKED</v>
      </c>
      <c r="J875" s="15" t="str">
        <f t="shared" si="76"/>
        <v>B094Drilled DowelsCW 3230-R8</v>
      </c>
      <c r="K875" s="16">
        <f>MATCH(J875,'Pay Items'!$K$1:$K$649,0)</f>
        <v>164</v>
      </c>
      <c r="L875" s="17" t="str">
        <f t="shared" ca="1" si="73"/>
        <v>,0</v>
      </c>
      <c r="M875" s="17" t="str">
        <f t="shared" ca="1" si="74"/>
        <v>C2</v>
      </c>
      <c r="N875" s="17" t="str">
        <f t="shared" ca="1" si="75"/>
        <v>C2</v>
      </c>
    </row>
    <row r="876" spans="1:14" ht="30" customHeight="1" x14ac:dyDescent="0.2">
      <c r="A876" s="177" t="s">
        <v>302</v>
      </c>
      <c r="B876" s="172" t="s">
        <v>350</v>
      </c>
      <c r="C876" s="163" t="s">
        <v>189</v>
      </c>
      <c r="D876" s="164" t="s">
        <v>173</v>
      </c>
      <c r="E876" s="165" t="s">
        <v>181</v>
      </c>
      <c r="F876" s="294">
        <v>20</v>
      </c>
      <c r="G876" s="120"/>
      <c r="H876" s="182">
        <f t="shared" si="77"/>
        <v>0</v>
      </c>
      <c r="I876" s="24" t="str">
        <f t="shared" ca="1" si="72"/>
        <v/>
      </c>
      <c r="J876" s="15" t="str">
        <f t="shared" si="76"/>
        <v>B09519.1 mm Diametereach</v>
      </c>
      <c r="K876" s="16">
        <f>MATCH(J876,'Pay Items'!$K$1:$K$649,0)</f>
        <v>165</v>
      </c>
      <c r="L876" s="17" t="str">
        <f t="shared" ca="1" si="73"/>
        <v>,0</v>
      </c>
      <c r="M876" s="17" t="str">
        <f t="shared" ca="1" si="74"/>
        <v>C2</v>
      </c>
      <c r="N876" s="17" t="str">
        <f t="shared" ca="1" si="75"/>
        <v>C2</v>
      </c>
    </row>
    <row r="877" spans="1:14" ht="30" customHeight="1" x14ac:dyDescent="0.2">
      <c r="A877" s="177" t="s">
        <v>304</v>
      </c>
      <c r="B877" s="162" t="s">
        <v>1935</v>
      </c>
      <c r="C877" s="163" t="s">
        <v>162</v>
      </c>
      <c r="D877" s="164" t="s">
        <v>921</v>
      </c>
      <c r="E877" s="165"/>
      <c r="F877" s="293" t="s">
        <v>173</v>
      </c>
      <c r="G877" s="160"/>
      <c r="H877" s="160"/>
      <c r="I877" s="24" t="str">
        <f t="shared" ca="1" si="72"/>
        <v>LOCKED</v>
      </c>
      <c r="J877" s="15" t="str">
        <f t="shared" si="76"/>
        <v>B097Drilled Tie BarsCW 3230-R8</v>
      </c>
      <c r="K877" s="16">
        <f>MATCH(J877,'Pay Items'!$K$1:$K$649,0)</f>
        <v>167</v>
      </c>
      <c r="L877" s="17" t="str">
        <f t="shared" ca="1" si="73"/>
        <v>,0</v>
      </c>
      <c r="M877" s="17" t="str">
        <f t="shared" ca="1" si="74"/>
        <v>C2</v>
      </c>
      <c r="N877" s="17" t="str">
        <f t="shared" ca="1" si="75"/>
        <v>C2</v>
      </c>
    </row>
    <row r="878" spans="1:14" ht="30" customHeight="1" x14ac:dyDescent="0.2">
      <c r="A878" s="177" t="s">
        <v>305</v>
      </c>
      <c r="B878" s="172" t="s">
        <v>350</v>
      </c>
      <c r="C878" s="163" t="s">
        <v>187</v>
      </c>
      <c r="D878" s="164" t="s">
        <v>173</v>
      </c>
      <c r="E878" s="165" t="s">
        <v>181</v>
      </c>
      <c r="F878" s="294">
        <v>200</v>
      </c>
      <c r="G878" s="120"/>
      <c r="H878" s="182">
        <f t="shared" si="77"/>
        <v>0</v>
      </c>
      <c r="I878" s="24" t="str">
        <f t="shared" ca="1" si="72"/>
        <v/>
      </c>
      <c r="J878" s="15" t="str">
        <f t="shared" si="76"/>
        <v>B09820 M Deformed Tie Bareach</v>
      </c>
      <c r="K878" s="16">
        <f>MATCH(J878,'Pay Items'!$K$1:$K$649,0)</f>
        <v>169</v>
      </c>
      <c r="L878" s="17" t="str">
        <f t="shared" ca="1" si="73"/>
        <v>,0</v>
      </c>
      <c r="M878" s="17" t="str">
        <f t="shared" ca="1" si="74"/>
        <v>C2</v>
      </c>
      <c r="N878" s="17" t="str">
        <f t="shared" ca="1" si="75"/>
        <v>C2</v>
      </c>
    </row>
    <row r="879" spans="1:14" ht="30" customHeight="1" x14ac:dyDescent="0.2">
      <c r="A879" s="177" t="s">
        <v>792</v>
      </c>
      <c r="B879" s="162" t="s">
        <v>1936</v>
      </c>
      <c r="C879" s="163" t="s">
        <v>329</v>
      </c>
      <c r="D879" s="164" t="s">
        <v>6</v>
      </c>
      <c r="E879" s="165"/>
      <c r="F879" s="293" t="s">
        <v>173</v>
      </c>
      <c r="G879" s="160"/>
      <c r="H879" s="160"/>
      <c r="I879" s="24" t="str">
        <f t="shared" ca="1" si="72"/>
        <v>LOCKED</v>
      </c>
      <c r="J879" s="15" t="str">
        <f t="shared" si="76"/>
        <v>B100rMiscellaneous Concrete Slab RemovalCW 3235-R9</v>
      </c>
      <c r="K879" s="16">
        <f>MATCH(J879,'Pay Items'!$K$1:$K$649,0)</f>
        <v>171</v>
      </c>
      <c r="L879" s="17" t="str">
        <f t="shared" ca="1" si="73"/>
        <v>,0</v>
      </c>
      <c r="M879" s="17" t="str">
        <f t="shared" ca="1" si="74"/>
        <v>C2</v>
      </c>
      <c r="N879" s="17" t="str">
        <f t="shared" ca="1" si="75"/>
        <v>C2</v>
      </c>
    </row>
    <row r="880" spans="1:14" ht="30" customHeight="1" x14ac:dyDescent="0.2">
      <c r="A880" s="177" t="s">
        <v>796</v>
      </c>
      <c r="B880" s="172" t="s">
        <v>350</v>
      </c>
      <c r="C880" s="163" t="s">
        <v>10</v>
      </c>
      <c r="D880" s="164" t="s">
        <v>173</v>
      </c>
      <c r="E880" s="165" t="s">
        <v>178</v>
      </c>
      <c r="F880" s="294">
        <v>50</v>
      </c>
      <c r="G880" s="120"/>
      <c r="H880" s="182">
        <f t="shared" si="77"/>
        <v>0</v>
      </c>
      <c r="I880" s="24" t="str">
        <f t="shared" ca="1" si="72"/>
        <v/>
      </c>
      <c r="J880" s="15" t="str">
        <f t="shared" si="76"/>
        <v>B104r100 mm Sidewalkm²</v>
      </c>
      <c r="K880" s="16">
        <f>MATCH(J880,'Pay Items'!$K$1:$K$649,0)</f>
        <v>175</v>
      </c>
      <c r="L880" s="17" t="str">
        <f t="shared" ca="1" si="73"/>
        <v>,0</v>
      </c>
      <c r="M880" s="17" t="str">
        <f t="shared" ca="1" si="74"/>
        <v>C2</v>
      </c>
      <c r="N880" s="17" t="str">
        <f t="shared" ca="1" si="75"/>
        <v>C2</v>
      </c>
    </row>
    <row r="881" spans="1:14" ht="30" customHeight="1" x14ac:dyDescent="0.2">
      <c r="A881" s="178" t="s">
        <v>798</v>
      </c>
      <c r="B881" s="169" t="s">
        <v>351</v>
      </c>
      <c r="C881" s="170" t="s">
        <v>333</v>
      </c>
      <c r="D881" s="171" t="s">
        <v>173</v>
      </c>
      <c r="E881" s="180" t="s">
        <v>178</v>
      </c>
      <c r="F881" s="294">
        <v>650</v>
      </c>
      <c r="G881" s="181"/>
      <c r="H881" s="166">
        <f t="shared" si="77"/>
        <v>0</v>
      </c>
      <c r="I881" s="24" t="str">
        <f t="shared" ca="1" si="72"/>
        <v/>
      </c>
      <c r="J881" s="15" t="str">
        <f t="shared" si="76"/>
        <v>B106rMonolithic Curb and Sidewalkm²</v>
      </c>
      <c r="K881" s="16">
        <f>MATCH(J881,'Pay Items'!$K$1:$K$649,0)</f>
        <v>178</v>
      </c>
      <c r="L881" s="17" t="str">
        <f t="shared" ca="1" si="73"/>
        <v>,0</v>
      </c>
      <c r="M881" s="17" t="str">
        <f t="shared" ca="1" si="74"/>
        <v>C2</v>
      </c>
      <c r="N881" s="17" t="str">
        <f t="shared" ca="1" si="75"/>
        <v>C2</v>
      </c>
    </row>
    <row r="882" spans="1:14" ht="30" customHeight="1" x14ac:dyDescent="0.2">
      <c r="A882" s="177" t="s">
        <v>799</v>
      </c>
      <c r="B882" s="162" t="s">
        <v>1937</v>
      </c>
      <c r="C882" s="163" t="s">
        <v>334</v>
      </c>
      <c r="D882" s="164" t="s">
        <v>1609</v>
      </c>
      <c r="E882" s="165"/>
      <c r="F882" s="293" t="s">
        <v>173</v>
      </c>
      <c r="G882" s="160"/>
      <c r="H882" s="160"/>
      <c r="I882" s="24" t="str">
        <f t="shared" ca="1" si="72"/>
        <v>LOCKED</v>
      </c>
      <c r="J882" s="15" t="str">
        <f t="shared" si="76"/>
        <v>B107iMiscellaneous Concrete Slab InstallationCW 3235-R9, E14</v>
      </c>
      <c r="K882" s="16" t="e">
        <f>MATCH(J882,'Pay Items'!$K$1:$K$649,0)</f>
        <v>#N/A</v>
      </c>
      <c r="L882" s="17" t="str">
        <f t="shared" ca="1" si="73"/>
        <v>,0</v>
      </c>
      <c r="M882" s="17" t="str">
        <f t="shared" ca="1" si="74"/>
        <v>C2</v>
      </c>
      <c r="N882" s="17" t="str">
        <f t="shared" ca="1" si="75"/>
        <v>C2</v>
      </c>
    </row>
    <row r="883" spans="1:14" ht="30" customHeight="1" x14ac:dyDescent="0.2">
      <c r="A883" s="177" t="s">
        <v>911</v>
      </c>
      <c r="B883" s="172" t="s">
        <v>350</v>
      </c>
      <c r="C883" s="163" t="s">
        <v>1704</v>
      </c>
      <c r="D883" s="164" t="s">
        <v>397</v>
      </c>
      <c r="E883" s="165" t="s">
        <v>178</v>
      </c>
      <c r="F883" s="294">
        <v>325</v>
      </c>
      <c r="G883" s="120"/>
      <c r="H883" s="182">
        <f t="shared" si="77"/>
        <v>0</v>
      </c>
      <c r="I883" s="24" t="str">
        <f t="shared" ca="1" si="72"/>
        <v/>
      </c>
      <c r="J883" s="15" t="str">
        <f t="shared" si="76"/>
        <v>B111iType 5 Concrete 100 mm SidewalkSD-228Am²</v>
      </c>
      <c r="K883" s="16" t="e">
        <f>MATCH(J883,'Pay Items'!$K$1:$K$649,0)</f>
        <v>#N/A</v>
      </c>
      <c r="L883" s="17" t="str">
        <f t="shared" ca="1" si="73"/>
        <v>,0</v>
      </c>
      <c r="M883" s="17" t="str">
        <f t="shared" ca="1" si="74"/>
        <v>C2</v>
      </c>
      <c r="N883" s="17" t="str">
        <f t="shared" ca="1" si="75"/>
        <v>C2</v>
      </c>
    </row>
    <row r="884" spans="1:14" ht="39.950000000000003" customHeight="1" x14ac:dyDescent="0.2">
      <c r="A884" s="178" t="s">
        <v>804</v>
      </c>
      <c r="B884" s="169" t="s">
        <v>351</v>
      </c>
      <c r="C884" s="170" t="s">
        <v>1938</v>
      </c>
      <c r="D884" s="164" t="s">
        <v>349</v>
      </c>
      <c r="E884" s="165" t="s">
        <v>178</v>
      </c>
      <c r="F884" s="294">
        <v>440</v>
      </c>
      <c r="G884" s="120"/>
      <c r="H884" s="182">
        <f t="shared" si="77"/>
        <v>0</v>
      </c>
      <c r="I884" s="24" t="str">
        <f t="shared" ca="1" si="72"/>
        <v/>
      </c>
      <c r="J884" s="15" t="str">
        <f t="shared" si="76"/>
        <v>B113iType 2 Concrete Monolithic Curb and SidewalkSD-228Bm²</v>
      </c>
      <c r="K884" s="16" t="e">
        <f>MATCH(J884,'Pay Items'!$K$1:$K$649,0)</f>
        <v>#N/A</v>
      </c>
      <c r="L884" s="17" t="str">
        <f t="shared" ca="1" si="73"/>
        <v>,0</v>
      </c>
      <c r="M884" s="17" t="str">
        <f t="shared" ca="1" si="74"/>
        <v>C2</v>
      </c>
      <c r="N884" s="17" t="str">
        <f t="shared" ca="1" si="75"/>
        <v>C2</v>
      </c>
    </row>
    <row r="885" spans="1:14" ht="30" customHeight="1" x14ac:dyDescent="0.2">
      <c r="A885" s="177" t="s">
        <v>815</v>
      </c>
      <c r="B885" s="162" t="s">
        <v>1939</v>
      </c>
      <c r="C885" s="163" t="s">
        <v>339</v>
      </c>
      <c r="D885" s="164" t="s">
        <v>918</v>
      </c>
      <c r="E885" s="165"/>
      <c r="F885" s="293" t="s">
        <v>173</v>
      </c>
      <c r="G885" s="160"/>
      <c r="H885" s="160"/>
      <c r="I885" s="24" t="str">
        <f t="shared" ca="1" si="72"/>
        <v>LOCKED</v>
      </c>
      <c r="J885" s="15" t="str">
        <f t="shared" si="76"/>
        <v>B126rConcrete Curb RemovalCW 3240-R10</v>
      </c>
      <c r="K885" s="16">
        <f>MATCH(J885,'Pay Items'!$K$1:$K$649,0)</f>
        <v>209</v>
      </c>
      <c r="L885" s="17" t="str">
        <f t="shared" ca="1" si="73"/>
        <v>,0</v>
      </c>
      <c r="M885" s="17" t="str">
        <f t="shared" ca="1" si="74"/>
        <v>C2</v>
      </c>
      <c r="N885" s="17" t="str">
        <f t="shared" ca="1" si="75"/>
        <v>C2</v>
      </c>
    </row>
    <row r="886" spans="1:14" ht="30" customHeight="1" x14ac:dyDescent="0.2">
      <c r="A886" s="177" t="s">
        <v>1145</v>
      </c>
      <c r="B886" s="172" t="s">
        <v>350</v>
      </c>
      <c r="C886" s="163" t="s">
        <v>969</v>
      </c>
      <c r="D886" s="164" t="s">
        <v>173</v>
      </c>
      <c r="E886" s="165" t="s">
        <v>182</v>
      </c>
      <c r="F886" s="294">
        <v>65</v>
      </c>
      <c r="G886" s="120"/>
      <c r="H886" s="182">
        <f>ROUND(G886*F886,2)</f>
        <v>0</v>
      </c>
      <c r="I886" s="24" t="str">
        <f t="shared" ca="1" si="72"/>
        <v/>
      </c>
      <c r="J886" s="15" t="str">
        <f t="shared" si="76"/>
        <v>B127rBBarrier Separatem</v>
      </c>
      <c r="K886" s="16">
        <f>MATCH(J886,'Pay Items'!$K$1:$K$649,0)</f>
        <v>212</v>
      </c>
      <c r="L886" s="17" t="str">
        <f t="shared" ca="1" si="73"/>
        <v>,0</v>
      </c>
      <c r="M886" s="17" t="str">
        <f t="shared" ca="1" si="74"/>
        <v>C2</v>
      </c>
      <c r="N886" s="17" t="str">
        <f t="shared" ca="1" si="75"/>
        <v>C2</v>
      </c>
    </row>
    <row r="887" spans="1:14" ht="30" customHeight="1" x14ac:dyDescent="0.2">
      <c r="A887" s="177" t="s">
        <v>822</v>
      </c>
      <c r="B887" s="172" t="s">
        <v>351</v>
      </c>
      <c r="C887" s="163" t="s">
        <v>689</v>
      </c>
      <c r="D887" s="164" t="s">
        <v>173</v>
      </c>
      <c r="E887" s="165" t="s">
        <v>182</v>
      </c>
      <c r="F887" s="294">
        <v>75</v>
      </c>
      <c r="G887" s="120"/>
      <c r="H887" s="182">
        <f>ROUND(G887*F887,2)</f>
        <v>0</v>
      </c>
      <c r="I887" s="24" t="str">
        <f t="shared" ca="1" si="72"/>
        <v/>
      </c>
      <c r="J887" s="15" t="str">
        <f t="shared" si="76"/>
        <v>B132rCurb Rampm</v>
      </c>
      <c r="K887" s="16">
        <f>MATCH(J887,'Pay Items'!$K$1:$K$649,0)</f>
        <v>217</v>
      </c>
      <c r="L887" s="17" t="str">
        <f t="shared" ca="1" si="73"/>
        <v>,0</v>
      </c>
      <c r="M887" s="17" t="str">
        <f t="shared" ca="1" si="74"/>
        <v>C2</v>
      </c>
      <c r="N887" s="17" t="str">
        <f t="shared" ca="1" si="75"/>
        <v>C2</v>
      </c>
    </row>
    <row r="888" spans="1:14" ht="30" customHeight="1" x14ac:dyDescent="0.2">
      <c r="A888" s="177" t="s">
        <v>825</v>
      </c>
      <c r="B888" s="162" t="s">
        <v>1940</v>
      </c>
      <c r="C888" s="163" t="s">
        <v>341</v>
      </c>
      <c r="D888" s="164" t="s">
        <v>1679</v>
      </c>
      <c r="E888" s="165"/>
      <c r="F888" s="293" t="s">
        <v>173</v>
      </c>
      <c r="G888" s="160"/>
      <c r="H888" s="160"/>
      <c r="I888" s="24" t="str">
        <f t="shared" ca="1" si="72"/>
        <v>LOCKED</v>
      </c>
      <c r="J888" s="15" t="str">
        <f t="shared" si="76"/>
        <v>B135iConcrete Curb InstallationCW 3240-R10, E14</v>
      </c>
      <c r="K888" s="16" t="e">
        <f>MATCH(J888,'Pay Items'!$K$1:$K$649,0)</f>
        <v>#N/A</v>
      </c>
      <c r="L888" s="17" t="str">
        <f t="shared" ca="1" si="73"/>
        <v>,0</v>
      </c>
      <c r="M888" s="17" t="str">
        <f t="shared" ca="1" si="74"/>
        <v>C2</v>
      </c>
      <c r="N888" s="17" t="str">
        <f t="shared" ca="1" si="75"/>
        <v>C2</v>
      </c>
    </row>
    <row r="889" spans="1:14" ht="39.950000000000003" customHeight="1" x14ac:dyDescent="0.2">
      <c r="A889" s="177" t="s">
        <v>1148</v>
      </c>
      <c r="B889" s="172" t="s">
        <v>350</v>
      </c>
      <c r="C889" s="163" t="s">
        <v>1614</v>
      </c>
      <c r="D889" s="164" t="s">
        <v>398</v>
      </c>
      <c r="E889" s="165" t="s">
        <v>182</v>
      </c>
      <c r="F889" s="294">
        <v>60</v>
      </c>
      <c r="G889" s="120"/>
      <c r="H889" s="182">
        <f t="shared" ref="H889:H900" si="78">ROUND(G889*F889,2)</f>
        <v>0</v>
      </c>
      <c r="I889" s="24" t="str">
        <f t="shared" ca="1" si="72"/>
        <v/>
      </c>
      <c r="J889" s="15" t="str">
        <f t="shared" si="76"/>
        <v>B136iAType 2 Concrete Barrier (150 mm reveal ht, Dowelled)SD-205m</v>
      </c>
      <c r="K889" s="16" t="e">
        <f>MATCH(J889,'Pay Items'!$K$1:$K$649,0)</f>
        <v>#N/A</v>
      </c>
      <c r="L889" s="17" t="str">
        <f t="shared" ca="1" si="73"/>
        <v>,0</v>
      </c>
      <c r="M889" s="17" t="str">
        <f t="shared" ca="1" si="74"/>
        <v>C2</v>
      </c>
      <c r="N889" s="17" t="str">
        <f t="shared" ca="1" si="75"/>
        <v>C2</v>
      </c>
    </row>
    <row r="890" spans="1:14" ht="39.950000000000003" customHeight="1" x14ac:dyDescent="0.2">
      <c r="A890" s="177" t="s">
        <v>1154</v>
      </c>
      <c r="B890" s="172" t="s">
        <v>351</v>
      </c>
      <c r="C890" s="163" t="s">
        <v>1705</v>
      </c>
      <c r="D890" s="164" t="s">
        <v>399</v>
      </c>
      <c r="E890" s="165" t="s">
        <v>182</v>
      </c>
      <c r="F890" s="294">
        <v>130</v>
      </c>
      <c r="G890" s="120"/>
      <c r="H890" s="182">
        <f t="shared" si="78"/>
        <v>0</v>
      </c>
      <c r="I890" s="24" t="str">
        <f t="shared" ca="1" si="72"/>
        <v/>
      </c>
      <c r="J890" s="15" t="str">
        <f t="shared" si="76"/>
        <v>B139iAType 2 Concrete Modified Barrier (150 mm reveal ht, Dowelled)SD-203Bm</v>
      </c>
      <c r="K890" s="16" t="e">
        <f>MATCH(J890,'Pay Items'!$K$1:$K$649,0)</f>
        <v>#N/A</v>
      </c>
      <c r="L890" s="17" t="str">
        <f t="shared" ca="1" si="73"/>
        <v>,0</v>
      </c>
      <c r="M890" s="17" t="str">
        <f t="shared" ca="1" si="74"/>
        <v>C2</v>
      </c>
      <c r="N890" s="17" t="str">
        <f t="shared" ca="1" si="75"/>
        <v>C2</v>
      </c>
    </row>
    <row r="891" spans="1:14" ht="39.950000000000003" customHeight="1" x14ac:dyDescent="0.2">
      <c r="A891" s="177" t="s">
        <v>941</v>
      </c>
      <c r="B891" s="172" t="s">
        <v>352</v>
      </c>
      <c r="C891" s="163" t="s">
        <v>1706</v>
      </c>
      <c r="D891" s="164" t="s">
        <v>367</v>
      </c>
      <c r="E891" s="165" t="s">
        <v>182</v>
      </c>
      <c r="F891" s="294">
        <v>90</v>
      </c>
      <c r="G891" s="120"/>
      <c r="H891" s="182">
        <f t="shared" si="78"/>
        <v>0</v>
      </c>
      <c r="I891" s="24" t="str">
        <f t="shared" ca="1" si="72"/>
        <v/>
      </c>
      <c r="J891" s="15" t="str">
        <f t="shared" si="76"/>
        <v>B150iAType 2 Concrete Curb Ramp (8-12 mm reveal ht, Monolithic)SD-229A,B,Cm</v>
      </c>
      <c r="K891" s="16" t="e">
        <f>MATCH(J891,'Pay Items'!$K$1:$K$649,0)</f>
        <v>#N/A</v>
      </c>
      <c r="L891" s="17" t="str">
        <f t="shared" ca="1" si="73"/>
        <v>,0</v>
      </c>
      <c r="M891" s="17" t="str">
        <f t="shared" ca="1" si="74"/>
        <v>C2</v>
      </c>
      <c r="N891" s="17" t="str">
        <f t="shared" ca="1" si="75"/>
        <v>C2</v>
      </c>
    </row>
    <row r="892" spans="1:14" ht="30" customHeight="1" x14ac:dyDescent="0.2">
      <c r="A892" s="178" t="s">
        <v>476</v>
      </c>
      <c r="B892" s="179" t="s">
        <v>1941</v>
      </c>
      <c r="C892" s="170" t="s">
        <v>362</v>
      </c>
      <c r="D892" s="171" t="s">
        <v>1181</v>
      </c>
      <c r="E892" s="222"/>
      <c r="F892" s="293" t="s">
        <v>173</v>
      </c>
      <c r="G892" s="160"/>
      <c r="H892" s="160"/>
      <c r="I892" s="24" t="str">
        <f t="shared" ca="1" si="72"/>
        <v>LOCKED</v>
      </c>
      <c r="J892" s="15" t="str">
        <f t="shared" si="76"/>
        <v>B190Construction of Asphaltic Concrete OverlayCW 3410-R12</v>
      </c>
      <c r="K892" s="16">
        <f>MATCH(J892,'Pay Items'!$K$1:$K$649,0)</f>
        <v>319</v>
      </c>
      <c r="L892" s="17" t="str">
        <f t="shared" ca="1" si="73"/>
        <v>,0</v>
      </c>
      <c r="M892" s="17" t="str">
        <f t="shared" ca="1" si="74"/>
        <v>C2</v>
      </c>
      <c r="N892" s="17" t="str">
        <f t="shared" ca="1" si="75"/>
        <v>C2</v>
      </c>
    </row>
    <row r="893" spans="1:14" ht="30" customHeight="1" x14ac:dyDescent="0.2">
      <c r="A893" s="178" t="s">
        <v>480</v>
      </c>
      <c r="B893" s="169" t="s">
        <v>350</v>
      </c>
      <c r="C893" s="170" t="s">
        <v>364</v>
      </c>
      <c r="D893" s="171"/>
      <c r="E893" s="180"/>
      <c r="F893" s="293" t="s">
        <v>173</v>
      </c>
      <c r="G893" s="160"/>
      <c r="H893" s="160"/>
      <c r="I893" s="24" t="str">
        <f t="shared" ca="1" si="72"/>
        <v>LOCKED</v>
      </c>
      <c r="J893" s="15" t="str">
        <f t="shared" si="76"/>
        <v>B194Tie-ins and Approaches</v>
      </c>
      <c r="K893" s="16">
        <f>MATCH(J893,'Pay Items'!$K$1:$K$649,0)</f>
        <v>323</v>
      </c>
      <c r="L893" s="17" t="str">
        <f t="shared" ca="1" si="73"/>
        <v>,0</v>
      </c>
      <c r="M893" s="17" t="str">
        <f t="shared" ca="1" si="74"/>
        <v>C2</v>
      </c>
      <c r="N893" s="17" t="str">
        <f t="shared" ca="1" si="75"/>
        <v>C2</v>
      </c>
    </row>
    <row r="894" spans="1:14" ht="30" customHeight="1" x14ac:dyDescent="0.2">
      <c r="A894" s="178" t="s">
        <v>481</v>
      </c>
      <c r="B894" s="201" t="s">
        <v>700</v>
      </c>
      <c r="C894" s="170" t="s">
        <v>718</v>
      </c>
      <c r="D894" s="171"/>
      <c r="E894" s="180" t="s">
        <v>180</v>
      </c>
      <c r="F894" s="294">
        <v>20</v>
      </c>
      <c r="G894" s="181"/>
      <c r="H894" s="166">
        <f>ROUND(G894*F894,2)</f>
        <v>0</v>
      </c>
      <c r="I894" s="24" t="str">
        <f t="shared" ca="1" si="72"/>
        <v/>
      </c>
      <c r="J894" s="15" t="str">
        <f t="shared" si="76"/>
        <v>B195Type IAtonne</v>
      </c>
      <c r="K894" s="16">
        <f>MATCH(J894,'Pay Items'!$K$1:$K$649,0)</f>
        <v>324</v>
      </c>
      <c r="L894" s="17" t="str">
        <f t="shared" ca="1" si="73"/>
        <v>,0</v>
      </c>
      <c r="M894" s="17" t="str">
        <f t="shared" ca="1" si="74"/>
        <v>C2</v>
      </c>
      <c r="N894" s="17" t="str">
        <f t="shared" ca="1" si="75"/>
        <v>C2</v>
      </c>
    </row>
    <row r="895" spans="1:14" ht="30" customHeight="1" x14ac:dyDescent="0.2">
      <c r="A895" s="177" t="s">
        <v>875</v>
      </c>
      <c r="B895" s="162" t="s">
        <v>1942</v>
      </c>
      <c r="C895" s="163" t="s">
        <v>909</v>
      </c>
      <c r="D895" s="164" t="s">
        <v>960</v>
      </c>
      <c r="E895" s="165" t="s">
        <v>181</v>
      </c>
      <c r="F895" s="295">
        <v>51</v>
      </c>
      <c r="G895" s="120"/>
      <c r="H895" s="182">
        <f t="shared" si="78"/>
        <v>0</v>
      </c>
      <c r="I895" s="24" t="str">
        <f t="shared" ca="1" si="72"/>
        <v/>
      </c>
      <c r="J895" s="15" t="str">
        <f t="shared" si="76"/>
        <v>B219Detectable Warning Surface TilesCW 3326-R3each</v>
      </c>
      <c r="K895" s="16">
        <f>MATCH(J895,'Pay Items'!$K$1:$K$649,0)</f>
        <v>341</v>
      </c>
      <c r="L895" s="17" t="str">
        <f t="shared" ca="1" si="73"/>
        <v>,0</v>
      </c>
      <c r="M895" s="17" t="str">
        <f t="shared" ca="1" si="74"/>
        <v>C2</v>
      </c>
      <c r="N895" s="17" t="str">
        <f t="shared" ca="1" si="75"/>
        <v>C2</v>
      </c>
    </row>
    <row r="896" spans="1:14" ht="30" customHeight="1" x14ac:dyDescent="0.2">
      <c r="A896" s="152"/>
      <c r="B896" s="216"/>
      <c r="C896" s="174" t="s">
        <v>1615</v>
      </c>
      <c r="D896" s="175"/>
      <c r="E896" s="176"/>
      <c r="F896" s="293" t="s">
        <v>173</v>
      </c>
      <c r="G896" s="160"/>
      <c r="H896" s="160"/>
      <c r="I896" s="24" t="str">
        <f t="shared" ca="1" si="72"/>
        <v>LOCKED</v>
      </c>
      <c r="J896" s="15" t="str">
        <f t="shared" si="76"/>
        <v>ROADWORKS - NEW CONSTRUCTION</v>
      </c>
      <c r="K896" s="16" t="e">
        <f>MATCH(J896,'Pay Items'!$K$1:$K$649,0)</f>
        <v>#N/A</v>
      </c>
      <c r="L896" s="17" t="str">
        <f t="shared" ca="1" si="73"/>
        <v>,0</v>
      </c>
      <c r="M896" s="17" t="str">
        <f t="shared" ca="1" si="74"/>
        <v>C2</v>
      </c>
      <c r="N896" s="17" t="str">
        <f t="shared" ca="1" si="75"/>
        <v>C2</v>
      </c>
    </row>
    <row r="897" spans="1:14" ht="39.950000000000003" customHeight="1" x14ac:dyDescent="0.2">
      <c r="A897" s="161" t="s">
        <v>209</v>
      </c>
      <c r="B897" s="162" t="s">
        <v>1943</v>
      </c>
      <c r="C897" s="163" t="s">
        <v>468</v>
      </c>
      <c r="D897" s="164" t="s">
        <v>1617</v>
      </c>
      <c r="E897" s="165"/>
      <c r="F897" s="293" t="s">
        <v>173</v>
      </c>
      <c r="G897" s="160"/>
      <c r="H897" s="160"/>
      <c r="I897" s="24" t="str">
        <f t="shared" ca="1" si="72"/>
        <v>LOCKED</v>
      </c>
      <c r="J897" s="15" t="str">
        <f t="shared" si="76"/>
        <v>C001Concrete Pavements, Median Slabs, Bull-noses, and Safety MediansCW 3310-R18, E14</v>
      </c>
      <c r="K897" s="16" t="e">
        <f>MATCH(J897,'Pay Items'!$K$1:$K$649,0)</f>
        <v>#N/A</v>
      </c>
      <c r="L897" s="17" t="str">
        <f t="shared" ca="1" si="73"/>
        <v>,0</v>
      </c>
      <c r="M897" s="17" t="str">
        <f t="shared" ca="1" si="74"/>
        <v>C2</v>
      </c>
      <c r="N897" s="17" t="str">
        <f t="shared" ca="1" si="75"/>
        <v>C2</v>
      </c>
    </row>
    <row r="898" spans="1:14" ht="39.950000000000003" customHeight="1" x14ac:dyDescent="0.2">
      <c r="A898" s="184" t="s">
        <v>214</v>
      </c>
      <c r="B898" s="169" t="s">
        <v>350</v>
      </c>
      <c r="C898" s="170" t="s">
        <v>1619</v>
      </c>
      <c r="D898" s="171" t="s">
        <v>173</v>
      </c>
      <c r="E898" s="180" t="s">
        <v>178</v>
      </c>
      <c r="F898" s="295">
        <v>10</v>
      </c>
      <c r="G898" s="181"/>
      <c r="H898" s="182">
        <f t="shared" si="78"/>
        <v>0</v>
      </c>
      <c r="I898" s="24" t="str">
        <f t="shared" ca="1" si="72"/>
        <v/>
      </c>
      <c r="J898" s="15" t="str">
        <f t="shared" si="76"/>
        <v>C011Construction of 150 mm Type 2 Concrete Pavement (Reinforced)m²</v>
      </c>
      <c r="K898" s="16" t="e">
        <f>MATCH(J898,'Pay Items'!$K$1:$K$649,0)</f>
        <v>#N/A</v>
      </c>
      <c r="L898" s="17" t="str">
        <f t="shared" ca="1" si="73"/>
        <v>,0</v>
      </c>
      <c r="M898" s="17" t="str">
        <f t="shared" ca="1" si="74"/>
        <v>C2</v>
      </c>
      <c r="N898" s="17" t="str">
        <f t="shared" ca="1" si="75"/>
        <v>C2</v>
      </c>
    </row>
    <row r="899" spans="1:14" ht="30" customHeight="1" x14ac:dyDescent="0.2">
      <c r="A899" s="161" t="s">
        <v>380</v>
      </c>
      <c r="B899" s="162" t="s">
        <v>1944</v>
      </c>
      <c r="C899" s="163" t="s">
        <v>123</v>
      </c>
      <c r="D899" s="164" t="s">
        <v>1617</v>
      </c>
      <c r="E899" s="165"/>
      <c r="F899" s="293" t="s">
        <v>173</v>
      </c>
      <c r="G899" s="160"/>
      <c r="H899" s="160"/>
      <c r="I899" s="24" t="str">
        <f t="shared" ca="1" si="72"/>
        <v>LOCKED</v>
      </c>
      <c r="J899" s="15" t="str">
        <f t="shared" si="76"/>
        <v>C019Concrete Pavements for Early OpeningCW 3310-R18, E14</v>
      </c>
      <c r="K899" s="16" t="e">
        <f>MATCH(J899,'Pay Items'!$K$1:$K$649,0)</f>
        <v>#N/A</v>
      </c>
      <c r="L899" s="17" t="str">
        <f t="shared" ca="1" si="73"/>
        <v>,0</v>
      </c>
      <c r="M899" s="17" t="str">
        <f t="shared" ca="1" si="74"/>
        <v>C2</v>
      </c>
      <c r="N899" s="17" t="str">
        <f t="shared" ca="1" si="75"/>
        <v>C2</v>
      </c>
    </row>
    <row r="900" spans="1:14" ht="54.95" customHeight="1" x14ac:dyDescent="0.2">
      <c r="A900" s="184" t="s">
        <v>1195</v>
      </c>
      <c r="B900" s="169" t="s">
        <v>350</v>
      </c>
      <c r="C900" s="170" t="s">
        <v>1282</v>
      </c>
      <c r="D900" s="164"/>
      <c r="E900" s="180" t="s">
        <v>178</v>
      </c>
      <c r="F900" s="295">
        <v>10</v>
      </c>
      <c r="G900" s="181"/>
      <c r="H900" s="182">
        <f t="shared" si="78"/>
        <v>0</v>
      </c>
      <c r="I900" s="24" t="str">
        <f t="shared" ca="1" si="72"/>
        <v/>
      </c>
      <c r="J900" s="15" t="str">
        <f t="shared" si="76"/>
        <v>C029-72Construction of 150 mm Type 4 Concrete Pavement for Early Opening 72 Hour (Reinforced)m²</v>
      </c>
      <c r="K900" s="16">
        <f>MATCH(J900,'Pay Items'!$K$1:$K$649,0)</f>
        <v>380</v>
      </c>
      <c r="L900" s="17" t="str">
        <f t="shared" ca="1" si="73"/>
        <v>,0</v>
      </c>
      <c r="M900" s="17" t="str">
        <f t="shared" ca="1" si="74"/>
        <v>C2</v>
      </c>
      <c r="N900" s="17" t="str">
        <f t="shared" ca="1" si="75"/>
        <v>C2</v>
      </c>
    </row>
    <row r="901" spans="1:14" ht="30" customHeight="1" x14ac:dyDescent="0.2">
      <c r="A901" s="161"/>
      <c r="B901" s="162" t="s">
        <v>1945</v>
      </c>
      <c r="C901" s="163" t="s">
        <v>1898</v>
      </c>
      <c r="D901" s="164" t="s">
        <v>1899</v>
      </c>
      <c r="E901" s="165"/>
      <c r="F901" s="293" t="s">
        <v>173</v>
      </c>
      <c r="G901" s="160"/>
      <c r="H901" s="160"/>
      <c r="I901" s="24" t="str">
        <f t="shared" ref="I901:I964" ca="1" si="79">IF(CELL("protect",$G901)=1, "LOCKED", "")</f>
        <v>LOCKED</v>
      </c>
      <c r="J901" s="15" t="str">
        <f t="shared" si="76"/>
        <v>Construction of Asphalt Speed Tables</v>
      </c>
      <c r="K901" s="16" t="e">
        <f>MATCH(J901,'Pay Items'!$K$1:$K$649,0)</f>
        <v>#N/A</v>
      </c>
      <c r="L901" s="17" t="str">
        <f t="shared" ref="L901:L964" ca="1" si="80">CELL("format",$F901)</f>
        <v>,0</v>
      </c>
      <c r="M901" s="17" t="str">
        <f t="shared" ref="M901:M964" ca="1" si="81">CELL("format",$G901)</f>
        <v>C2</v>
      </c>
      <c r="N901" s="17" t="str">
        <f t="shared" ref="N901:N964" ca="1" si="82">CELL("format",$H901)</f>
        <v>C2</v>
      </c>
    </row>
    <row r="902" spans="1:14" ht="30" customHeight="1" x14ac:dyDescent="0.2">
      <c r="A902" s="161"/>
      <c r="B902" s="169" t="s">
        <v>350</v>
      </c>
      <c r="C902" s="163" t="s">
        <v>1946</v>
      </c>
      <c r="D902" s="164"/>
      <c r="E902" s="165" t="s">
        <v>181</v>
      </c>
      <c r="F902" s="295">
        <v>2</v>
      </c>
      <c r="G902" s="120"/>
      <c r="H902" s="182">
        <f>ROUND(G902*F902,2)</f>
        <v>0</v>
      </c>
      <c r="I902" s="24" t="str">
        <f t="shared" ca="1" si="79"/>
        <v/>
      </c>
      <c r="J902" s="15" t="str">
        <f t="shared" ref="J902:J965" si="83">CLEAN(CONCATENATE(TRIM($A902),TRIM($C902),IF(LEFT($D902)&lt;&gt;"E",TRIM($D902),),TRIM($E902)))</f>
        <v>6.5 m x 7meach</v>
      </c>
      <c r="K902" s="16" t="e">
        <f>MATCH(J902,'Pay Items'!$K$1:$K$649,0)</f>
        <v>#N/A</v>
      </c>
      <c r="L902" s="17" t="str">
        <f t="shared" ca="1" si="80"/>
        <v>,0</v>
      </c>
      <c r="M902" s="17" t="str">
        <f t="shared" ca="1" si="81"/>
        <v>C2</v>
      </c>
      <c r="N902" s="17" t="str">
        <f t="shared" ca="1" si="82"/>
        <v>C2</v>
      </c>
    </row>
    <row r="903" spans="1:14" ht="30" customHeight="1" x14ac:dyDescent="0.2">
      <c r="A903" s="161"/>
      <c r="B903" s="169" t="s">
        <v>351</v>
      </c>
      <c r="C903" s="163" t="s">
        <v>1900</v>
      </c>
      <c r="D903" s="164"/>
      <c r="E903" s="165" t="s">
        <v>181</v>
      </c>
      <c r="F903" s="295">
        <v>1</v>
      </c>
      <c r="G903" s="120"/>
      <c r="H903" s="182">
        <f>ROUND(G903*F903,2)</f>
        <v>0</v>
      </c>
      <c r="I903" s="24" t="str">
        <f t="shared" ca="1" si="79"/>
        <v/>
      </c>
      <c r="J903" s="15" t="str">
        <f t="shared" si="83"/>
        <v>9 m x 7 meach</v>
      </c>
      <c r="K903" s="16" t="e">
        <f>MATCH(J903,'Pay Items'!$K$1:$K$649,0)</f>
        <v>#N/A</v>
      </c>
      <c r="L903" s="17" t="str">
        <f t="shared" ca="1" si="80"/>
        <v>,0</v>
      </c>
      <c r="M903" s="17" t="str">
        <f t="shared" ca="1" si="81"/>
        <v>C2</v>
      </c>
      <c r="N903" s="17" t="str">
        <f t="shared" ca="1" si="82"/>
        <v>C2</v>
      </c>
    </row>
    <row r="904" spans="1:14" ht="30" customHeight="1" x14ac:dyDescent="0.2">
      <c r="A904" s="161"/>
      <c r="B904" s="162" t="s">
        <v>1947</v>
      </c>
      <c r="C904" s="163" t="s">
        <v>1917</v>
      </c>
      <c r="D904" s="164" t="s">
        <v>1899</v>
      </c>
      <c r="E904" s="165"/>
      <c r="F904" s="293" t="s">
        <v>173</v>
      </c>
      <c r="G904" s="160"/>
      <c r="H904" s="160"/>
      <c r="I904" s="24" t="str">
        <f t="shared" ca="1" si="79"/>
        <v>LOCKED</v>
      </c>
      <c r="J904" s="15" t="str">
        <f t="shared" si="83"/>
        <v>Construction of Asphalt Speed Humps</v>
      </c>
      <c r="K904" s="16" t="e">
        <f>MATCH(J904,'Pay Items'!$K$1:$K$649,0)</f>
        <v>#N/A</v>
      </c>
      <c r="L904" s="17" t="str">
        <f t="shared" ca="1" si="80"/>
        <v>,0</v>
      </c>
      <c r="M904" s="17" t="str">
        <f t="shared" ca="1" si="81"/>
        <v>C2</v>
      </c>
      <c r="N904" s="17" t="str">
        <f t="shared" ca="1" si="82"/>
        <v>C2</v>
      </c>
    </row>
    <row r="905" spans="1:14" ht="30" customHeight="1" x14ac:dyDescent="0.2">
      <c r="A905" s="218"/>
      <c r="B905" s="169" t="s">
        <v>350</v>
      </c>
      <c r="C905" s="163" t="s">
        <v>1928</v>
      </c>
      <c r="D905" s="164"/>
      <c r="E905" s="165" t="s">
        <v>181</v>
      </c>
      <c r="F905" s="295">
        <v>7</v>
      </c>
      <c r="G905" s="120"/>
      <c r="H905" s="182">
        <f>ROUND(G905*F905,2)</f>
        <v>0</v>
      </c>
      <c r="I905" s="24" t="str">
        <f t="shared" ca="1" si="79"/>
        <v/>
      </c>
      <c r="J905" s="15" t="str">
        <f t="shared" si="83"/>
        <v>6.5 m x 4 meach</v>
      </c>
      <c r="K905" s="16" t="e">
        <f>MATCH(J905,'Pay Items'!$K$1:$K$649,0)</f>
        <v>#N/A</v>
      </c>
      <c r="L905" s="17" t="str">
        <f t="shared" ca="1" si="80"/>
        <v>,0</v>
      </c>
      <c r="M905" s="17" t="str">
        <f t="shared" ca="1" si="81"/>
        <v>C2</v>
      </c>
      <c r="N905" s="17" t="str">
        <f t="shared" ca="1" si="82"/>
        <v>C2</v>
      </c>
    </row>
    <row r="906" spans="1:14" ht="30" customHeight="1" x14ac:dyDescent="0.2">
      <c r="A906" s="218"/>
      <c r="B906" s="169" t="s">
        <v>351</v>
      </c>
      <c r="C906" s="163" t="s">
        <v>1948</v>
      </c>
      <c r="D906" s="164"/>
      <c r="E906" s="165" t="s">
        <v>181</v>
      </c>
      <c r="F906" s="295">
        <v>2</v>
      </c>
      <c r="G906" s="120"/>
      <c r="H906" s="182">
        <f>ROUND(G906*F906,2)</f>
        <v>0</v>
      </c>
      <c r="I906" s="24" t="str">
        <f t="shared" ca="1" si="79"/>
        <v/>
      </c>
      <c r="J906" s="15" t="str">
        <f t="shared" si="83"/>
        <v>9 m x 4 meach</v>
      </c>
      <c r="K906" s="16" t="e">
        <f>MATCH(J906,'Pay Items'!$K$1:$K$649,0)</f>
        <v>#N/A</v>
      </c>
      <c r="L906" s="17" t="str">
        <f t="shared" ca="1" si="80"/>
        <v>,0</v>
      </c>
      <c r="M906" s="17" t="str">
        <f t="shared" ca="1" si="81"/>
        <v>C2</v>
      </c>
      <c r="N906" s="17" t="str">
        <f t="shared" ca="1" si="82"/>
        <v>C2</v>
      </c>
    </row>
    <row r="907" spans="1:14" ht="30" customHeight="1" x14ac:dyDescent="0.2">
      <c r="A907" s="152"/>
      <c r="B907" s="216"/>
      <c r="C907" s="174" t="s">
        <v>199</v>
      </c>
      <c r="D907" s="175"/>
      <c r="E907" s="192"/>
      <c r="F907" s="293" t="s">
        <v>173</v>
      </c>
      <c r="G907" s="160"/>
      <c r="H907" s="160"/>
      <c r="I907" s="24" t="str">
        <f t="shared" ca="1" si="79"/>
        <v>LOCKED</v>
      </c>
      <c r="J907" s="15" t="str">
        <f t="shared" si="83"/>
        <v>JOINT AND CRACK SEALING</v>
      </c>
      <c r="K907" s="16">
        <f>MATCH(J907,'Pay Items'!$K$1:$K$649,0)</f>
        <v>436</v>
      </c>
      <c r="L907" s="17" t="str">
        <f t="shared" ca="1" si="80"/>
        <v>,0</v>
      </c>
      <c r="M907" s="17" t="str">
        <f t="shared" ca="1" si="81"/>
        <v>C2</v>
      </c>
      <c r="N907" s="17" t="str">
        <f t="shared" ca="1" si="82"/>
        <v>C2</v>
      </c>
    </row>
    <row r="908" spans="1:14" ht="30" customHeight="1" x14ac:dyDescent="0.2">
      <c r="A908" s="187" t="s">
        <v>547</v>
      </c>
      <c r="B908" s="162" t="s">
        <v>1949</v>
      </c>
      <c r="C908" s="163" t="s">
        <v>98</v>
      </c>
      <c r="D908" s="164" t="s">
        <v>736</v>
      </c>
      <c r="E908" s="165" t="s">
        <v>182</v>
      </c>
      <c r="F908" s="295">
        <v>1000</v>
      </c>
      <c r="G908" s="181"/>
      <c r="H908" s="166">
        <f>ROUND(G908*F908,2)</f>
        <v>0</v>
      </c>
      <c r="I908" s="24" t="str">
        <f t="shared" ca="1" si="79"/>
        <v/>
      </c>
      <c r="J908" s="15" t="str">
        <f t="shared" si="83"/>
        <v>D006Reflective Crack MaintenanceCW 3250-R7m</v>
      </c>
      <c r="K908" s="16">
        <f>MATCH(J908,'Pay Items'!$K$1:$K$649,0)</f>
        <v>442</v>
      </c>
      <c r="L908" s="17" t="str">
        <f t="shared" ca="1" si="80"/>
        <v>,0</v>
      </c>
      <c r="M908" s="17" t="str">
        <f t="shared" ca="1" si="81"/>
        <v>C2</v>
      </c>
      <c r="N908" s="17" t="str">
        <f t="shared" ca="1" si="82"/>
        <v>C2</v>
      </c>
    </row>
    <row r="909" spans="1:14" ht="30" customHeight="1" x14ac:dyDescent="0.2">
      <c r="A909" s="152"/>
      <c r="B909" s="217"/>
      <c r="C909" s="174" t="s">
        <v>201</v>
      </c>
      <c r="D909" s="175"/>
      <c r="E909" s="192"/>
      <c r="F909" s="293" t="s">
        <v>173</v>
      </c>
      <c r="G909" s="160"/>
      <c r="H909" s="160"/>
      <c r="I909" s="24" t="str">
        <f t="shared" ca="1" si="79"/>
        <v>LOCKED</v>
      </c>
      <c r="J909" s="15" t="str">
        <f t="shared" si="83"/>
        <v>ADJUSTMENTS</v>
      </c>
      <c r="K909" s="16">
        <f>MATCH(J909,'Pay Items'!$K$1:$K$649,0)</f>
        <v>589</v>
      </c>
      <c r="L909" s="17" t="str">
        <f t="shared" ca="1" si="80"/>
        <v>,0</v>
      </c>
      <c r="M909" s="17" t="str">
        <f t="shared" ca="1" si="81"/>
        <v>C2</v>
      </c>
      <c r="N909" s="17" t="str">
        <f t="shared" ca="1" si="82"/>
        <v>C2</v>
      </c>
    </row>
    <row r="910" spans="1:14" ht="30" customHeight="1" x14ac:dyDescent="0.2">
      <c r="A910" s="187" t="s">
        <v>237</v>
      </c>
      <c r="B910" s="162" t="s">
        <v>1950</v>
      </c>
      <c r="C910" s="163" t="s">
        <v>599</v>
      </c>
      <c r="D910" s="83" t="s">
        <v>1061</v>
      </c>
      <c r="E910" s="165" t="s">
        <v>181</v>
      </c>
      <c r="F910" s="295">
        <v>1</v>
      </c>
      <c r="G910" s="120"/>
      <c r="H910" s="182">
        <f>ROUND(G910*F910,2)</f>
        <v>0</v>
      </c>
      <c r="I910" s="24" t="str">
        <f t="shared" ca="1" si="79"/>
        <v/>
      </c>
      <c r="J910" s="15" t="str">
        <f t="shared" si="83"/>
        <v>F009Adjustment of Valve BoxesCW 3210-R8each</v>
      </c>
      <c r="K910" s="16">
        <f>MATCH(J910,'Pay Items'!$K$1:$K$649,0)</f>
        <v>600</v>
      </c>
      <c r="L910" s="17" t="str">
        <f t="shared" ca="1" si="80"/>
        <v>,0</v>
      </c>
      <c r="M910" s="17" t="str">
        <f t="shared" ca="1" si="81"/>
        <v>C2</v>
      </c>
      <c r="N910" s="17" t="str">
        <f t="shared" ca="1" si="82"/>
        <v>C2</v>
      </c>
    </row>
    <row r="911" spans="1:14" ht="30" customHeight="1" x14ac:dyDescent="0.2">
      <c r="A911" s="187" t="s">
        <v>459</v>
      </c>
      <c r="B911" s="162" t="s">
        <v>1951</v>
      </c>
      <c r="C911" s="163" t="s">
        <v>601</v>
      </c>
      <c r="D911" s="83" t="s">
        <v>1061</v>
      </c>
      <c r="E911" s="165" t="s">
        <v>181</v>
      </c>
      <c r="F911" s="295">
        <v>1</v>
      </c>
      <c r="G911" s="120"/>
      <c r="H911" s="182">
        <f>ROUND(G911*F911,2)</f>
        <v>0</v>
      </c>
      <c r="I911" s="24" t="str">
        <f t="shared" ca="1" si="79"/>
        <v/>
      </c>
      <c r="J911" s="15" t="str">
        <f t="shared" si="83"/>
        <v>F010Valve Box ExtensionsCW 3210-R8each</v>
      </c>
      <c r="K911" s="16">
        <f>MATCH(J911,'Pay Items'!$K$1:$K$649,0)</f>
        <v>601</v>
      </c>
      <c r="L911" s="17" t="str">
        <f t="shared" ca="1" si="80"/>
        <v>,0</v>
      </c>
      <c r="M911" s="17" t="str">
        <f t="shared" ca="1" si="81"/>
        <v>C2</v>
      </c>
      <c r="N911" s="17" t="str">
        <f t="shared" ca="1" si="82"/>
        <v>C2</v>
      </c>
    </row>
    <row r="912" spans="1:14" ht="30" customHeight="1" x14ac:dyDescent="0.2">
      <c r="A912" s="187" t="s">
        <v>238</v>
      </c>
      <c r="B912" s="162" t="s">
        <v>1952</v>
      </c>
      <c r="C912" s="163" t="s">
        <v>600</v>
      </c>
      <c r="D912" s="83" t="s">
        <v>1061</v>
      </c>
      <c r="E912" s="165" t="s">
        <v>181</v>
      </c>
      <c r="F912" s="295">
        <v>1</v>
      </c>
      <c r="G912" s="120"/>
      <c r="H912" s="182">
        <f>ROUND(G912*F912,2)</f>
        <v>0</v>
      </c>
      <c r="I912" s="24" t="str">
        <f t="shared" ca="1" si="79"/>
        <v/>
      </c>
      <c r="J912" s="15" t="str">
        <f t="shared" si="83"/>
        <v>F011Adjustment of Curb Stop BoxesCW 3210-R8each</v>
      </c>
      <c r="K912" s="16">
        <f>MATCH(J912,'Pay Items'!$K$1:$K$649,0)</f>
        <v>602</v>
      </c>
      <c r="L912" s="17" t="str">
        <f t="shared" ca="1" si="80"/>
        <v>,0</v>
      </c>
      <c r="M912" s="17" t="str">
        <f t="shared" ca="1" si="81"/>
        <v>C2</v>
      </c>
      <c r="N912" s="17" t="str">
        <f t="shared" ca="1" si="82"/>
        <v>C2</v>
      </c>
    </row>
    <row r="913" spans="1:14" ht="30" customHeight="1" x14ac:dyDescent="0.2">
      <c r="A913" s="118" t="s">
        <v>241</v>
      </c>
      <c r="B913" s="92" t="s">
        <v>1953</v>
      </c>
      <c r="C913" s="81" t="s">
        <v>602</v>
      </c>
      <c r="D913" s="83" t="s">
        <v>1061</v>
      </c>
      <c r="E913" s="85" t="s">
        <v>181</v>
      </c>
      <c r="F913" s="297">
        <v>1</v>
      </c>
      <c r="G913" s="104"/>
      <c r="H913" s="94">
        <f>ROUND(G913*F913,2)</f>
        <v>0</v>
      </c>
      <c r="I913" s="24" t="str">
        <f t="shared" ca="1" si="79"/>
        <v/>
      </c>
      <c r="J913" s="15" t="str">
        <f t="shared" si="83"/>
        <v>F018Curb Stop ExtensionsCW 3210-R8each</v>
      </c>
      <c r="K913" s="16">
        <f>MATCH(J913,'Pay Items'!$K$1:$K$649,0)</f>
        <v>603</v>
      </c>
      <c r="L913" s="17" t="str">
        <f t="shared" ca="1" si="80"/>
        <v>,0</v>
      </c>
      <c r="M913" s="17" t="str">
        <f t="shared" ca="1" si="81"/>
        <v>C2</v>
      </c>
      <c r="N913" s="17" t="str">
        <f t="shared" ca="1" si="82"/>
        <v>C2</v>
      </c>
    </row>
    <row r="914" spans="1:14" ht="30" customHeight="1" x14ac:dyDescent="0.2">
      <c r="A914" s="152"/>
      <c r="B914" s="173"/>
      <c r="C914" s="174" t="s">
        <v>202</v>
      </c>
      <c r="D914" s="175"/>
      <c r="E914" s="203"/>
      <c r="F914" s="293" t="s">
        <v>173</v>
      </c>
      <c r="G914" s="160"/>
      <c r="H914" s="160"/>
      <c r="I914" s="24" t="str">
        <f t="shared" ca="1" si="79"/>
        <v>LOCKED</v>
      </c>
      <c r="J914" s="15" t="str">
        <f t="shared" si="83"/>
        <v>LANDSCAPING</v>
      </c>
      <c r="K914" s="16">
        <f>MATCH(J914,'Pay Items'!$K$1:$K$649,0)</f>
        <v>618</v>
      </c>
      <c r="L914" s="17" t="str">
        <f t="shared" ca="1" si="80"/>
        <v>,0</v>
      </c>
      <c r="M914" s="17" t="str">
        <f t="shared" ca="1" si="81"/>
        <v>C2</v>
      </c>
      <c r="N914" s="17" t="str">
        <f t="shared" ca="1" si="82"/>
        <v>C2</v>
      </c>
    </row>
    <row r="915" spans="1:14" ht="30" customHeight="1" x14ac:dyDescent="0.2">
      <c r="A915" s="204" t="s">
        <v>242</v>
      </c>
      <c r="B915" s="162" t="s">
        <v>1954</v>
      </c>
      <c r="C915" s="163" t="s">
        <v>147</v>
      </c>
      <c r="D915" s="164" t="s">
        <v>1539</v>
      </c>
      <c r="E915" s="165"/>
      <c r="F915" s="293" t="s">
        <v>173</v>
      </c>
      <c r="G915" s="160"/>
      <c r="H915" s="160"/>
      <c r="I915" s="24" t="str">
        <f t="shared" ca="1" si="79"/>
        <v>LOCKED</v>
      </c>
      <c r="J915" s="15" t="str">
        <f t="shared" si="83"/>
        <v>G001SoddingCW 3510-R10</v>
      </c>
      <c r="K915" s="16">
        <f>MATCH(J915,'Pay Items'!$K$1:$K$649,0)</f>
        <v>619</v>
      </c>
      <c r="L915" s="17" t="str">
        <f t="shared" ca="1" si="80"/>
        <v>,0</v>
      </c>
      <c r="M915" s="17" t="str">
        <f t="shared" ca="1" si="81"/>
        <v>C2</v>
      </c>
      <c r="N915" s="17" t="str">
        <f t="shared" ca="1" si="82"/>
        <v>C2</v>
      </c>
    </row>
    <row r="916" spans="1:14" ht="30" customHeight="1" x14ac:dyDescent="0.2">
      <c r="A916" s="204" t="s">
        <v>243</v>
      </c>
      <c r="B916" s="172" t="s">
        <v>350</v>
      </c>
      <c r="C916" s="163" t="s">
        <v>885</v>
      </c>
      <c r="D916" s="164"/>
      <c r="E916" s="165" t="s">
        <v>178</v>
      </c>
      <c r="F916" s="294">
        <v>50</v>
      </c>
      <c r="G916" s="120"/>
      <c r="H916" s="182">
        <f>ROUND(G916*F916,2)</f>
        <v>0</v>
      </c>
      <c r="I916" s="24" t="str">
        <f t="shared" ca="1" si="79"/>
        <v/>
      </c>
      <c r="J916" s="15" t="str">
        <f t="shared" si="83"/>
        <v>G002width &lt; 600 mmm²</v>
      </c>
      <c r="K916" s="16">
        <f>MATCH(J916,'Pay Items'!$K$1:$K$649,0)</f>
        <v>620</v>
      </c>
      <c r="L916" s="17" t="str">
        <f t="shared" ca="1" si="80"/>
        <v>,0</v>
      </c>
      <c r="M916" s="17" t="str">
        <f t="shared" ca="1" si="81"/>
        <v>C2</v>
      </c>
      <c r="N916" s="17" t="str">
        <f t="shared" ca="1" si="82"/>
        <v>C2</v>
      </c>
    </row>
    <row r="917" spans="1:14" ht="30" customHeight="1" x14ac:dyDescent="0.2">
      <c r="A917" s="204" t="s">
        <v>244</v>
      </c>
      <c r="B917" s="172" t="s">
        <v>351</v>
      </c>
      <c r="C917" s="163" t="s">
        <v>886</v>
      </c>
      <c r="D917" s="164"/>
      <c r="E917" s="165" t="s">
        <v>178</v>
      </c>
      <c r="F917" s="294">
        <v>750</v>
      </c>
      <c r="G917" s="120"/>
      <c r="H917" s="182">
        <f>ROUND(G917*F917,2)</f>
        <v>0</v>
      </c>
      <c r="I917" s="24" t="str">
        <f t="shared" ca="1" si="79"/>
        <v/>
      </c>
      <c r="J917" s="15" t="str">
        <f t="shared" si="83"/>
        <v>G003width &gt; or = 600 mmm²</v>
      </c>
      <c r="K917" s="16">
        <f>MATCH(J917,'Pay Items'!$K$1:$K$649,0)</f>
        <v>621</v>
      </c>
      <c r="L917" s="17" t="str">
        <f t="shared" ca="1" si="80"/>
        <v>,0</v>
      </c>
      <c r="M917" s="17" t="str">
        <f t="shared" ca="1" si="81"/>
        <v>C2</v>
      </c>
      <c r="N917" s="17" t="str">
        <f t="shared" ca="1" si="82"/>
        <v>C2</v>
      </c>
    </row>
    <row r="918" spans="1:14" ht="30" customHeight="1" x14ac:dyDescent="0.2">
      <c r="A918" s="225"/>
      <c r="B918" s="162" t="s">
        <v>1955</v>
      </c>
      <c r="C918" s="163" t="s">
        <v>1956</v>
      </c>
      <c r="D918" s="164" t="s">
        <v>1332</v>
      </c>
      <c r="E918" s="165" t="s">
        <v>181</v>
      </c>
      <c r="F918" s="295">
        <v>1</v>
      </c>
      <c r="G918" s="120"/>
      <c r="H918" s="182">
        <f>ROUND(G918*F918,2)</f>
        <v>0</v>
      </c>
      <c r="I918" s="24" t="str">
        <f t="shared" ca="1" si="79"/>
        <v/>
      </c>
      <c r="J918" s="15" t="str">
        <f t="shared" si="83"/>
        <v>Grinding of Exisiting Tree Stumpseach</v>
      </c>
      <c r="K918" s="16" t="e">
        <f>MATCH(J918,'Pay Items'!$K$1:$K$649,0)</f>
        <v>#N/A</v>
      </c>
      <c r="L918" s="17" t="str">
        <f t="shared" ca="1" si="80"/>
        <v>,0</v>
      </c>
      <c r="M918" s="17" t="str">
        <f t="shared" ca="1" si="81"/>
        <v>C2</v>
      </c>
      <c r="N918" s="17" t="str">
        <f t="shared" ca="1" si="82"/>
        <v>C2</v>
      </c>
    </row>
    <row r="919" spans="1:14" ht="8.25" customHeight="1" x14ac:dyDescent="0.2">
      <c r="A919" s="152"/>
      <c r="B919" s="219"/>
      <c r="C919" s="163"/>
      <c r="D919" s="164"/>
      <c r="E919" s="165"/>
      <c r="F919" s="293" t="s">
        <v>173</v>
      </c>
      <c r="G919" s="160" t="s">
        <v>173</v>
      </c>
      <c r="H919" s="160"/>
      <c r="I919" s="24" t="str">
        <f t="shared" ca="1" si="79"/>
        <v>LOCKED</v>
      </c>
      <c r="J919" s="15" t="str">
        <f t="shared" si="83"/>
        <v/>
      </c>
      <c r="K919" s="16" t="e">
        <f>MATCH(J919,'Pay Items'!$K$1:$K$649,0)</f>
        <v>#N/A</v>
      </c>
      <c r="L919" s="17" t="str">
        <f t="shared" ca="1" si="80"/>
        <v>,0</v>
      </c>
      <c r="M919" s="17" t="str">
        <f t="shared" ca="1" si="81"/>
        <v>C2</v>
      </c>
      <c r="N919" s="17" t="str">
        <f t="shared" ca="1" si="82"/>
        <v>C2</v>
      </c>
    </row>
    <row r="920" spans="1:14" ht="39.950000000000003" customHeight="1" thickBot="1" x14ac:dyDescent="0.25">
      <c r="A920" s="145"/>
      <c r="B920" s="226" t="str">
        <f>B865</f>
        <v>I</v>
      </c>
      <c r="C920" s="317" t="str">
        <f>C865</f>
        <v>NEIGHBOURHOOD GREENWAY:  SCOTIA STREET FROM ANDERSON AVENUE TO ARMSTRONG AVENUE</v>
      </c>
      <c r="D920" s="318"/>
      <c r="E920" s="318"/>
      <c r="F920" s="319"/>
      <c r="G920" s="200" t="s">
        <v>1649</v>
      </c>
      <c r="H920" s="200">
        <f>SUM(H865:H919)</f>
        <v>0</v>
      </c>
      <c r="I920" s="24" t="str">
        <f t="shared" ca="1" si="79"/>
        <v>LOCKED</v>
      </c>
      <c r="J920" s="15" t="str">
        <f t="shared" si="83"/>
        <v>NEIGHBOURHOOD GREENWAY: SCOTIA STREET FROM ANDERSON AVENUE TO ARMSTRONG AVENUE</v>
      </c>
      <c r="K920" s="16" t="e">
        <f>MATCH(J920,'Pay Items'!$K$1:$K$649,0)</f>
        <v>#N/A</v>
      </c>
      <c r="L920" s="17" t="str">
        <f t="shared" ca="1" si="80"/>
        <v>G</v>
      </c>
      <c r="M920" s="17" t="str">
        <f t="shared" ca="1" si="81"/>
        <v>C2</v>
      </c>
      <c r="N920" s="17" t="str">
        <f t="shared" ca="1" si="82"/>
        <v>C2</v>
      </c>
    </row>
    <row r="921" spans="1:14" ht="30" customHeight="1" thickTop="1" x14ac:dyDescent="0.2">
      <c r="A921" s="154"/>
      <c r="B921" s="153" t="s">
        <v>1957</v>
      </c>
      <c r="C921" s="314" t="s">
        <v>1958</v>
      </c>
      <c r="D921" s="315"/>
      <c r="E921" s="315"/>
      <c r="F921" s="316"/>
      <c r="G921" s="152"/>
      <c r="H921" s="154"/>
      <c r="I921" s="24" t="str">
        <f t="shared" ca="1" si="79"/>
        <v>LOCKED</v>
      </c>
      <c r="J921" s="15" t="str">
        <f t="shared" si="83"/>
        <v>WATER AND WASTE WORK</v>
      </c>
      <c r="K921" s="16" t="e">
        <f>MATCH(J921,'Pay Items'!$K$1:$K$649,0)</f>
        <v>#N/A</v>
      </c>
      <c r="L921" s="17" t="str">
        <f t="shared" ca="1" si="80"/>
        <v>G</v>
      </c>
      <c r="M921" s="17" t="str">
        <f t="shared" ca="1" si="81"/>
        <v>C2</v>
      </c>
      <c r="N921" s="17" t="str">
        <f t="shared" ca="1" si="82"/>
        <v>C2</v>
      </c>
    </row>
    <row r="922" spans="1:14" ht="30" customHeight="1" x14ac:dyDescent="0.2">
      <c r="A922" s="227"/>
      <c r="B922" s="228"/>
      <c r="C922" s="229" t="s">
        <v>1959</v>
      </c>
      <c r="D922" s="230"/>
      <c r="E922" s="231" t="s">
        <v>173</v>
      </c>
      <c r="F922" s="293" t="s">
        <v>173</v>
      </c>
      <c r="G922" s="160" t="s">
        <v>173</v>
      </c>
      <c r="H922" s="160"/>
      <c r="I922" s="24" t="str">
        <f t="shared" ca="1" si="79"/>
        <v>LOCKED</v>
      </c>
      <c r="J922" s="15" t="str">
        <f t="shared" si="83"/>
        <v>LIPTON ST - SEWER REPAIR (MA20014996)</v>
      </c>
      <c r="K922" s="16" t="e">
        <f>MATCH(J922,'Pay Items'!$K$1:$K$649,0)</f>
        <v>#N/A</v>
      </c>
      <c r="L922" s="17" t="str">
        <f t="shared" ca="1" si="80"/>
        <v>,0</v>
      </c>
      <c r="M922" s="17" t="str">
        <f t="shared" ca="1" si="81"/>
        <v>C2</v>
      </c>
      <c r="N922" s="17" t="str">
        <f t="shared" ca="1" si="82"/>
        <v>C2</v>
      </c>
    </row>
    <row r="923" spans="1:14" ht="30" customHeight="1" x14ac:dyDescent="0.2">
      <c r="A923" s="232" t="s">
        <v>61</v>
      </c>
      <c r="B923" s="233" t="s">
        <v>1960</v>
      </c>
      <c r="C923" s="234" t="s">
        <v>597</v>
      </c>
      <c r="D923" s="235" t="s">
        <v>11</v>
      </c>
      <c r="E923" s="236"/>
      <c r="F923" s="293" t="s">
        <v>173</v>
      </c>
      <c r="G923" s="160" t="s">
        <v>173</v>
      </c>
      <c r="H923" s="160"/>
      <c r="I923" s="24" t="str">
        <f t="shared" ca="1" si="79"/>
        <v>LOCKED</v>
      </c>
      <c r="J923" s="15" t="str">
        <f t="shared" si="83"/>
        <v>E017Sewer Repair - Up to 3.0 Meters LongCW 2130-R12</v>
      </c>
      <c r="K923" s="16">
        <f>MATCH(J923,'Pay Items'!$K$1:$K$649,0)</f>
        <v>468</v>
      </c>
      <c r="L923" s="17" t="str">
        <f t="shared" ca="1" si="80"/>
        <v>,0</v>
      </c>
      <c r="M923" s="17" t="str">
        <f t="shared" ca="1" si="81"/>
        <v>C2</v>
      </c>
      <c r="N923" s="17" t="str">
        <f t="shared" ca="1" si="82"/>
        <v>C2</v>
      </c>
    </row>
    <row r="924" spans="1:14" ht="30" customHeight="1" x14ac:dyDescent="0.2">
      <c r="A924" s="237" t="s">
        <v>1021</v>
      </c>
      <c r="B924" s="238" t="s">
        <v>350</v>
      </c>
      <c r="C924" s="234" t="s">
        <v>1961</v>
      </c>
      <c r="D924" s="235"/>
      <c r="E924" s="236"/>
      <c r="F924" s="293" t="s">
        <v>173</v>
      </c>
      <c r="G924" s="160" t="s">
        <v>173</v>
      </c>
      <c r="H924" s="160"/>
      <c r="I924" s="24" t="str">
        <f t="shared" ca="1" si="79"/>
        <v>LOCKED</v>
      </c>
      <c r="J924" s="15" t="str">
        <f t="shared" si="83"/>
        <v>E017G300 mm, CS</v>
      </c>
      <c r="K924" s="16" t="e">
        <f>MATCH(J924,'Pay Items'!$K$1:$K$649,0)</f>
        <v>#N/A</v>
      </c>
      <c r="L924" s="17" t="str">
        <f t="shared" ca="1" si="80"/>
        <v>,0</v>
      </c>
      <c r="M924" s="17" t="str">
        <f t="shared" ca="1" si="81"/>
        <v>C2</v>
      </c>
      <c r="N924" s="17" t="str">
        <f t="shared" ca="1" si="82"/>
        <v>C2</v>
      </c>
    </row>
    <row r="925" spans="1:14" ht="30" customHeight="1" x14ac:dyDescent="0.2">
      <c r="A925" s="237" t="s">
        <v>1022</v>
      </c>
      <c r="B925" s="239" t="s">
        <v>700</v>
      </c>
      <c r="C925" s="240" t="s">
        <v>1962</v>
      </c>
      <c r="D925" s="241"/>
      <c r="E925" s="242" t="s">
        <v>181</v>
      </c>
      <c r="F925" s="298">
        <v>1</v>
      </c>
      <c r="G925" s="243"/>
      <c r="H925" s="244">
        <f>ROUND(G925*F925,2)</f>
        <v>0</v>
      </c>
      <c r="I925" s="24" t="str">
        <f t="shared" ca="1" si="79"/>
        <v/>
      </c>
      <c r="J925" s="15" t="str">
        <f t="shared" si="83"/>
        <v>E017HClass 3 Backfilleach</v>
      </c>
      <c r="K925" s="16" t="e">
        <f>MATCH(J925,'Pay Items'!$K$1:$K$649,0)</f>
        <v>#N/A</v>
      </c>
      <c r="L925" s="17" t="str">
        <f t="shared" ca="1" si="80"/>
        <v>,0</v>
      </c>
      <c r="M925" s="17" t="str">
        <f t="shared" ca="1" si="81"/>
        <v>C2</v>
      </c>
      <c r="N925" s="17" t="str">
        <f t="shared" ca="1" si="82"/>
        <v>C2</v>
      </c>
    </row>
    <row r="926" spans="1:14" ht="30" customHeight="1" x14ac:dyDescent="0.2">
      <c r="A926" s="232" t="s">
        <v>1001</v>
      </c>
      <c r="B926" s="233" t="s">
        <v>1963</v>
      </c>
      <c r="C926" s="245" t="s">
        <v>1964</v>
      </c>
      <c r="D926" s="246" t="s">
        <v>1965</v>
      </c>
      <c r="E926" s="242"/>
      <c r="F926" s="293" t="s">
        <v>173</v>
      </c>
      <c r="G926" s="160"/>
      <c r="H926" s="160"/>
      <c r="I926" s="24" t="str">
        <f t="shared" ca="1" si="79"/>
        <v>LOCKED</v>
      </c>
      <c r="J926" s="15" t="str">
        <f t="shared" si="83"/>
        <v>E022ASewer Inspection (following repair)CW2145-R5</v>
      </c>
      <c r="K926" s="16" t="e">
        <f>MATCH(J926,'Pay Items'!$K$1:$K$649,0)</f>
        <v>#N/A</v>
      </c>
      <c r="L926" s="17" t="str">
        <f t="shared" ca="1" si="80"/>
        <v>,0</v>
      </c>
      <c r="M926" s="17" t="str">
        <f t="shared" ca="1" si="81"/>
        <v>C2</v>
      </c>
      <c r="N926" s="17" t="str">
        <f t="shared" ca="1" si="82"/>
        <v>C2</v>
      </c>
    </row>
    <row r="927" spans="1:14" ht="30" customHeight="1" x14ac:dyDescent="0.2">
      <c r="A927" s="237" t="s">
        <v>1037</v>
      </c>
      <c r="B927" s="238" t="s">
        <v>350</v>
      </c>
      <c r="C927" s="234" t="s">
        <v>1961</v>
      </c>
      <c r="D927" s="241"/>
      <c r="E927" s="242" t="s">
        <v>182</v>
      </c>
      <c r="F927" s="298">
        <v>78</v>
      </c>
      <c r="G927" s="243"/>
      <c r="H927" s="244">
        <f>ROUND(G927*F927,2)</f>
        <v>0</v>
      </c>
      <c r="I927" s="24" t="str">
        <f t="shared" ca="1" si="79"/>
        <v/>
      </c>
      <c r="J927" s="15" t="str">
        <f t="shared" si="83"/>
        <v>E022E300 mm, CSm</v>
      </c>
      <c r="K927" s="16" t="e">
        <f>MATCH(J927,'Pay Items'!$K$1:$K$649,0)</f>
        <v>#N/A</v>
      </c>
      <c r="L927" s="17" t="str">
        <f t="shared" ca="1" si="80"/>
        <v>,0</v>
      </c>
      <c r="M927" s="17" t="str">
        <f t="shared" ca="1" si="81"/>
        <v>C2</v>
      </c>
      <c r="N927" s="17" t="str">
        <f t="shared" ca="1" si="82"/>
        <v>C2</v>
      </c>
    </row>
    <row r="928" spans="1:14" ht="30" customHeight="1" x14ac:dyDescent="0.2">
      <c r="A928" s="227"/>
      <c r="B928" s="228"/>
      <c r="C928" s="229" t="s">
        <v>1966</v>
      </c>
      <c r="D928" s="230"/>
      <c r="E928" s="231" t="s">
        <v>173</v>
      </c>
      <c r="F928" s="293" t="s">
        <v>173</v>
      </c>
      <c r="G928" s="160"/>
      <c r="H928" s="160"/>
      <c r="I928" s="24" t="str">
        <f t="shared" ca="1" si="79"/>
        <v>LOCKED</v>
      </c>
      <c r="J928" s="15" t="str">
        <f t="shared" si="83"/>
        <v>LIPTON ST - SEWER REPAIR (MA20015147)</v>
      </c>
      <c r="K928" s="16" t="e">
        <f>MATCH(J928,'Pay Items'!$K$1:$K$649,0)</f>
        <v>#N/A</v>
      </c>
      <c r="L928" s="17" t="str">
        <f t="shared" ca="1" si="80"/>
        <v>,0</v>
      </c>
      <c r="M928" s="17" t="str">
        <f t="shared" ca="1" si="81"/>
        <v>C2</v>
      </c>
      <c r="N928" s="17" t="str">
        <f t="shared" ca="1" si="82"/>
        <v>C2</v>
      </c>
    </row>
    <row r="929" spans="1:14" ht="30" customHeight="1" x14ac:dyDescent="0.2">
      <c r="A929" s="232" t="s">
        <v>61</v>
      </c>
      <c r="B929" s="233" t="s">
        <v>1967</v>
      </c>
      <c r="C929" s="234" t="s">
        <v>597</v>
      </c>
      <c r="D929" s="235" t="s">
        <v>11</v>
      </c>
      <c r="E929" s="236"/>
      <c r="F929" s="293" t="s">
        <v>173</v>
      </c>
      <c r="G929" s="160"/>
      <c r="H929" s="160"/>
      <c r="I929" s="24" t="str">
        <f t="shared" ca="1" si="79"/>
        <v>LOCKED</v>
      </c>
      <c r="J929" s="15" t="str">
        <f t="shared" si="83"/>
        <v>E017Sewer Repair - Up to 3.0 Meters LongCW 2130-R12</v>
      </c>
      <c r="K929" s="16">
        <f>MATCH(J929,'Pay Items'!$K$1:$K$649,0)</f>
        <v>468</v>
      </c>
      <c r="L929" s="17" t="str">
        <f t="shared" ca="1" si="80"/>
        <v>,0</v>
      </c>
      <c r="M929" s="17" t="str">
        <f t="shared" ca="1" si="81"/>
        <v>C2</v>
      </c>
      <c r="N929" s="17" t="str">
        <f t="shared" ca="1" si="82"/>
        <v>C2</v>
      </c>
    </row>
    <row r="930" spans="1:14" ht="30" customHeight="1" x14ac:dyDescent="0.2">
      <c r="A930" s="237" t="s">
        <v>1021</v>
      </c>
      <c r="B930" s="238" t="s">
        <v>350</v>
      </c>
      <c r="C930" s="234" t="s">
        <v>1961</v>
      </c>
      <c r="D930" s="235"/>
      <c r="E930" s="236"/>
      <c r="F930" s="293" t="s">
        <v>173</v>
      </c>
      <c r="G930" s="160"/>
      <c r="H930" s="160"/>
      <c r="I930" s="24" t="str">
        <f t="shared" ca="1" si="79"/>
        <v>LOCKED</v>
      </c>
      <c r="J930" s="15" t="str">
        <f t="shared" si="83"/>
        <v>E017G300 mm, CS</v>
      </c>
      <c r="K930" s="16" t="e">
        <f>MATCH(J930,'Pay Items'!$K$1:$K$649,0)</f>
        <v>#N/A</v>
      </c>
      <c r="L930" s="17" t="str">
        <f t="shared" ca="1" si="80"/>
        <v>,0</v>
      </c>
      <c r="M930" s="17" t="str">
        <f t="shared" ca="1" si="81"/>
        <v>C2</v>
      </c>
      <c r="N930" s="17" t="str">
        <f t="shared" ca="1" si="82"/>
        <v>C2</v>
      </c>
    </row>
    <row r="931" spans="1:14" ht="30" customHeight="1" x14ac:dyDescent="0.2">
      <c r="A931" s="237" t="s">
        <v>1022</v>
      </c>
      <c r="B931" s="239" t="s">
        <v>700</v>
      </c>
      <c r="C931" s="240" t="s">
        <v>1962</v>
      </c>
      <c r="D931" s="241"/>
      <c r="E931" s="242" t="s">
        <v>181</v>
      </c>
      <c r="F931" s="298">
        <v>2</v>
      </c>
      <c r="G931" s="243"/>
      <c r="H931" s="244">
        <f>ROUND(G931*F931,2)</f>
        <v>0</v>
      </c>
      <c r="I931" s="24" t="str">
        <f t="shared" ca="1" si="79"/>
        <v/>
      </c>
      <c r="J931" s="15" t="str">
        <f t="shared" si="83"/>
        <v>E017HClass 3 Backfilleach</v>
      </c>
      <c r="K931" s="16" t="e">
        <f>MATCH(J931,'Pay Items'!$K$1:$K$649,0)</f>
        <v>#N/A</v>
      </c>
      <c r="L931" s="17" t="str">
        <f t="shared" ca="1" si="80"/>
        <v>,0</v>
      </c>
      <c r="M931" s="17" t="str">
        <f t="shared" ca="1" si="81"/>
        <v>C2</v>
      </c>
      <c r="N931" s="17" t="str">
        <f t="shared" ca="1" si="82"/>
        <v>C2</v>
      </c>
    </row>
    <row r="932" spans="1:14" ht="39.950000000000003" customHeight="1" x14ac:dyDescent="0.2">
      <c r="A932" s="237" t="s">
        <v>84</v>
      </c>
      <c r="B932" s="247" t="s">
        <v>1968</v>
      </c>
      <c r="C932" s="248" t="s">
        <v>727</v>
      </c>
      <c r="D932" s="249" t="s">
        <v>11</v>
      </c>
      <c r="E932" s="242"/>
      <c r="F932" s="293" t="s">
        <v>173</v>
      </c>
      <c r="G932" s="160"/>
      <c r="H932" s="160"/>
      <c r="I932" s="24" t="str">
        <f t="shared" ca="1" si="79"/>
        <v>LOCKED</v>
      </c>
      <c r="J932" s="15" t="str">
        <f t="shared" si="83"/>
        <v>E042Connecting New Sewer Service to Existing Sewer ServiceCW 2130-R12</v>
      </c>
      <c r="K932" s="16">
        <f>MATCH(J932,'Pay Items'!$K$1:$K$649,0)</f>
        <v>548</v>
      </c>
      <c r="L932" s="17" t="str">
        <f t="shared" ca="1" si="80"/>
        <v>,0</v>
      </c>
      <c r="M932" s="17" t="str">
        <f t="shared" ca="1" si="81"/>
        <v>C2</v>
      </c>
      <c r="N932" s="17" t="str">
        <f t="shared" ca="1" si="82"/>
        <v>C2</v>
      </c>
    </row>
    <row r="933" spans="1:14" ht="30" customHeight="1" x14ac:dyDescent="0.2">
      <c r="A933" s="237" t="s">
        <v>85</v>
      </c>
      <c r="B933" s="250" t="s">
        <v>350</v>
      </c>
      <c r="C933" s="248" t="s">
        <v>888</v>
      </c>
      <c r="D933" s="249"/>
      <c r="E933" s="242" t="s">
        <v>181</v>
      </c>
      <c r="F933" s="298">
        <v>3</v>
      </c>
      <c r="G933" s="243"/>
      <c r="H933" s="244">
        <f>ROUND(G933*F933,2)</f>
        <v>0</v>
      </c>
      <c r="I933" s="24" t="str">
        <f t="shared" ca="1" si="79"/>
        <v/>
      </c>
      <c r="J933" s="15" t="str">
        <f t="shared" si="83"/>
        <v>E043150 mmeach</v>
      </c>
      <c r="K933" s="16" t="e">
        <f>MATCH(J933,'Pay Items'!$K$1:$K$649,0)</f>
        <v>#N/A</v>
      </c>
      <c r="L933" s="17" t="str">
        <f t="shared" ca="1" si="80"/>
        <v>,0</v>
      </c>
      <c r="M933" s="17" t="str">
        <f t="shared" ca="1" si="81"/>
        <v>C2</v>
      </c>
      <c r="N933" s="17" t="str">
        <f t="shared" ca="1" si="82"/>
        <v>C2</v>
      </c>
    </row>
    <row r="934" spans="1:14" ht="30" customHeight="1" x14ac:dyDescent="0.2">
      <c r="A934" s="232" t="s">
        <v>1001</v>
      </c>
      <c r="B934" s="233" t="s">
        <v>1969</v>
      </c>
      <c r="C934" s="245" t="s">
        <v>1964</v>
      </c>
      <c r="D934" s="246" t="s">
        <v>1965</v>
      </c>
      <c r="E934" s="242"/>
      <c r="F934" s="293" t="s">
        <v>173</v>
      </c>
      <c r="G934" s="160"/>
      <c r="H934" s="160"/>
      <c r="I934" s="24" t="str">
        <f t="shared" ca="1" si="79"/>
        <v>LOCKED</v>
      </c>
      <c r="J934" s="15" t="str">
        <f t="shared" si="83"/>
        <v>E022ASewer Inspection (following repair)CW2145-R5</v>
      </c>
      <c r="K934" s="16" t="e">
        <f>MATCH(J934,'Pay Items'!$K$1:$K$649,0)</f>
        <v>#N/A</v>
      </c>
      <c r="L934" s="17" t="str">
        <f t="shared" ca="1" si="80"/>
        <v>,0</v>
      </c>
      <c r="M934" s="17" t="str">
        <f t="shared" ca="1" si="81"/>
        <v>C2</v>
      </c>
      <c r="N934" s="17" t="str">
        <f t="shared" ca="1" si="82"/>
        <v>C2</v>
      </c>
    </row>
    <row r="935" spans="1:14" ht="30" customHeight="1" x14ac:dyDescent="0.2">
      <c r="A935" s="237" t="s">
        <v>1037</v>
      </c>
      <c r="B935" s="238" t="s">
        <v>350</v>
      </c>
      <c r="C935" s="234" t="s">
        <v>1961</v>
      </c>
      <c r="D935" s="241"/>
      <c r="E935" s="242" t="s">
        <v>182</v>
      </c>
      <c r="F935" s="298">
        <v>87</v>
      </c>
      <c r="G935" s="243"/>
      <c r="H935" s="244">
        <f>ROUND(G935*F935,2)</f>
        <v>0</v>
      </c>
      <c r="I935" s="24" t="str">
        <f t="shared" ca="1" si="79"/>
        <v/>
      </c>
      <c r="J935" s="15" t="str">
        <f t="shared" si="83"/>
        <v>E022E300 mm, CSm</v>
      </c>
      <c r="K935" s="16" t="e">
        <f>MATCH(J935,'Pay Items'!$K$1:$K$649,0)</f>
        <v>#N/A</v>
      </c>
      <c r="L935" s="17" t="str">
        <f t="shared" ca="1" si="80"/>
        <v>,0</v>
      </c>
      <c r="M935" s="17" t="str">
        <f t="shared" ca="1" si="81"/>
        <v>C2</v>
      </c>
      <c r="N935" s="17" t="str">
        <f t="shared" ca="1" si="82"/>
        <v>C2</v>
      </c>
    </row>
    <row r="936" spans="1:14" ht="30" customHeight="1" x14ac:dyDescent="0.2">
      <c r="A936" s="227"/>
      <c r="B936" s="228"/>
      <c r="C936" s="229" t="s">
        <v>1970</v>
      </c>
      <c r="D936" s="230"/>
      <c r="E936" s="231" t="s">
        <v>173</v>
      </c>
      <c r="F936" s="293" t="s">
        <v>173</v>
      </c>
      <c r="G936" s="160"/>
      <c r="H936" s="160"/>
      <c r="I936" s="24" t="str">
        <f t="shared" ca="1" si="79"/>
        <v>LOCKED</v>
      </c>
      <c r="J936" s="15" t="str">
        <f t="shared" si="83"/>
        <v>LIPTON ST - MANHOLE REPAIR (MH20012511)</v>
      </c>
      <c r="K936" s="16" t="e">
        <f>MATCH(J936,'Pay Items'!$K$1:$K$649,0)</f>
        <v>#N/A</v>
      </c>
      <c r="L936" s="17" t="str">
        <f t="shared" ca="1" si="80"/>
        <v>,0</v>
      </c>
      <c r="M936" s="17" t="str">
        <f t="shared" ca="1" si="81"/>
        <v>C2</v>
      </c>
      <c r="N936" s="17" t="str">
        <f t="shared" ca="1" si="82"/>
        <v>C2</v>
      </c>
    </row>
    <row r="937" spans="1:14" ht="30" customHeight="1" x14ac:dyDescent="0.2">
      <c r="A937" s="232"/>
      <c r="B937" s="233" t="s">
        <v>1971</v>
      </c>
      <c r="C937" s="234" t="s">
        <v>1972</v>
      </c>
      <c r="D937" s="235" t="s">
        <v>11</v>
      </c>
      <c r="E937" s="236"/>
      <c r="F937" s="293" t="s">
        <v>173</v>
      </c>
      <c r="G937" s="160"/>
      <c r="H937" s="160"/>
      <c r="I937" s="24" t="str">
        <f t="shared" ca="1" si="79"/>
        <v>LOCKED</v>
      </c>
      <c r="J937" s="15" t="str">
        <f t="shared" si="83"/>
        <v>Replace Existing ManholeCW 2130-R12</v>
      </c>
      <c r="K937" s="16" t="e">
        <f>MATCH(J937,'Pay Items'!$K$1:$K$649,0)</f>
        <v>#N/A</v>
      </c>
      <c r="L937" s="17" t="str">
        <f t="shared" ca="1" si="80"/>
        <v>,0</v>
      </c>
      <c r="M937" s="17" t="str">
        <f t="shared" ca="1" si="81"/>
        <v>C2</v>
      </c>
      <c r="N937" s="17" t="str">
        <f t="shared" ca="1" si="82"/>
        <v>C2</v>
      </c>
    </row>
    <row r="938" spans="1:14" ht="30" customHeight="1" x14ac:dyDescent="0.2">
      <c r="A938" s="232"/>
      <c r="B938" s="238" t="s">
        <v>350</v>
      </c>
      <c r="C938" s="234" t="s">
        <v>1973</v>
      </c>
      <c r="D938" s="235"/>
      <c r="E938" s="236" t="s">
        <v>183</v>
      </c>
      <c r="F938" s="303">
        <v>3.4</v>
      </c>
      <c r="G938" s="243"/>
      <c r="H938" s="244">
        <f>ROUND(G938*F938,2)</f>
        <v>0</v>
      </c>
      <c r="I938" s="24" t="str">
        <f t="shared" ca="1" si="79"/>
        <v/>
      </c>
      <c r="J938" s="15" t="str">
        <f t="shared" si="83"/>
        <v>Pre-cast Concrete Base and Risersvert. m</v>
      </c>
      <c r="K938" s="16" t="e">
        <f>MATCH(J938,'Pay Items'!$K$1:$K$649,0)</f>
        <v>#N/A</v>
      </c>
      <c r="L938" s="17" t="str">
        <f t="shared" ca="1" si="80"/>
        <v>,2</v>
      </c>
      <c r="M938" s="17" t="str">
        <f t="shared" ca="1" si="81"/>
        <v>C2</v>
      </c>
      <c r="N938" s="17" t="str">
        <f t="shared" ca="1" si="82"/>
        <v>C2</v>
      </c>
    </row>
    <row r="939" spans="1:14" ht="30" customHeight="1" x14ac:dyDescent="0.2">
      <c r="A939" s="232"/>
      <c r="B939" s="233" t="s">
        <v>1974</v>
      </c>
      <c r="C939" s="251" t="s">
        <v>1975</v>
      </c>
      <c r="D939" s="252" t="s">
        <v>1976</v>
      </c>
      <c r="E939" s="236"/>
      <c r="F939" s="293" t="s">
        <v>173</v>
      </c>
      <c r="G939" s="160"/>
      <c r="H939" s="160"/>
      <c r="I939" s="24" t="str">
        <f t="shared" ca="1" si="79"/>
        <v>LOCKED</v>
      </c>
      <c r="J939" s="15" t="str">
        <f t="shared" si="83"/>
        <v>Manhole Inspection (following repair)CW 2145-R5</v>
      </c>
      <c r="K939" s="16" t="e">
        <f>MATCH(J939,'Pay Items'!$K$1:$K$649,0)</f>
        <v>#N/A</v>
      </c>
      <c r="L939" s="17" t="str">
        <f t="shared" ca="1" si="80"/>
        <v>,0</v>
      </c>
      <c r="M939" s="17" t="str">
        <f t="shared" ca="1" si="81"/>
        <v>C2</v>
      </c>
      <c r="N939" s="17" t="str">
        <f t="shared" ca="1" si="82"/>
        <v>C2</v>
      </c>
    </row>
    <row r="940" spans="1:14" ht="30" customHeight="1" x14ac:dyDescent="0.2">
      <c r="A940" s="232"/>
      <c r="B940" s="238" t="s">
        <v>350</v>
      </c>
      <c r="C940" s="234" t="s">
        <v>1977</v>
      </c>
      <c r="D940" s="235"/>
      <c r="E940" s="236" t="s">
        <v>181</v>
      </c>
      <c r="F940" s="298">
        <v>1</v>
      </c>
      <c r="G940" s="243"/>
      <c r="H940" s="244">
        <f>ROUND(G940*F940,2)</f>
        <v>0</v>
      </c>
      <c r="I940" s="24" t="str">
        <f t="shared" ca="1" si="79"/>
        <v/>
      </c>
      <c r="J940" s="15" t="str">
        <f t="shared" si="83"/>
        <v>Manhole Inspectioneach</v>
      </c>
      <c r="K940" s="16" t="e">
        <f>MATCH(J940,'Pay Items'!$K$1:$K$649,0)</f>
        <v>#N/A</v>
      </c>
      <c r="L940" s="17" t="str">
        <f t="shared" ca="1" si="80"/>
        <v>,0</v>
      </c>
      <c r="M940" s="17" t="str">
        <f t="shared" ca="1" si="81"/>
        <v>C2</v>
      </c>
      <c r="N940" s="17" t="str">
        <f t="shared" ca="1" si="82"/>
        <v>C2</v>
      </c>
    </row>
    <row r="941" spans="1:14" ht="30" customHeight="1" x14ac:dyDescent="0.2">
      <c r="A941" s="227"/>
      <c r="B941" s="228"/>
      <c r="C941" s="229" t="s">
        <v>1978</v>
      </c>
      <c r="D941" s="230"/>
      <c r="E941" s="231" t="s">
        <v>173</v>
      </c>
      <c r="F941" s="293" t="s">
        <v>173</v>
      </c>
      <c r="G941" s="160"/>
      <c r="H941" s="160"/>
      <c r="I941" s="24" t="str">
        <f t="shared" ca="1" si="79"/>
        <v>LOCKED</v>
      </c>
      <c r="J941" s="15" t="str">
        <f t="shared" si="83"/>
        <v>LIPTON ST - MANHOLE REPAIR (MH20013654)</v>
      </c>
      <c r="K941" s="16" t="e">
        <f>MATCH(J941,'Pay Items'!$K$1:$K$649,0)</f>
        <v>#N/A</v>
      </c>
      <c r="L941" s="17" t="str">
        <f t="shared" ca="1" si="80"/>
        <v>,0</v>
      </c>
      <c r="M941" s="17" t="str">
        <f t="shared" ca="1" si="81"/>
        <v>C2</v>
      </c>
      <c r="N941" s="17" t="str">
        <f t="shared" ca="1" si="82"/>
        <v>C2</v>
      </c>
    </row>
    <row r="942" spans="1:14" ht="30" customHeight="1" x14ac:dyDescent="0.2">
      <c r="A942" s="232" t="s">
        <v>231</v>
      </c>
      <c r="B942" s="233" t="s">
        <v>1979</v>
      </c>
      <c r="C942" s="234" t="s">
        <v>684</v>
      </c>
      <c r="D942" s="235" t="s">
        <v>11</v>
      </c>
      <c r="E942" s="236"/>
      <c r="F942" s="293" t="s">
        <v>173</v>
      </c>
      <c r="G942" s="160"/>
      <c r="H942" s="160"/>
      <c r="I942" s="24" t="str">
        <f t="shared" ca="1" si="79"/>
        <v>LOCKED</v>
      </c>
      <c r="J942" s="15" t="str">
        <f t="shared" si="83"/>
        <v>F002Replacing Existing RisersCW 2130-R12</v>
      </c>
      <c r="K942" s="16">
        <f>MATCH(J942,'Pay Items'!$K$1:$K$649,0)</f>
        <v>591</v>
      </c>
      <c r="L942" s="17" t="str">
        <f t="shared" ca="1" si="80"/>
        <v>,0</v>
      </c>
      <c r="M942" s="17" t="str">
        <f t="shared" ca="1" si="81"/>
        <v>C2</v>
      </c>
      <c r="N942" s="17" t="str">
        <f t="shared" ca="1" si="82"/>
        <v>C2</v>
      </c>
    </row>
    <row r="943" spans="1:14" ht="30" customHeight="1" x14ac:dyDescent="0.2">
      <c r="A943" s="232" t="s">
        <v>685</v>
      </c>
      <c r="B943" s="238" t="s">
        <v>350</v>
      </c>
      <c r="C943" s="234" t="s">
        <v>695</v>
      </c>
      <c r="D943" s="235"/>
      <c r="E943" s="236" t="s">
        <v>183</v>
      </c>
      <c r="F943" s="303">
        <v>0.9</v>
      </c>
      <c r="G943" s="243"/>
      <c r="H943" s="244">
        <f>ROUND(G943*F943,2)</f>
        <v>0</v>
      </c>
      <c r="I943" s="24" t="str">
        <f t="shared" ca="1" si="79"/>
        <v/>
      </c>
      <c r="J943" s="15" t="str">
        <f t="shared" si="83"/>
        <v>F002APre-cast Concrete Risersvert. m</v>
      </c>
      <c r="K943" s="16">
        <f>MATCH(J943,'Pay Items'!$K$1:$K$649,0)</f>
        <v>592</v>
      </c>
      <c r="L943" s="17" t="str">
        <f t="shared" ca="1" si="80"/>
        <v>,2</v>
      </c>
      <c r="M943" s="17" t="str">
        <f t="shared" ca="1" si="81"/>
        <v>C2</v>
      </c>
      <c r="N943" s="17" t="str">
        <f t="shared" ca="1" si="82"/>
        <v>C2</v>
      </c>
    </row>
    <row r="944" spans="1:14" ht="30" customHeight="1" x14ac:dyDescent="0.2">
      <c r="A944" s="232"/>
      <c r="B944" s="233" t="s">
        <v>1980</v>
      </c>
      <c r="C944" s="234" t="s">
        <v>1981</v>
      </c>
      <c r="D944" s="235" t="s">
        <v>11</v>
      </c>
      <c r="E944" s="236"/>
      <c r="F944" s="293" t="s">
        <v>173</v>
      </c>
      <c r="G944" s="160"/>
      <c r="H944" s="160"/>
      <c r="I944" s="24" t="str">
        <f t="shared" ca="1" si="79"/>
        <v>LOCKED</v>
      </c>
      <c r="J944" s="15" t="str">
        <f t="shared" si="83"/>
        <v>Repair cracks on wallCW 2130-R12</v>
      </c>
      <c r="K944" s="16" t="e">
        <f>MATCH(J944,'Pay Items'!$K$1:$K$649,0)</f>
        <v>#N/A</v>
      </c>
      <c r="L944" s="17" t="str">
        <f t="shared" ca="1" si="80"/>
        <v>,0</v>
      </c>
      <c r="M944" s="17" t="str">
        <f t="shared" ca="1" si="81"/>
        <v>C2</v>
      </c>
      <c r="N944" s="17" t="str">
        <f t="shared" ca="1" si="82"/>
        <v>C2</v>
      </c>
    </row>
    <row r="945" spans="1:14" ht="30" customHeight="1" x14ac:dyDescent="0.2">
      <c r="A945" s="232"/>
      <c r="B945" s="238" t="s">
        <v>350</v>
      </c>
      <c r="C945" s="234" t="s">
        <v>1982</v>
      </c>
      <c r="D945" s="235"/>
      <c r="E945" s="236" t="s">
        <v>183</v>
      </c>
      <c r="F945" s="303">
        <v>2.7</v>
      </c>
      <c r="G945" s="243"/>
      <c r="H945" s="244">
        <f>ROUND(G945*F945,2)</f>
        <v>0</v>
      </c>
      <c r="I945" s="24" t="str">
        <f t="shared" ca="1" si="79"/>
        <v/>
      </c>
      <c r="J945" s="15" t="str">
        <f t="shared" si="83"/>
        <v>Grout cracks and crevicesvert. m</v>
      </c>
      <c r="K945" s="16" t="e">
        <f>MATCH(J945,'Pay Items'!$K$1:$K$649,0)</f>
        <v>#N/A</v>
      </c>
      <c r="L945" s="17" t="str">
        <f t="shared" ca="1" si="80"/>
        <v>,2</v>
      </c>
      <c r="M945" s="17" t="str">
        <f t="shared" ca="1" si="81"/>
        <v>C2</v>
      </c>
      <c r="N945" s="17" t="str">
        <f t="shared" ca="1" si="82"/>
        <v>C2</v>
      </c>
    </row>
    <row r="946" spans="1:14" ht="30" customHeight="1" x14ac:dyDescent="0.2">
      <c r="A946" s="232"/>
      <c r="B946" s="233" t="s">
        <v>1983</v>
      </c>
      <c r="C946" s="234" t="s">
        <v>1984</v>
      </c>
      <c r="D946" s="235" t="s">
        <v>11</v>
      </c>
      <c r="E946" s="236"/>
      <c r="F946" s="293" t="s">
        <v>173</v>
      </c>
      <c r="G946" s="160"/>
      <c r="H946" s="160"/>
      <c r="I946" s="24" t="str">
        <f t="shared" ca="1" si="79"/>
        <v>LOCKED</v>
      </c>
      <c r="J946" s="15" t="str">
        <f t="shared" si="83"/>
        <v>Repair benchingCW 2130-R12</v>
      </c>
      <c r="K946" s="16" t="e">
        <f>MATCH(J946,'Pay Items'!$K$1:$K$649,0)</f>
        <v>#N/A</v>
      </c>
      <c r="L946" s="17" t="str">
        <f t="shared" ca="1" si="80"/>
        <v>,0</v>
      </c>
      <c r="M946" s="17" t="str">
        <f t="shared" ca="1" si="81"/>
        <v>C2</v>
      </c>
      <c r="N946" s="17" t="str">
        <f t="shared" ca="1" si="82"/>
        <v>C2</v>
      </c>
    </row>
    <row r="947" spans="1:14" ht="30" customHeight="1" x14ac:dyDescent="0.2">
      <c r="A947" s="232"/>
      <c r="B947" s="238" t="s">
        <v>350</v>
      </c>
      <c r="C947" s="234" t="s">
        <v>1985</v>
      </c>
      <c r="D947" s="235"/>
      <c r="E947" s="236" t="s">
        <v>181</v>
      </c>
      <c r="F947" s="298">
        <v>1</v>
      </c>
      <c r="G947" s="243"/>
      <c r="H947" s="244">
        <f>ROUND(G947*F947,2)</f>
        <v>0</v>
      </c>
      <c r="I947" s="24" t="str">
        <f t="shared" ca="1" si="79"/>
        <v/>
      </c>
      <c r="J947" s="15" t="str">
        <f t="shared" si="83"/>
        <v>Concrete benchingeach</v>
      </c>
      <c r="K947" s="16" t="e">
        <f>MATCH(J947,'Pay Items'!$K$1:$K$649,0)</f>
        <v>#N/A</v>
      </c>
      <c r="L947" s="17" t="str">
        <f t="shared" ca="1" si="80"/>
        <v>,0</v>
      </c>
      <c r="M947" s="17" t="str">
        <f t="shared" ca="1" si="81"/>
        <v>C2</v>
      </c>
      <c r="N947" s="17" t="str">
        <f t="shared" ca="1" si="82"/>
        <v>C2</v>
      </c>
    </row>
    <row r="948" spans="1:14" ht="30" customHeight="1" x14ac:dyDescent="0.2">
      <c r="A948" s="232"/>
      <c r="B948" s="233" t="s">
        <v>1986</v>
      </c>
      <c r="C948" s="251" t="s">
        <v>1975</v>
      </c>
      <c r="D948" s="252" t="s">
        <v>1976</v>
      </c>
      <c r="E948" s="236"/>
      <c r="F948" s="293" t="s">
        <v>173</v>
      </c>
      <c r="G948" s="160"/>
      <c r="H948" s="160"/>
      <c r="I948" s="24" t="str">
        <f t="shared" ca="1" si="79"/>
        <v>LOCKED</v>
      </c>
      <c r="J948" s="15" t="str">
        <f t="shared" si="83"/>
        <v>Manhole Inspection (following repair)CW 2145-R5</v>
      </c>
      <c r="K948" s="16" t="e">
        <f>MATCH(J948,'Pay Items'!$K$1:$K$649,0)</f>
        <v>#N/A</v>
      </c>
      <c r="L948" s="17" t="str">
        <f t="shared" ca="1" si="80"/>
        <v>,0</v>
      </c>
      <c r="M948" s="17" t="str">
        <f t="shared" ca="1" si="81"/>
        <v>C2</v>
      </c>
      <c r="N948" s="17" t="str">
        <f t="shared" ca="1" si="82"/>
        <v>C2</v>
      </c>
    </row>
    <row r="949" spans="1:14" ht="30" customHeight="1" x14ac:dyDescent="0.2">
      <c r="A949" s="232"/>
      <c r="B949" s="238" t="s">
        <v>350</v>
      </c>
      <c r="C949" s="234" t="s">
        <v>1977</v>
      </c>
      <c r="D949" s="235"/>
      <c r="E949" s="236" t="s">
        <v>181</v>
      </c>
      <c r="F949" s="298">
        <v>1</v>
      </c>
      <c r="G949" s="243"/>
      <c r="H949" s="244">
        <f>ROUND(G949*F949,2)</f>
        <v>0</v>
      </c>
      <c r="I949" s="24" t="str">
        <f t="shared" ca="1" si="79"/>
        <v/>
      </c>
      <c r="J949" s="15" t="str">
        <f t="shared" si="83"/>
        <v>Manhole Inspectioneach</v>
      </c>
      <c r="K949" s="16" t="e">
        <f>MATCH(J949,'Pay Items'!$K$1:$K$649,0)</f>
        <v>#N/A</v>
      </c>
      <c r="L949" s="17" t="str">
        <f t="shared" ca="1" si="80"/>
        <v>,0</v>
      </c>
      <c r="M949" s="17" t="str">
        <f t="shared" ca="1" si="81"/>
        <v>C2</v>
      </c>
      <c r="N949" s="17" t="str">
        <f t="shared" ca="1" si="82"/>
        <v>C2</v>
      </c>
    </row>
    <row r="950" spans="1:14" ht="8.25" customHeight="1" x14ac:dyDescent="0.2">
      <c r="A950" s="152"/>
      <c r="B950" s="253"/>
      <c r="C950" s="157"/>
      <c r="D950" s="158"/>
      <c r="E950" s="146"/>
      <c r="F950" s="293" t="s">
        <v>173</v>
      </c>
      <c r="G950" s="160" t="s">
        <v>173</v>
      </c>
      <c r="H950" s="160"/>
      <c r="I950" s="24" t="str">
        <f t="shared" ca="1" si="79"/>
        <v>LOCKED</v>
      </c>
      <c r="J950" s="15" t="str">
        <f t="shared" si="83"/>
        <v/>
      </c>
      <c r="K950" s="16" t="e">
        <f>MATCH(J950,'Pay Items'!$K$1:$K$649,0)</f>
        <v>#N/A</v>
      </c>
      <c r="L950" s="17" t="str">
        <f t="shared" ca="1" si="80"/>
        <v>,0</v>
      </c>
      <c r="M950" s="17" t="str">
        <f t="shared" ca="1" si="81"/>
        <v>C2</v>
      </c>
      <c r="N950" s="17" t="str">
        <f t="shared" ca="1" si="82"/>
        <v>C2</v>
      </c>
    </row>
    <row r="951" spans="1:14" ht="30" customHeight="1" thickBot="1" x14ac:dyDescent="0.25">
      <c r="A951" s="254"/>
      <c r="B951" s="226" t="str">
        <f>B921</f>
        <v>J</v>
      </c>
      <c r="C951" s="317" t="str">
        <f>C921</f>
        <v>WATER AND WASTE WORK</v>
      </c>
      <c r="D951" s="318"/>
      <c r="E951" s="318"/>
      <c r="F951" s="319"/>
      <c r="G951" s="200" t="s">
        <v>1649</v>
      </c>
      <c r="H951" s="200">
        <f>SUM(H921:H950)</f>
        <v>0</v>
      </c>
      <c r="I951" s="24" t="str">
        <f t="shared" ca="1" si="79"/>
        <v>LOCKED</v>
      </c>
      <c r="J951" s="15" t="str">
        <f t="shared" si="83"/>
        <v>WATER AND WASTE WORK</v>
      </c>
      <c r="K951" s="16" t="e">
        <f>MATCH(J951,'Pay Items'!$K$1:$K$649,0)</f>
        <v>#N/A</v>
      </c>
      <c r="L951" s="17" t="str">
        <f t="shared" ca="1" si="80"/>
        <v>G</v>
      </c>
      <c r="M951" s="17" t="str">
        <f t="shared" ca="1" si="81"/>
        <v>C2</v>
      </c>
      <c r="N951" s="17" t="str">
        <f t="shared" ca="1" si="82"/>
        <v>C2</v>
      </c>
    </row>
    <row r="952" spans="1:14" ht="60" customHeight="1" thickTop="1" x14ac:dyDescent="0.2">
      <c r="A952" s="255"/>
      <c r="B952" s="332" t="s">
        <v>1987</v>
      </c>
      <c r="C952" s="333"/>
      <c r="D952" s="333"/>
      <c r="E952" s="333"/>
      <c r="F952" s="333"/>
      <c r="G952" s="334"/>
      <c r="H952" s="149"/>
      <c r="I952" s="24" t="str">
        <f t="shared" ca="1" si="79"/>
        <v>LOCKED</v>
      </c>
      <c r="J952" s="15" t="str">
        <f t="shared" si="83"/>
        <v/>
      </c>
      <c r="K952" s="16" t="e">
        <f>MATCH(J952,'Pay Items'!$K$1:$K$649,0)</f>
        <v>#N/A</v>
      </c>
      <c r="L952" s="17" t="str">
        <f t="shared" ca="1" si="80"/>
        <v>G</v>
      </c>
      <c r="M952" s="17" t="str">
        <f t="shared" ca="1" si="81"/>
        <v>G</v>
      </c>
      <c r="N952" s="17" t="str">
        <f t="shared" ca="1" si="82"/>
        <v>G</v>
      </c>
    </row>
    <row r="953" spans="1:14" ht="39.950000000000003" customHeight="1" x14ac:dyDescent="0.2">
      <c r="A953" s="160"/>
      <c r="B953" s="153" t="s">
        <v>1988</v>
      </c>
      <c r="C953" s="314" t="s">
        <v>1989</v>
      </c>
      <c r="D953" s="315"/>
      <c r="E953" s="315"/>
      <c r="F953" s="316"/>
      <c r="G953" s="152"/>
      <c r="H953" s="154"/>
      <c r="I953" s="24" t="str">
        <f t="shared" ca="1" si="79"/>
        <v>LOCKED</v>
      </c>
      <c r="J953" s="15" t="str">
        <f t="shared" si="83"/>
        <v>STREET LIGHTING INSTALLATION AND ASSOCIATED WORK: LIPTON STREET FROM PALMERSTON AVENUE TO PORTAGE AVENUE</v>
      </c>
      <c r="K953" s="16" t="e">
        <f>MATCH(J953,'Pay Items'!$K$1:$K$649,0)</f>
        <v>#N/A</v>
      </c>
      <c r="L953" s="17" t="str">
        <f t="shared" ca="1" si="80"/>
        <v>G</v>
      </c>
      <c r="M953" s="17" t="str">
        <f t="shared" ca="1" si="81"/>
        <v>C2</v>
      </c>
      <c r="N953" s="17" t="str">
        <f t="shared" ca="1" si="82"/>
        <v>C2</v>
      </c>
    </row>
    <row r="954" spans="1:14" ht="84.95" customHeight="1" x14ac:dyDescent="0.2">
      <c r="A954" s="160"/>
      <c r="B954" s="162" t="s">
        <v>1990</v>
      </c>
      <c r="C954" s="163" t="s">
        <v>1991</v>
      </c>
      <c r="D954" s="164" t="s">
        <v>5</v>
      </c>
      <c r="E954" s="165" t="s">
        <v>181</v>
      </c>
      <c r="F954" s="295">
        <v>13</v>
      </c>
      <c r="G954" s="120"/>
      <c r="H954" s="182">
        <f t="shared" ref="H954:H962" si="84">ROUND(G954*F954,2)</f>
        <v>0</v>
      </c>
      <c r="I954" s="24" t="str">
        <f t="shared" ca="1" si="79"/>
        <v/>
      </c>
      <c r="J954" s="15" t="str">
        <f t="shared" si="83"/>
        <v>Removal of 25'/35' street light pole and precast, poured in place concrete, steel power installed base or direct buried including davit arm, luminaire and appurtenances.each</v>
      </c>
      <c r="K954" s="16" t="e">
        <f>MATCH(J954,'Pay Items'!$K$1:$K$649,0)</f>
        <v>#N/A</v>
      </c>
      <c r="L954" s="17" t="str">
        <f t="shared" ca="1" si="80"/>
        <v>,0</v>
      </c>
      <c r="M954" s="17" t="str">
        <f t="shared" ca="1" si="81"/>
        <v>C2</v>
      </c>
      <c r="N954" s="17" t="str">
        <f t="shared" ca="1" si="82"/>
        <v>C2</v>
      </c>
    </row>
    <row r="955" spans="1:14" ht="60" customHeight="1" x14ac:dyDescent="0.2">
      <c r="A955" s="160"/>
      <c r="B955" s="162" t="s">
        <v>1992</v>
      </c>
      <c r="C955" s="163" t="s">
        <v>1993</v>
      </c>
      <c r="D955" s="164" t="s">
        <v>5</v>
      </c>
      <c r="E955" s="165" t="s">
        <v>181</v>
      </c>
      <c r="F955" s="295">
        <v>900</v>
      </c>
      <c r="G955" s="120"/>
      <c r="H955" s="182">
        <f t="shared" si="84"/>
        <v>0</v>
      </c>
      <c r="I955" s="24" t="str">
        <f t="shared" ca="1" si="79"/>
        <v/>
      </c>
      <c r="J955" s="15" t="str">
        <f t="shared" si="83"/>
        <v>Installation of 50 mm conduit(s) by boring method complete with cable insertion (#4 AL C/N or 1/0 AL Triplex).each</v>
      </c>
      <c r="K955" s="16" t="e">
        <f>MATCH(J955,'Pay Items'!$K$1:$K$649,0)</f>
        <v>#N/A</v>
      </c>
      <c r="L955" s="17" t="str">
        <f t="shared" ca="1" si="80"/>
        <v>,0</v>
      </c>
      <c r="M955" s="17" t="str">
        <f t="shared" ca="1" si="81"/>
        <v>C2</v>
      </c>
      <c r="N955" s="17" t="str">
        <f t="shared" ca="1" si="82"/>
        <v>C2</v>
      </c>
    </row>
    <row r="956" spans="1:14" ht="60" customHeight="1" x14ac:dyDescent="0.2">
      <c r="A956" s="160"/>
      <c r="B956" s="162" t="s">
        <v>1994</v>
      </c>
      <c r="C956" s="163" t="s">
        <v>1995</v>
      </c>
      <c r="D956" s="164" t="s">
        <v>5</v>
      </c>
      <c r="E956" s="165" t="s">
        <v>181</v>
      </c>
      <c r="F956" s="295">
        <v>16</v>
      </c>
      <c r="G956" s="120"/>
      <c r="H956" s="182">
        <f t="shared" si="84"/>
        <v>0</v>
      </c>
      <c r="I956" s="24" t="str">
        <f t="shared" ca="1" si="79"/>
        <v/>
      </c>
      <c r="J956" s="15" t="str">
        <f t="shared" si="83"/>
        <v>Installation of 25'/35' pole, davit arm and precast concrete base including luminaire and appurtenances.each</v>
      </c>
      <c r="K956" s="16" t="e">
        <f>MATCH(J956,'Pay Items'!$K$1:$K$649,0)</f>
        <v>#N/A</v>
      </c>
      <c r="L956" s="17" t="str">
        <f t="shared" ca="1" si="80"/>
        <v>,0</v>
      </c>
      <c r="M956" s="17" t="str">
        <f t="shared" ca="1" si="81"/>
        <v>C2</v>
      </c>
      <c r="N956" s="17" t="str">
        <f t="shared" ca="1" si="82"/>
        <v>C2</v>
      </c>
    </row>
    <row r="957" spans="1:14" ht="122.25" customHeight="1" x14ac:dyDescent="0.2">
      <c r="A957" s="160"/>
      <c r="B957" s="162" t="s">
        <v>1996</v>
      </c>
      <c r="C957" s="163" t="s">
        <v>1997</v>
      </c>
      <c r="D957" s="164" t="s">
        <v>5</v>
      </c>
      <c r="E957" s="165" t="s">
        <v>181</v>
      </c>
      <c r="F957" s="295">
        <v>8</v>
      </c>
      <c r="G957" s="120"/>
      <c r="H957" s="182">
        <f t="shared" ref="H957" si="85">ROUND(G957*F957,2)</f>
        <v>0</v>
      </c>
      <c r="I957" s="24" t="str">
        <f t="shared" ca="1" si="79"/>
        <v/>
      </c>
      <c r="J957" s="15" t="str">
        <f t="shared" si="83"/>
        <v>Installation of one (1) 10' ground rod at every 3rd street light, at the end of every street light circuit and anywhere else as shown on the design drawings. Trench #4 ground wire up to 1 m from rod location to new street light and connect (hammerlock) to top of the ground rod.each</v>
      </c>
      <c r="K957" s="16" t="e">
        <f>MATCH(J957,'Pay Items'!$K$1:$K$649,0)</f>
        <v>#VALUE!</v>
      </c>
      <c r="L957" s="17" t="str">
        <f t="shared" ca="1" si="80"/>
        <v>,0</v>
      </c>
      <c r="M957" s="17" t="str">
        <f t="shared" ca="1" si="81"/>
        <v>C2</v>
      </c>
      <c r="N957" s="17" t="str">
        <f t="shared" ca="1" si="82"/>
        <v>C2</v>
      </c>
    </row>
    <row r="958" spans="1:14" ht="60" customHeight="1" x14ac:dyDescent="0.2">
      <c r="A958" s="160"/>
      <c r="B958" s="162" t="s">
        <v>1998</v>
      </c>
      <c r="C958" s="163" t="s">
        <v>1999</v>
      </c>
      <c r="D958" s="164" t="s">
        <v>5</v>
      </c>
      <c r="E958" s="165" t="s">
        <v>181</v>
      </c>
      <c r="F958" s="295">
        <v>1</v>
      </c>
      <c r="G958" s="120"/>
      <c r="H958" s="182">
        <f t="shared" si="84"/>
        <v>0</v>
      </c>
      <c r="I958" s="24" t="str">
        <f t="shared" ca="1" si="79"/>
        <v/>
      </c>
      <c r="J958" s="15" t="str">
        <f t="shared" si="83"/>
        <v>Install lower 3 m of Cable Guard, ground lug, cable up pole, and first 3 m section of ground rod per Standard CD 315-5.each</v>
      </c>
      <c r="K958" s="16" t="e">
        <f>MATCH(J958,'Pay Items'!$K$1:$K$649,0)</f>
        <v>#N/A</v>
      </c>
      <c r="L958" s="17" t="str">
        <f t="shared" ca="1" si="80"/>
        <v>,0</v>
      </c>
      <c r="M958" s="17" t="str">
        <f t="shared" ca="1" si="81"/>
        <v>C2</v>
      </c>
      <c r="N958" s="17" t="str">
        <f t="shared" ca="1" si="82"/>
        <v>C2</v>
      </c>
    </row>
    <row r="959" spans="1:14" ht="39.950000000000003" customHeight="1" x14ac:dyDescent="0.2">
      <c r="A959" s="160"/>
      <c r="B959" s="162" t="s">
        <v>2000</v>
      </c>
      <c r="C959" s="163" t="s">
        <v>2001</v>
      </c>
      <c r="D959" s="164" t="s">
        <v>5</v>
      </c>
      <c r="E959" s="165" t="s">
        <v>181</v>
      </c>
      <c r="F959" s="295">
        <v>1</v>
      </c>
      <c r="G959" s="120"/>
      <c r="H959" s="182">
        <f t="shared" si="84"/>
        <v>0</v>
      </c>
      <c r="I959" s="24" t="str">
        <f t="shared" ca="1" si="79"/>
        <v/>
      </c>
      <c r="J959" s="15" t="str">
        <f t="shared" si="83"/>
        <v>Install fused disconnect for temporary feed and maintain during construction.each</v>
      </c>
      <c r="K959" s="16" t="e">
        <f>MATCH(J959,'Pay Items'!$K$1:$K$649,0)</f>
        <v>#N/A</v>
      </c>
      <c r="L959" s="17" t="str">
        <f t="shared" ca="1" si="80"/>
        <v>,0</v>
      </c>
      <c r="M959" s="17" t="str">
        <f t="shared" ca="1" si="81"/>
        <v>C2</v>
      </c>
      <c r="N959" s="17" t="str">
        <f t="shared" ca="1" si="82"/>
        <v>C2</v>
      </c>
    </row>
    <row r="960" spans="1:14" ht="60" customHeight="1" x14ac:dyDescent="0.2">
      <c r="A960" s="160"/>
      <c r="B960" s="162" t="s">
        <v>2002</v>
      </c>
      <c r="C960" s="163" t="s">
        <v>2003</v>
      </c>
      <c r="D960" s="164" t="s">
        <v>5</v>
      </c>
      <c r="E960" s="165" t="s">
        <v>181</v>
      </c>
      <c r="F960" s="295">
        <v>2</v>
      </c>
      <c r="G960" s="120"/>
      <c r="H960" s="182">
        <f t="shared" si="84"/>
        <v>0</v>
      </c>
      <c r="I960" s="24" t="str">
        <f t="shared" ca="1" si="79"/>
        <v/>
      </c>
      <c r="J960" s="15" t="str">
        <f t="shared" si="83"/>
        <v>Installation and connection of externally-mounted relay and PEC per Standards CD 315-12 and CD 315-13.each</v>
      </c>
      <c r="K960" s="16" t="e">
        <f>MATCH(J960,'Pay Items'!$K$1:$K$649,0)</f>
        <v>#N/A</v>
      </c>
      <c r="L960" s="17" t="str">
        <f t="shared" ca="1" si="80"/>
        <v>,0</v>
      </c>
      <c r="M960" s="17" t="str">
        <f t="shared" ca="1" si="81"/>
        <v>C2</v>
      </c>
      <c r="N960" s="17" t="str">
        <f t="shared" ca="1" si="82"/>
        <v>C2</v>
      </c>
    </row>
    <row r="961" spans="1:14" ht="75" customHeight="1" x14ac:dyDescent="0.2">
      <c r="A961" s="160"/>
      <c r="B961" s="162" t="s">
        <v>2004</v>
      </c>
      <c r="C961" s="163" t="s">
        <v>2005</v>
      </c>
      <c r="D961" s="164" t="s">
        <v>5</v>
      </c>
      <c r="E961" s="165" t="s">
        <v>181</v>
      </c>
      <c r="F961" s="295">
        <v>16</v>
      </c>
      <c r="G961" s="120"/>
      <c r="H961" s="182">
        <f t="shared" si="84"/>
        <v>0</v>
      </c>
      <c r="I961" s="24" t="str">
        <f t="shared" ca="1" si="79"/>
        <v/>
      </c>
      <c r="J961" s="15" t="str">
        <f t="shared" si="83"/>
        <v>Installation of overhead span of #6 duplex between new or existing streetlight poles and connect luminaire to provide temporary Overhead Feed.each</v>
      </c>
      <c r="K961" s="16" t="e">
        <f>MATCH(J961,'Pay Items'!$K$1:$K$649,0)</f>
        <v>#N/A</v>
      </c>
      <c r="L961" s="17" t="str">
        <f t="shared" ca="1" si="80"/>
        <v>,0</v>
      </c>
      <c r="M961" s="17" t="str">
        <f t="shared" ca="1" si="81"/>
        <v>C2</v>
      </c>
      <c r="N961" s="17" t="str">
        <f t="shared" ca="1" si="82"/>
        <v>C2</v>
      </c>
    </row>
    <row r="962" spans="1:14" ht="60" customHeight="1" x14ac:dyDescent="0.2">
      <c r="A962" s="160"/>
      <c r="B962" s="162" t="s">
        <v>2006</v>
      </c>
      <c r="C962" s="163" t="s">
        <v>2007</v>
      </c>
      <c r="D962" s="164" t="s">
        <v>5</v>
      </c>
      <c r="E962" s="165" t="s">
        <v>181</v>
      </c>
      <c r="F962" s="295">
        <v>16</v>
      </c>
      <c r="G962" s="120"/>
      <c r="H962" s="182">
        <f t="shared" si="84"/>
        <v>0</v>
      </c>
      <c r="I962" s="24" t="str">
        <f t="shared" ca="1" si="79"/>
        <v/>
      </c>
      <c r="J962" s="15" t="str">
        <f t="shared" si="83"/>
        <v>Removal of overhead span of #6 duplex between new or existing streetlight poles to remove temporary Overhead Feed.each</v>
      </c>
      <c r="K962" s="16" t="e">
        <f>MATCH(J962,'Pay Items'!$K$1:$K$649,0)</f>
        <v>#N/A</v>
      </c>
      <c r="L962" s="17" t="str">
        <f t="shared" ca="1" si="80"/>
        <v>,0</v>
      </c>
      <c r="M962" s="17" t="str">
        <f t="shared" ca="1" si="81"/>
        <v>C2</v>
      </c>
      <c r="N962" s="17" t="str">
        <f t="shared" ca="1" si="82"/>
        <v>C2</v>
      </c>
    </row>
    <row r="963" spans="1:14" ht="37.15" customHeight="1" thickBot="1" x14ac:dyDescent="0.25">
      <c r="A963" s="160"/>
      <c r="B963" s="226" t="str">
        <f>B953</f>
        <v>K</v>
      </c>
      <c r="C963" s="317" t="str">
        <f>C953</f>
        <v>STREET LIGHTING INSTALLATION AND ASSOCIATED WORK:  LIPTON STREET FROM PALMERSTON AVENUE TO PORTAGE AVENUE</v>
      </c>
      <c r="D963" s="318"/>
      <c r="E963" s="318"/>
      <c r="F963" s="319"/>
      <c r="G963" s="200" t="s">
        <v>1649</v>
      </c>
      <c r="H963" s="200">
        <f>SUM(H954:H962)</f>
        <v>0</v>
      </c>
      <c r="I963" s="24" t="str">
        <f t="shared" ca="1" si="79"/>
        <v>LOCKED</v>
      </c>
      <c r="J963" s="15" t="str">
        <f t="shared" si="83"/>
        <v>STREET LIGHTING INSTALLATION AND ASSOCIATED WORK: LIPTON STREET FROM PALMERSTON AVENUE TO PORTAGE AVENUE</v>
      </c>
      <c r="K963" s="16" t="e">
        <f>MATCH(J963,'Pay Items'!$K$1:$K$649,0)</f>
        <v>#N/A</v>
      </c>
      <c r="L963" s="17" t="str">
        <f t="shared" ca="1" si="80"/>
        <v>G</v>
      </c>
      <c r="M963" s="17" t="str">
        <f t="shared" ca="1" si="81"/>
        <v>C2</v>
      </c>
      <c r="N963" s="17" t="str">
        <f t="shared" ca="1" si="82"/>
        <v>C2</v>
      </c>
    </row>
    <row r="964" spans="1:14" ht="30" customHeight="1" thickTop="1" x14ac:dyDescent="0.2">
      <c r="A964" s="160"/>
      <c r="B964" s="256" t="s">
        <v>2008</v>
      </c>
      <c r="C964" s="314" t="s">
        <v>2009</v>
      </c>
      <c r="D964" s="315"/>
      <c r="E964" s="315"/>
      <c r="F964" s="316"/>
      <c r="G964" s="152"/>
      <c r="H964" s="257"/>
      <c r="I964" s="24" t="str">
        <f t="shared" ca="1" si="79"/>
        <v>LOCKED</v>
      </c>
      <c r="J964" s="15" t="str">
        <f t="shared" si="83"/>
        <v>MOBILIZATION /DEMOBILIZATION</v>
      </c>
      <c r="K964" s="16" t="e">
        <f>MATCH(J964,'Pay Items'!$K$1:$K$649,0)</f>
        <v>#N/A</v>
      </c>
      <c r="L964" s="17" t="str">
        <f t="shared" ca="1" si="80"/>
        <v>G</v>
      </c>
      <c r="M964" s="17" t="str">
        <f t="shared" ca="1" si="81"/>
        <v>C2</v>
      </c>
      <c r="N964" s="17" t="str">
        <f t="shared" ca="1" si="82"/>
        <v>C2</v>
      </c>
    </row>
    <row r="965" spans="1:14" ht="30" customHeight="1" x14ac:dyDescent="0.2">
      <c r="A965" s="160"/>
      <c r="B965" s="162" t="s">
        <v>2010</v>
      </c>
      <c r="C965" s="163" t="s">
        <v>2011</v>
      </c>
      <c r="D965" s="83" t="s">
        <v>2012</v>
      </c>
      <c r="E965" s="165" t="s">
        <v>2013</v>
      </c>
      <c r="F965" s="298">
        <v>1</v>
      </c>
      <c r="G965" s="258"/>
      <c r="H965" s="259">
        <f>ROUND(G965*F965,2)</f>
        <v>0</v>
      </c>
      <c r="I965" s="24" t="str">
        <f t="shared" ref="I965:I985" ca="1" si="86">IF(CELL("protect",$G965)=1, "LOCKED", "")</f>
        <v/>
      </c>
      <c r="J965" s="15" t="str">
        <f t="shared" si="83"/>
        <v>Mobilization/DemobilizationL. sum</v>
      </c>
      <c r="K965" s="16" t="e">
        <f>MATCH(J965,'Pay Items'!$K$1:$K$649,0)</f>
        <v>#N/A</v>
      </c>
      <c r="L965" s="17" t="str">
        <f t="shared" ref="L965:L985" ca="1" si="87">CELL("format",$F965)</f>
        <v>,0</v>
      </c>
      <c r="M965" s="17" t="str">
        <f t="shared" ref="M965:M985" ca="1" si="88">CELL("format",$G965)</f>
        <v>C2</v>
      </c>
      <c r="N965" s="17" t="str">
        <f t="shared" ref="N965:N985" ca="1" si="89">CELL("format",$H965)</f>
        <v>C2</v>
      </c>
    </row>
    <row r="966" spans="1:14" ht="30" customHeight="1" thickBot="1" x14ac:dyDescent="0.25">
      <c r="A966" s="154"/>
      <c r="B966" s="260" t="str">
        <f>B964</f>
        <v>L</v>
      </c>
      <c r="C966" s="317" t="str">
        <f>C964</f>
        <v>MOBILIZATION /DEMOBILIZATION</v>
      </c>
      <c r="D966" s="318"/>
      <c r="E966" s="318"/>
      <c r="F966" s="319"/>
      <c r="G966" s="200" t="s">
        <v>1649</v>
      </c>
      <c r="H966" s="261">
        <f>H965</f>
        <v>0</v>
      </c>
      <c r="I966" s="24" t="str">
        <f t="shared" ca="1" si="86"/>
        <v>LOCKED</v>
      </c>
      <c r="J966" s="15" t="str">
        <f t="shared" ref="J966:J985" si="90">CLEAN(CONCATENATE(TRIM($A966),TRIM($C966),IF(LEFT($D966)&lt;&gt;"E",TRIM($D966),),TRIM($E966)))</f>
        <v>MOBILIZATION /DEMOBILIZATION</v>
      </c>
      <c r="K966" s="16" t="e">
        <f>MATCH(J966,'Pay Items'!$K$1:$K$649,0)</f>
        <v>#N/A</v>
      </c>
      <c r="L966" s="17" t="str">
        <f t="shared" ca="1" si="87"/>
        <v>G</v>
      </c>
      <c r="M966" s="17" t="str">
        <f t="shared" ca="1" si="88"/>
        <v>C2</v>
      </c>
      <c r="N966" s="17" t="str">
        <f t="shared" ca="1" si="89"/>
        <v>C2</v>
      </c>
    </row>
    <row r="967" spans="1:14" ht="30" customHeight="1" thickTop="1" x14ac:dyDescent="0.3">
      <c r="A967" s="160"/>
      <c r="B967" s="262"/>
      <c r="C967" s="263" t="s">
        <v>2014</v>
      </c>
      <c r="D967" s="264"/>
      <c r="E967" s="264"/>
      <c r="F967" s="299"/>
      <c r="G967" s="264"/>
      <c r="H967" s="265"/>
      <c r="I967" s="24" t="str">
        <f t="shared" ca="1" si="86"/>
        <v>LOCKED</v>
      </c>
      <c r="J967" s="15" t="str">
        <f t="shared" si="90"/>
        <v>SUMMARY</v>
      </c>
      <c r="K967" s="16" t="e">
        <f>MATCH(J967,'Pay Items'!$K$1:$K$649,0)</f>
        <v>#N/A</v>
      </c>
      <c r="L967" s="17" t="str">
        <f t="shared" ca="1" si="87"/>
        <v>,0</v>
      </c>
      <c r="M967" s="17" t="str">
        <f t="shared" ca="1" si="88"/>
        <v>G</v>
      </c>
      <c r="N967" s="17" t="str">
        <f t="shared" ca="1" si="89"/>
        <v>G</v>
      </c>
    </row>
    <row r="968" spans="1:14" ht="30" customHeight="1" x14ac:dyDescent="0.2">
      <c r="A968" s="160"/>
      <c r="B968" s="320" t="str">
        <f>B7</f>
        <v>PART 1      CITY FUNDED WORK</v>
      </c>
      <c r="C968" s="321"/>
      <c r="D968" s="321"/>
      <c r="E968" s="321"/>
      <c r="F968" s="321"/>
      <c r="G968" s="266"/>
      <c r="H968" s="267"/>
      <c r="I968" s="24" t="str">
        <f t="shared" ca="1" si="86"/>
        <v>LOCKED</v>
      </c>
      <c r="J968" s="15" t="str">
        <f t="shared" si="90"/>
        <v/>
      </c>
      <c r="K968" s="16" t="e">
        <f>MATCH(J968,'Pay Items'!$K$1:$K$649,0)</f>
        <v>#N/A</v>
      </c>
      <c r="L968" s="17" t="str">
        <f t="shared" ca="1" si="87"/>
        <v>G</v>
      </c>
      <c r="M968" s="17" t="str">
        <f t="shared" ca="1" si="88"/>
        <v>G</v>
      </c>
      <c r="N968" s="17" t="str">
        <f t="shared" ca="1" si="89"/>
        <v>G</v>
      </c>
    </row>
    <row r="969" spans="1:14" ht="45" customHeight="1" thickBot="1" x14ac:dyDescent="0.25">
      <c r="A969" s="160"/>
      <c r="B969" s="226" t="str">
        <f>B8</f>
        <v>A</v>
      </c>
      <c r="C969" s="322" t="str">
        <f>C8</f>
        <v>ASPHALT RECONSTRUCTION:  LIPTON STREET FROM PALMERSTON AVENUE TO PORTAGE AVENUE</v>
      </c>
      <c r="D969" s="318"/>
      <c r="E969" s="318"/>
      <c r="F969" s="319"/>
      <c r="G969" s="193" t="s">
        <v>1649</v>
      </c>
      <c r="H969" s="193">
        <f>H104</f>
        <v>0</v>
      </c>
      <c r="I969" s="24" t="str">
        <f t="shared" ca="1" si="86"/>
        <v>LOCKED</v>
      </c>
      <c r="J969" s="15" t="str">
        <f t="shared" si="90"/>
        <v>ASPHALT RECONSTRUCTION: LIPTON STREET FROM PALMERSTON AVENUE TO PORTAGE AVENUE</v>
      </c>
      <c r="K969" s="16" t="e">
        <f>MATCH(J969,'Pay Items'!$K$1:$K$649,0)</f>
        <v>#N/A</v>
      </c>
      <c r="L969" s="17" t="str">
        <f t="shared" ca="1" si="87"/>
        <v>G</v>
      </c>
      <c r="M969" s="17" t="str">
        <f t="shared" ca="1" si="88"/>
        <v>C2</v>
      </c>
      <c r="N969" s="17" t="str">
        <f t="shared" ca="1" si="89"/>
        <v>C2</v>
      </c>
    </row>
    <row r="970" spans="1:14" ht="45" customHeight="1" thickTop="1" thickBot="1" x14ac:dyDescent="0.25">
      <c r="A970" s="145"/>
      <c r="B970" s="226" t="str">
        <f>B105</f>
        <v>B</v>
      </c>
      <c r="C970" s="304" t="str">
        <f>C105</f>
        <v>CONCRETE RECONSTRUCTION:  CARLTON STREET / HARGRAVE STREET ALLEY - BOUNDED BY QU'APPELLE AVENUE AND CUMBERLAND AVENUE</v>
      </c>
      <c r="D970" s="305"/>
      <c r="E970" s="305"/>
      <c r="F970" s="306"/>
      <c r="G970" s="193" t="s">
        <v>1649</v>
      </c>
      <c r="H970" s="193">
        <f>H152</f>
        <v>0</v>
      </c>
      <c r="I970" s="24" t="str">
        <f t="shared" ca="1" si="86"/>
        <v>LOCKED</v>
      </c>
      <c r="J970" s="15" t="str">
        <f t="shared" si="90"/>
        <v>CONCRETE RECONSTRUCTION: CARLTON STREET / HARGRAVE STREET ALLEY - BOUNDED BY QU'APPELLE AVENUE AND CUMBERLAND AVENUE</v>
      </c>
      <c r="K970" s="16" t="e">
        <f>MATCH(J970,'Pay Items'!$K$1:$K$649,0)</f>
        <v>#N/A</v>
      </c>
      <c r="L970" s="17" t="str">
        <f t="shared" ca="1" si="87"/>
        <v>G</v>
      </c>
      <c r="M970" s="17" t="str">
        <f t="shared" ca="1" si="88"/>
        <v>C2</v>
      </c>
      <c r="N970" s="17" t="str">
        <f t="shared" ca="1" si="89"/>
        <v>C2</v>
      </c>
    </row>
    <row r="971" spans="1:14" ht="45" customHeight="1" thickTop="1" thickBot="1" x14ac:dyDescent="0.25">
      <c r="A971" s="145"/>
      <c r="B971" s="226" t="str">
        <f>B153</f>
        <v>C</v>
      </c>
      <c r="C971" s="304" t="str">
        <f>C153</f>
        <v>CONCRETE RECONSTRUCTION: DONALD STREET / SMITH STREET ALLEY - BOUNDED BY ELLICE AVENUE AND DONALD STREET</v>
      </c>
      <c r="D971" s="305"/>
      <c r="E971" s="305"/>
      <c r="F971" s="306"/>
      <c r="G971" s="193" t="s">
        <v>1649</v>
      </c>
      <c r="H971" s="193">
        <f>H208</f>
        <v>0</v>
      </c>
      <c r="I971" s="24" t="str">
        <f t="shared" ca="1" si="86"/>
        <v>LOCKED</v>
      </c>
      <c r="J971" s="15" t="str">
        <f t="shared" si="90"/>
        <v>CONCRETE RECONSTRUCTION: DONALD STREET / SMITH STREET ALLEY - BOUNDED BY ELLICE AVENUE AND DONALD STREET</v>
      </c>
      <c r="K971" s="16" t="e">
        <f>MATCH(J971,'Pay Items'!$K$1:$K$649,0)</f>
        <v>#N/A</v>
      </c>
      <c r="L971" s="17" t="str">
        <f t="shared" ca="1" si="87"/>
        <v>G</v>
      </c>
      <c r="M971" s="17" t="str">
        <f t="shared" ca="1" si="88"/>
        <v>C2</v>
      </c>
      <c r="N971" s="17" t="str">
        <f t="shared" ca="1" si="89"/>
        <v>C2</v>
      </c>
    </row>
    <row r="972" spans="1:14" ht="45" customHeight="1" thickTop="1" thickBot="1" x14ac:dyDescent="0.25">
      <c r="B972" s="226" t="str">
        <f>B209</f>
        <v>D</v>
      </c>
      <c r="C972" s="304" t="str">
        <f>C209</f>
        <v>ASPHALT RECONSTRUCTION:  HARGRAVE STREET / DONALD STREET ALLEY - BOUNDED BY ELLICE AVENUE AND CUMBERLAND AVENUE</v>
      </c>
      <c r="D972" s="305"/>
      <c r="E972" s="305"/>
      <c r="F972" s="306"/>
      <c r="G972" s="193" t="s">
        <v>1649</v>
      </c>
      <c r="H972" s="193">
        <f>H275</f>
        <v>0</v>
      </c>
      <c r="I972" s="24" t="str">
        <f t="shared" ca="1" si="86"/>
        <v>LOCKED</v>
      </c>
      <c r="J972" s="15" t="str">
        <f t="shared" si="90"/>
        <v>ASPHALT RECONSTRUCTION: HARGRAVE STREET / DONALD STREET ALLEY - BOUNDED BY ELLICE AVENUE AND CUMBERLAND AVENUE</v>
      </c>
      <c r="K972" s="16" t="e">
        <f>MATCH(J972,'Pay Items'!$K$1:$K$649,0)</f>
        <v>#N/A</v>
      </c>
      <c r="L972" s="17" t="str">
        <f t="shared" ca="1" si="87"/>
        <v>G</v>
      </c>
      <c r="M972" s="17" t="str">
        <f t="shared" ca="1" si="88"/>
        <v>C2</v>
      </c>
      <c r="N972" s="17" t="str">
        <f t="shared" ca="1" si="89"/>
        <v>C2</v>
      </c>
    </row>
    <row r="973" spans="1:14" ht="45" customHeight="1" thickTop="1" thickBot="1" x14ac:dyDescent="0.25">
      <c r="B973" s="226" t="str">
        <f>B276</f>
        <v>E</v>
      </c>
      <c r="C973" s="304" t="str">
        <f>C276</f>
        <v>ASPHALT RECONSTRUCTION:  NOTRE DAME AVENUE / CUMBERLAND AVENUE ALLEY - BOUNDED BY CARLTON STREET AND HARGRAVE STREET</v>
      </c>
      <c r="D973" s="305"/>
      <c r="E973" s="305"/>
      <c r="F973" s="306"/>
      <c r="G973" s="193" t="s">
        <v>1649</v>
      </c>
      <c r="H973" s="193">
        <f>H327</f>
        <v>0</v>
      </c>
      <c r="I973" s="24" t="str">
        <f t="shared" ca="1" si="86"/>
        <v>LOCKED</v>
      </c>
      <c r="J973" s="15" t="str">
        <f t="shared" si="90"/>
        <v>ASPHALT RECONSTRUCTION: NOTRE DAME AVENUE / CUMBERLAND AVENUE ALLEY - BOUNDED BY CARLTON STREET AND HARGRAVE STREET</v>
      </c>
      <c r="K973" s="16" t="e">
        <f>MATCH(J973,'Pay Items'!$K$1:$K$649,0)</f>
        <v>#N/A</v>
      </c>
      <c r="L973" s="17" t="str">
        <f t="shared" ca="1" si="87"/>
        <v>G</v>
      </c>
      <c r="M973" s="17" t="str">
        <f t="shared" ca="1" si="88"/>
        <v>C2</v>
      </c>
      <c r="N973" s="17" t="str">
        <f t="shared" ca="1" si="89"/>
        <v>C2</v>
      </c>
    </row>
    <row r="974" spans="1:14" ht="45" customHeight="1" thickTop="1" thickBot="1" x14ac:dyDescent="0.25">
      <c r="B974" s="226" t="str">
        <f>B328</f>
        <v>F</v>
      </c>
      <c r="C974" s="304" t="str">
        <f>C328</f>
        <v>TRAFFIC CALMING:  WOLSELEY AVENUE FROM RAGLAN ROAD TO MARYLAND STREET</v>
      </c>
      <c r="D974" s="305"/>
      <c r="E974" s="305"/>
      <c r="F974" s="306"/>
      <c r="G974" s="193" t="s">
        <v>1649</v>
      </c>
      <c r="H974" s="193">
        <f>H788</f>
        <v>0</v>
      </c>
      <c r="I974" s="24" t="str">
        <f t="shared" ca="1" si="86"/>
        <v>LOCKED</v>
      </c>
      <c r="J974" s="15" t="str">
        <f t="shared" si="90"/>
        <v>TRAFFIC CALMING: WOLSELEY AVENUE FROM RAGLAN ROAD TO MARYLAND STREET</v>
      </c>
      <c r="K974" s="16" t="e">
        <f>MATCH(J974,'Pay Items'!$K$1:$K$649,0)</f>
        <v>#N/A</v>
      </c>
      <c r="L974" s="17" t="str">
        <f t="shared" ca="1" si="87"/>
        <v>G</v>
      </c>
      <c r="M974" s="17" t="str">
        <f t="shared" ca="1" si="88"/>
        <v>C2</v>
      </c>
      <c r="N974" s="17" t="str">
        <f t="shared" ca="1" si="89"/>
        <v>C2</v>
      </c>
    </row>
    <row r="975" spans="1:14" ht="45" customHeight="1" thickTop="1" thickBot="1" x14ac:dyDescent="0.25">
      <c r="B975" s="226" t="str">
        <f>B789</f>
        <v>G</v>
      </c>
      <c r="C975" s="304" t="str">
        <f>C789</f>
        <v>NEIGHBOURHOOD GREENWAY:  ALEXANDER AVENUE FROM ARLINGTON STREET TO PRINCESS STREET</v>
      </c>
      <c r="D975" s="305"/>
      <c r="E975" s="305"/>
      <c r="F975" s="306"/>
      <c r="G975" s="193" t="s">
        <v>1649</v>
      </c>
      <c r="H975" s="193">
        <f>H832</f>
        <v>0</v>
      </c>
      <c r="I975" s="24" t="str">
        <f t="shared" ca="1" si="86"/>
        <v>LOCKED</v>
      </c>
      <c r="J975" s="15" t="str">
        <f t="shared" si="90"/>
        <v>NEIGHBOURHOOD GREENWAY: ALEXANDER AVENUE FROM ARLINGTON STREET TO PRINCESS STREET</v>
      </c>
      <c r="K975" s="16" t="e">
        <f>MATCH(J975,'Pay Items'!$K$1:$K$649,0)</f>
        <v>#N/A</v>
      </c>
      <c r="L975" s="17" t="str">
        <f t="shared" ca="1" si="87"/>
        <v>G</v>
      </c>
      <c r="M975" s="17" t="str">
        <f t="shared" ca="1" si="88"/>
        <v>C2</v>
      </c>
      <c r="N975" s="17" t="str">
        <f t="shared" ca="1" si="89"/>
        <v>C2</v>
      </c>
    </row>
    <row r="976" spans="1:14" ht="45" customHeight="1" thickTop="1" thickBot="1" x14ac:dyDescent="0.25">
      <c r="B976" s="226" t="str">
        <f>B833</f>
        <v>H</v>
      </c>
      <c r="C976" s="304" t="str">
        <f>C833</f>
        <v>NEIGHBOURHOOD GREENWAY:  RUBY STREET / BANNING STREET FROM PALMERSTON AVENUE TO NOTRE DAME AVENUE</v>
      </c>
      <c r="D976" s="305"/>
      <c r="E976" s="305"/>
      <c r="F976" s="306"/>
      <c r="G976" s="193" t="s">
        <v>1649</v>
      </c>
      <c r="H976" s="193">
        <f>H864</f>
        <v>0</v>
      </c>
      <c r="I976" s="24" t="str">
        <f t="shared" ca="1" si="86"/>
        <v>LOCKED</v>
      </c>
      <c r="J976" s="15" t="str">
        <f t="shared" si="90"/>
        <v>NEIGHBOURHOOD GREENWAY: RUBY STREET / BANNING STREET FROM PALMERSTON AVENUE TO NOTRE DAME AVENUE</v>
      </c>
      <c r="K976" s="16" t="e">
        <f>MATCH(J976,'Pay Items'!$K$1:$K$649,0)</f>
        <v>#N/A</v>
      </c>
      <c r="L976" s="17" t="str">
        <f t="shared" ca="1" si="87"/>
        <v>G</v>
      </c>
      <c r="M976" s="17" t="str">
        <f t="shared" ca="1" si="88"/>
        <v>C2</v>
      </c>
      <c r="N976" s="17" t="str">
        <f t="shared" ca="1" si="89"/>
        <v>C2</v>
      </c>
    </row>
    <row r="977" spans="2:14" ht="45" customHeight="1" thickTop="1" thickBot="1" x14ac:dyDescent="0.25">
      <c r="B977" s="226" t="str">
        <f>B865</f>
        <v>I</v>
      </c>
      <c r="C977" s="304" t="str">
        <f>C865</f>
        <v>NEIGHBOURHOOD GREENWAY:  SCOTIA STREET FROM ANDERSON AVENUE TO ARMSTRONG AVENUE</v>
      </c>
      <c r="D977" s="305"/>
      <c r="E977" s="305"/>
      <c r="F977" s="306"/>
      <c r="G977" s="193" t="s">
        <v>1649</v>
      </c>
      <c r="H977" s="193">
        <f>H920</f>
        <v>0</v>
      </c>
      <c r="I977" s="24" t="str">
        <f t="shared" ca="1" si="86"/>
        <v>LOCKED</v>
      </c>
      <c r="J977" s="15" t="str">
        <f t="shared" si="90"/>
        <v>NEIGHBOURHOOD GREENWAY: SCOTIA STREET FROM ANDERSON AVENUE TO ARMSTRONG AVENUE</v>
      </c>
      <c r="K977" s="16" t="e">
        <f>MATCH(J977,'Pay Items'!$K$1:$K$649,0)</f>
        <v>#N/A</v>
      </c>
      <c r="L977" s="17" t="str">
        <f t="shared" ca="1" si="87"/>
        <v>G</v>
      </c>
      <c r="M977" s="17" t="str">
        <f t="shared" ca="1" si="88"/>
        <v>C2</v>
      </c>
      <c r="N977" s="17" t="str">
        <f t="shared" ca="1" si="89"/>
        <v>C2</v>
      </c>
    </row>
    <row r="978" spans="2:14" ht="30" customHeight="1" thickTop="1" thickBot="1" x14ac:dyDescent="0.25">
      <c r="B978" s="226" t="str">
        <f>B921</f>
        <v>J</v>
      </c>
      <c r="C978" s="304" t="str">
        <f>C921</f>
        <v>WATER AND WASTE WORK</v>
      </c>
      <c r="D978" s="305"/>
      <c r="E978" s="305"/>
      <c r="F978" s="306"/>
      <c r="G978" s="193" t="s">
        <v>1649</v>
      </c>
      <c r="H978" s="193">
        <f>H951</f>
        <v>0</v>
      </c>
      <c r="I978" s="24" t="str">
        <f t="shared" ca="1" si="86"/>
        <v>LOCKED</v>
      </c>
      <c r="J978" s="15" t="str">
        <f t="shared" si="90"/>
        <v>WATER AND WASTE WORK</v>
      </c>
      <c r="K978" s="16" t="e">
        <f>MATCH(J978,'Pay Items'!$K$1:$K$649,0)</f>
        <v>#N/A</v>
      </c>
      <c r="L978" s="17" t="str">
        <f t="shared" ca="1" si="87"/>
        <v>G</v>
      </c>
      <c r="M978" s="17" t="str">
        <f t="shared" ca="1" si="88"/>
        <v>C2</v>
      </c>
      <c r="N978" s="17" t="str">
        <f t="shared" ca="1" si="89"/>
        <v>C2</v>
      </c>
    </row>
    <row r="979" spans="2:14" ht="30" customHeight="1" thickTop="1" x14ac:dyDescent="0.25">
      <c r="B979" s="269"/>
      <c r="C979" s="270"/>
      <c r="D979" s="271"/>
      <c r="E979" s="272"/>
      <c r="F979" s="300"/>
      <c r="G979" s="273" t="s">
        <v>2015</v>
      </c>
      <c r="H979" s="274">
        <f>SUM(H969:H978)</f>
        <v>0</v>
      </c>
      <c r="I979" s="24" t="str">
        <f t="shared" ca="1" si="86"/>
        <v>LOCKED</v>
      </c>
      <c r="J979" s="15" t="str">
        <f t="shared" si="90"/>
        <v/>
      </c>
      <c r="K979" s="16" t="e">
        <f>MATCH(J979,'Pay Items'!$K$1:$K$649,0)</f>
        <v>#N/A</v>
      </c>
      <c r="L979" s="17" t="str">
        <f t="shared" ca="1" si="87"/>
        <v>,0</v>
      </c>
      <c r="M979" s="17" t="str">
        <f t="shared" ca="1" si="88"/>
        <v>C2</v>
      </c>
      <c r="N979" s="17" t="str">
        <f t="shared" ca="1" si="89"/>
        <v>C2</v>
      </c>
    </row>
    <row r="980" spans="2:14" ht="45.6" customHeight="1" thickBot="1" x14ac:dyDescent="0.25">
      <c r="B980" s="307" t="str">
        <f>B952</f>
        <v>PART 2      MANITOBA HYDRO FUNDED WORK
                 (See B9.6, B17.2.1, B18.6, D3.3-5, D15.2-3, D17.4)</v>
      </c>
      <c r="C980" s="308"/>
      <c r="D980" s="308"/>
      <c r="E980" s="308"/>
      <c r="F980" s="308"/>
      <c r="G980" s="309"/>
      <c r="H980" s="275"/>
      <c r="I980" s="24" t="str">
        <f t="shared" ca="1" si="86"/>
        <v>LOCKED</v>
      </c>
      <c r="J980" s="15" t="str">
        <f t="shared" si="90"/>
        <v/>
      </c>
      <c r="K980" s="16" t="e">
        <f>MATCH(J980,'Pay Items'!$K$1:$K$649,0)</f>
        <v>#N/A</v>
      </c>
      <c r="L980" s="17" t="str">
        <f t="shared" ca="1" si="87"/>
        <v>G</v>
      </c>
      <c r="M980" s="17" t="str">
        <f t="shared" ca="1" si="88"/>
        <v>G</v>
      </c>
      <c r="N980" s="17" t="str">
        <f t="shared" ca="1" si="89"/>
        <v>C2</v>
      </c>
    </row>
    <row r="981" spans="2:14" ht="45" customHeight="1" thickTop="1" thickBot="1" x14ac:dyDescent="0.25">
      <c r="B981" s="226" t="str">
        <f>B953</f>
        <v>K</v>
      </c>
      <c r="C981" s="304" t="str">
        <f>C953</f>
        <v>STREET LIGHTING INSTALLATION AND ASSOCIATED WORK:  LIPTON STREET FROM PALMERSTON AVENUE TO PORTAGE AVENUE</v>
      </c>
      <c r="D981" s="305"/>
      <c r="E981" s="305"/>
      <c r="F981" s="306"/>
      <c r="G981" s="276" t="s">
        <v>1649</v>
      </c>
      <c r="H981" s="276">
        <f>H963</f>
        <v>0</v>
      </c>
      <c r="I981" s="24" t="str">
        <f t="shared" ca="1" si="86"/>
        <v>LOCKED</v>
      </c>
      <c r="J981" s="15" t="str">
        <f t="shared" si="90"/>
        <v>STREET LIGHTING INSTALLATION AND ASSOCIATED WORK: LIPTON STREET FROM PALMERSTON AVENUE TO PORTAGE AVENUE</v>
      </c>
      <c r="K981" s="16" t="e">
        <f>MATCH(J981,'Pay Items'!$K$1:$K$649,0)</f>
        <v>#N/A</v>
      </c>
      <c r="L981" s="17" t="str">
        <f t="shared" ca="1" si="87"/>
        <v>G</v>
      </c>
      <c r="M981" s="17" t="str">
        <f t="shared" ca="1" si="88"/>
        <v>C2</v>
      </c>
      <c r="N981" s="17" t="str">
        <f t="shared" ca="1" si="89"/>
        <v>C2</v>
      </c>
    </row>
    <row r="982" spans="2:14" ht="30" customHeight="1" thickTop="1" thickBot="1" x14ac:dyDescent="0.3">
      <c r="B982" s="277"/>
      <c r="C982" s="270"/>
      <c r="D982" s="271"/>
      <c r="E982" s="272"/>
      <c r="F982" s="300"/>
      <c r="G982" s="278" t="s">
        <v>2016</v>
      </c>
      <c r="H982" s="150">
        <f>SUM(H981:H981)</f>
        <v>0</v>
      </c>
      <c r="I982" s="24" t="str">
        <f t="shared" ca="1" si="86"/>
        <v>LOCKED</v>
      </c>
      <c r="J982" s="15" t="str">
        <f t="shared" si="90"/>
        <v/>
      </c>
      <c r="K982" s="16" t="e">
        <f>MATCH(J982,'Pay Items'!$K$1:$K$649,0)</f>
        <v>#N/A</v>
      </c>
      <c r="L982" s="17" t="str">
        <f t="shared" ca="1" si="87"/>
        <v>,0</v>
      </c>
      <c r="M982" s="17" t="str">
        <f t="shared" ca="1" si="88"/>
        <v>C2</v>
      </c>
      <c r="N982" s="17" t="str">
        <f t="shared" ca="1" si="89"/>
        <v>C2</v>
      </c>
    </row>
    <row r="983" spans="2:14" ht="30" customHeight="1" thickTop="1" thickBot="1" x14ac:dyDescent="0.3">
      <c r="B983" s="279" t="str">
        <f>B964</f>
        <v>L</v>
      </c>
      <c r="C983" s="304" t="str">
        <f>C964</f>
        <v>MOBILIZATION /DEMOBILIZATION</v>
      </c>
      <c r="D983" s="305"/>
      <c r="E983" s="305"/>
      <c r="F983" s="306"/>
      <c r="G983" s="280" t="s">
        <v>2017</v>
      </c>
      <c r="H983" s="281">
        <f>H966</f>
        <v>0</v>
      </c>
      <c r="I983" s="24" t="str">
        <f t="shared" ca="1" si="86"/>
        <v>LOCKED</v>
      </c>
      <c r="J983" s="15" t="str">
        <f t="shared" si="90"/>
        <v>MOBILIZATION /DEMOBILIZATION</v>
      </c>
      <c r="K983" s="16" t="e">
        <f>MATCH(J983,'Pay Items'!$K$1:$K$649,0)</f>
        <v>#N/A</v>
      </c>
      <c r="L983" s="17" t="str">
        <f t="shared" ca="1" si="87"/>
        <v>G</v>
      </c>
      <c r="M983" s="17" t="str">
        <f t="shared" ca="1" si="88"/>
        <v>C2</v>
      </c>
      <c r="N983" s="17" t="str">
        <f t="shared" ca="1" si="89"/>
        <v>C2</v>
      </c>
    </row>
    <row r="984" spans="2:14" ht="30" customHeight="1" thickTop="1" x14ac:dyDescent="0.2">
      <c r="B984" s="310" t="s">
        <v>2018</v>
      </c>
      <c r="C984" s="311"/>
      <c r="D984" s="311"/>
      <c r="E984" s="311"/>
      <c r="F984" s="311"/>
      <c r="G984" s="312">
        <f>H979+H982+H983</f>
        <v>0</v>
      </c>
      <c r="H984" s="313"/>
      <c r="I984" s="24" t="str">
        <f t="shared" ca="1" si="86"/>
        <v>LOCKED</v>
      </c>
      <c r="J984" s="15" t="str">
        <f t="shared" si="90"/>
        <v/>
      </c>
      <c r="K984" s="16" t="e">
        <f>MATCH(J984,'Pay Items'!$K$1:$K$649,0)</f>
        <v>#N/A</v>
      </c>
      <c r="L984" s="17" t="str">
        <f t="shared" ca="1" si="87"/>
        <v>G</v>
      </c>
      <c r="M984" s="17" t="str">
        <f t="shared" ca="1" si="88"/>
        <v>C2</v>
      </c>
      <c r="N984" s="17" t="str">
        <f t="shared" ca="1" si="89"/>
        <v>G</v>
      </c>
    </row>
    <row r="985" spans="2:14" ht="30" customHeight="1" x14ac:dyDescent="0.2">
      <c r="B985" s="282"/>
      <c r="C985" s="283"/>
      <c r="D985" s="284"/>
      <c r="E985" s="283"/>
      <c r="F985" s="301"/>
      <c r="G985" s="285"/>
      <c r="H985" s="286"/>
      <c r="I985" s="24" t="str">
        <f t="shared" ca="1" si="86"/>
        <v>LOCKED</v>
      </c>
      <c r="J985" s="15" t="str">
        <f t="shared" si="90"/>
        <v/>
      </c>
      <c r="K985" s="16" t="e">
        <f>MATCH(J985,'Pay Items'!$K$1:$K$649,0)</f>
        <v>#N/A</v>
      </c>
      <c r="L985" s="17" t="str">
        <f t="shared" ca="1" si="87"/>
        <v>,0</v>
      </c>
      <c r="M985" s="17" t="str">
        <f t="shared" ca="1" si="88"/>
        <v>C2</v>
      </c>
      <c r="N985" s="17" t="str">
        <f t="shared" ca="1" si="89"/>
        <v>G</v>
      </c>
    </row>
    <row r="986" spans="2:14" ht="30" customHeight="1" x14ac:dyDescent="0.2"/>
  </sheetData>
  <sheetProtection algorithmName="SHA-512" hashValue="bjkJeZ6uKmwITIdaJUvGCMdqOK/FZ4uC2D1DxD3CLyaUdepw6/8vaQ09OmG4My8+M9f6h1FCEbycECTfXpkRTA==" saltValue="OOJddtxpTRgPrYdbjMJndA==" spinCount="100000" sheet="1" objects="1" scenarios="1" selectLockedCells="1"/>
  <mergeCells count="42">
    <mergeCell ref="C328:F328"/>
    <mergeCell ref="B7:F7"/>
    <mergeCell ref="C8:F8"/>
    <mergeCell ref="C104:F104"/>
    <mergeCell ref="C105:F105"/>
    <mergeCell ref="C152:F152"/>
    <mergeCell ref="C153:F153"/>
    <mergeCell ref="C208:F208"/>
    <mergeCell ref="C209:F209"/>
    <mergeCell ref="C275:F275"/>
    <mergeCell ref="C276:F276"/>
    <mergeCell ref="C327:F327"/>
    <mergeCell ref="C963:F963"/>
    <mergeCell ref="C788:F788"/>
    <mergeCell ref="C789:F789"/>
    <mergeCell ref="C832:F832"/>
    <mergeCell ref="C833:F833"/>
    <mergeCell ref="C864:F864"/>
    <mergeCell ref="C865:F865"/>
    <mergeCell ref="C920:F920"/>
    <mergeCell ref="C921:F921"/>
    <mergeCell ref="C951:F951"/>
    <mergeCell ref="B952:G952"/>
    <mergeCell ref="C953:F953"/>
    <mergeCell ref="C977:F977"/>
    <mergeCell ref="C964:F964"/>
    <mergeCell ref="C966:F966"/>
    <mergeCell ref="B968:F968"/>
    <mergeCell ref="C969:F969"/>
    <mergeCell ref="C970:F970"/>
    <mergeCell ref="C971:F971"/>
    <mergeCell ref="C972:F972"/>
    <mergeCell ref="C973:F973"/>
    <mergeCell ref="C974:F974"/>
    <mergeCell ref="C975:F975"/>
    <mergeCell ref="C976:F976"/>
    <mergeCell ref="C978:F978"/>
    <mergeCell ref="B980:G980"/>
    <mergeCell ref="C981:F981"/>
    <mergeCell ref="C983:F983"/>
    <mergeCell ref="B984:F984"/>
    <mergeCell ref="G984:H984"/>
  </mergeCells>
  <conditionalFormatting sqref="D10:D12 D107:D117 D223:D235 D272:D274 D278:D287 D377:D381 D493:D497 D550:D554 D604:D608 D709:D713 D783:D784 D796:D805 D835:D836 D863 D840:D841 D14:D20 D147 D302:D312 D715:D718 D778:D781 T796:T814 AB796:AB814 AJ796:AJ814 AR796:AR814 AZ796:AZ814 BH796:BH814 BP796:BP814 BX796:BX814 CF796:CF814 CN796:CN814 CV796:CV814 DD796:DD814 DL796:DL814 DT796:DT814 EB796:EB814 EJ796:EJ814 ER796:ER814 EZ796:EZ814 FH796:FH814 FP796:FP814 FX796:FX814 GF796:GF814 GN796:GN814 GV796:GV814 HD796:HD814 HL796:HL814 HT796:HT814 IB796:IB814 IJ796:IJ814 IR796:IR814 IZ796:IZ814 JH796:JH814 JP796:JP814 JX796:JX814 KF796:KF814 KN796:KN814 KV796:KV814 LD796:LD814 LL796:LL814 LT796:LT814 MB796:MB814 MJ796:MJ814 MR796:MR814 MZ796:MZ814 NH796:NH814 NP796:NP814 NX796:NX814 OF796:OF814 ON796:ON814 OV796:OV814 PD796:PD814 PL796:PL814 PT796:PT814 QB796:QB814 QJ796:QJ814 QR796:QR814 QZ796:QZ814 RH796:RH814 RP796:RP814 RX796:RX814 SF796:SF814 SN796:SN814 SV796:SV814 TD796:TD814 TL796:TL814 TT796:TT814 UB796:UB814 UJ796:UJ814 UR796:UR814 UZ796:UZ814 VH796:VH814 VP796:VP814 VX796:VX814 WF796:WF814 WN796:WN814 WV796:WV814 XD796:XD814 XL796:XL814 XT796:XT814 YB796:YB814 YJ796:YJ814 YR796:YR814 YZ796:YZ814 ZH796:ZH814 ZP796:ZP814 ZX796:ZX814 AAF796:AAF814 AAN796:AAN814 AAV796:AAV814 ABD796:ABD814 ABL796:ABL814 ABT796:ABT814 ACB796:ACB814 ACJ796:ACJ814 ACR796:ACR814 ACZ796:ACZ814 ADH796:ADH814 ADP796:ADP814 ADX796:ADX814 AEF796:AEF814 AEN796:AEN814 AEV796:AEV814 AFD796:AFD814 AFL796:AFL814 AFT796:AFT814 AGB796:AGB814 AGJ796:AGJ814 AGR796:AGR814 AGZ796:AGZ814 AHH796:AHH814 AHP796:AHP814 AHX796:AHX814 AIF796:AIF814 AIN796:AIN814 AIV796:AIV814 AJD796:AJD814 AJL796:AJL814 AJT796:AJT814 AKB796:AKB814 AKJ796:AKJ814 AKR796:AKR814 AKZ796:AKZ814 ALH796:ALH814 ALP796:ALP814 ALX796:ALX814 AMF796:AMF814 AMN796:AMN814 AMV796:AMV814 AND796:AND814 ANL796:ANL814 ANT796:ANT814 AOB796:AOB814 AOJ796:AOJ814 AOR796:AOR814 AOZ796:AOZ814 APH796:APH814 APP796:APP814 APX796:APX814 AQF796:AQF814 AQN796:AQN814 AQV796:AQV814 ARD796:ARD814 ARL796:ARL814 ART796:ART814 ASB796:ASB814 ASJ796:ASJ814 ASR796:ASR814 ASZ796:ASZ814 ATH796:ATH814 ATP796:ATP814 ATX796:ATX814 AUF796:AUF814 AUN796:AUN814 AUV796:AUV814 AVD796:AVD814 AVL796:AVL814 AVT796:AVT814 AWB796:AWB814 AWJ796:AWJ814 AWR796:AWR814 AWZ796:AWZ814 AXH796:AXH814 AXP796:AXP814 AXX796:AXX814 AYF796:AYF814 AYN796:AYN814 AYV796:AYV814 AZD796:AZD814 AZL796:AZL814 AZT796:AZT814 BAB796:BAB814 BAJ796:BAJ814 BAR796:BAR814 BAZ796:BAZ814 BBH796:BBH814 BBP796:BBP814 BBX796:BBX814 BCF796:BCF814 BCN796:BCN814 BCV796:BCV814 BDD796:BDD814 BDL796:BDL814 BDT796:BDT814 BEB796:BEB814 BEJ796:BEJ814 BER796:BER814 BEZ796:BEZ814 BFH796:BFH814 BFP796:BFP814 BFX796:BFX814 BGF796:BGF814 BGN796:BGN814 BGV796:BGV814 BHD796:BHD814 BHL796:BHL814 BHT796:BHT814 BIB796:BIB814 BIJ796:BIJ814 BIR796:BIR814 BIZ796:BIZ814 BJH796:BJH814 BJP796:BJP814 BJX796:BJX814 BKF796:BKF814 BKN796:BKN814 BKV796:BKV814 BLD796:BLD814 BLL796:BLL814 BLT796:BLT814 BMB796:BMB814 BMJ796:BMJ814 BMR796:BMR814 BMZ796:BMZ814 BNH796:BNH814 BNP796:BNP814 BNX796:BNX814 BOF796:BOF814 BON796:BON814 BOV796:BOV814 BPD796:BPD814 BPL796:BPL814 BPT796:BPT814 BQB796:BQB814 BQJ796:BQJ814 BQR796:BQR814 BQZ796:BQZ814 BRH796:BRH814 BRP796:BRP814 BRX796:BRX814 BSF796:BSF814 BSN796:BSN814 BSV796:BSV814 BTD796:BTD814 BTL796:BTL814 BTT796:BTT814 BUB796:BUB814 BUJ796:BUJ814 BUR796:BUR814 BUZ796:BUZ814 BVH796:BVH814 BVP796:BVP814 BVX796:BVX814 BWF796:BWF814 BWN796:BWN814 BWV796:BWV814 BXD796:BXD814 BXL796:BXL814 BXT796:BXT814 BYB796:BYB814 BYJ796:BYJ814 BYR796:BYR814 BYZ796:BYZ814 BZH796:BZH814 BZP796:BZP814 BZX796:BZX814 CAF796:CAF814 CAN796:CAN814 CAV796:CAV814 CBD796:CBD814 CBL796:CBL814 CBT796:CBT814 CCB796:CCB814 CCJ796:CCJ814 CCR796:CCR814 CCZ796:CCZ814 CDH796:CDH814 CDP796:CDP814 CDX796:CDX814 CEF796:CEF814 CEN796:CEN814 CEV796:CEV814 CFD796:CFD814 CFL796:CFL814 CFT796:CFT814 CGB796:CGB814 CGJ796:CGJ814 CGR796:CGR814 CGZ796:CGZ814 CHH796:CHH814 CHP796:CHP814 CHX796:CHX814 CIF796:CIF814 CIN796:CIN814 CIV796:CIV814 CJD796:CJD814 CJL796:CJL814 CJT796:CJT814 CKB796:CKB814 CKJ796:CKJ814 CKR796:CKR814 CKZ796:CKZ814 CLH796:CLH814 CLP796:CLP814 CLX796:CLX814 CMF796:CMF814 CMN796:CMN814 CMV796:CMV814 CND796:CND814 CNL796:CNL814 CNT796:CNT814 COB796:COB814 COJ796:COJ814 COR796:COR814 COZ796:COZ814 CPH796:CPH814 CPP796:CPP814 CPX796:CPX814 CQF796:CQF814 CQN796:CQN814 CQV796:CQV814 CRD796:CRD814 CRL796:CRL814 CRT796:CRT814 CSB796:CSB814 CSJ796:CSJ814 CSR796:CSR814 CSZ796:CSZ814 CTH796:CTH814 CTP796:CTP814 CTX796:CTX814 CUF796:CUF814 CUN796:CUN814 CUV796:CUV814 CVD796:CVD814 CVL796:CVL814 CVT796:CVT814 CWB796:CWB814 CWJ796:CWJ814 CWR796:CWR814 CWZ796:CWZ814 CXH796:CXH814 CXP796:CXP814 CXX796:CXX814 CYF796:CYF814 CYN796:CYN814 CYV796:CYV814 CZD796:CZD814 CZL796:CZL814 CZT796:CZT814 DAB796:DAB814 DAJ796:DAJ814 DAR796:DAR814 DAZ796:DAZ814 DBH796:DBH814 DBP796:DBP814 DBX796:DBX814 DCF796:DCF814 DCN796:DCN814 DCV796:DCV814 DDD796:DDD814 DDL796:DDL814 DDT796:DDT814 DEB796:DEB814 DEJ796:DEJ814 DER796:DER814 DEZ796:DEZ814 DFH796:DFH814 DFP796:DFP814 DFX796:DFX814 DGF796:DGF814 DGN796:DGN814 DGV796:DGV814 DHD796:DHD814 DHL796:DHL814 DHT796:DHT814 DIB796:DIB814 DIJ796:DIJ814 DIR796:DIR814 DIZ796:DIZ814 DJH796:DJH814 DJP796:DJP814 DJX796:DJX814 DKF796:DKF814 DKN796:DKN814 DKV796:DKV814 DLD796:DLD814 DLL796:DLL814 DLT796:DLT814 DMB796:DMB814 DMJ796:DMJ814 DMR796:DMR814 DMZ796:DMZ814 DNH796:DNH814 DNP796:DNP814 DNX796:DNX814 DOF796:DOF814 DON796:DON814 DOV796:DOV814 DPD796:DPD814 DPL796:DPL814 DPT796:DPT814 DQB796:DQB814 DQJ796:DQJ814 DQR796:DQR814 DQZ796:DQZ814 DRH796:DRH814 DRP796:DRP814 DRX796:DRX814 DSF796:DSF814 DSN796:DSN814 DSV796:DSV814 DTD796:DTD814 DTL796:DTL814 DTT796:DTT814 DUB796:DUB814 DUJ796:DUJ814 DUR796:DUR814 DUZ796:DUZ814 DVH796:DVH814 DVP796:DVP814 DVX796:DVX814 DWF796:DWF814 DWN796:DWN814 DWV796:DWV814 DXD796:DXD814 DXL796:DXL814 DXT796:DXT814 DYB796:DYB814 DYJ796:DYJ814 DYR796:DYR814 DYZ796:DYZ814 DZH796:DZH814 DZP796:DZP814 DZX796:DZX814 EAF796:EAF814 EAN796:EAN814 EAV796:EAV814 EBD796:EBD814 EBL796:EBL814 EBT796:EBT814 ECB796:ECB814 ECJ796:ECJ814 ECR796:ECR814 ECZ796:ECZ814 EDH796:EDH814 EDP796:EDP814 EDX796:EDX814 EEF796:EEF814 EEN796:EEN814 EEV796:EEV814 EFD796:EFD814 EFL796:EFL814 EFT796:EFT814 EGB796:EGB814 EGJ796:EGJ814 EGR796:EGR814 EGZ796:EGZ814 EHH796:EHH814 EHP796:EHP814 EHX796:EHX814 EIF796:EIF814 EIN796:EIN814 EIV796:EIV814 EJD796:EJD814 EJL796:EJL814 EJT796:EJT814 EKB796:EKB814 EKJ796:EKJ814 EKR796:EKR814 EKZ796:EKZ814 ELH796:ELH814 ELP796:ELP814 ELX796:ELX814 EMF796:EMF814 EMN796:EMN814 EMV796:EMV814 END796:END814 ENL796:ENL814 ENT796:ENT814 EOB796:EOB814 EOJ796:EOJ814 EOR796:EOR814 EOZ796:EOZ814 EPH796:EPH814 EPP796:EPP814 EPX796:EPX814 EQF796:EQF814 EQN796:EQN814 EQV796:EQV814 ERD796:ERD814 ERL796:ERL814 ERT796:ERT814 ESB796:ESB814 ESJ796:ESJ814 ESR796:ESR814 ESZ796:ESZ814 ETH796:ETH814 ETP796:ETP814 ETX796:ETX814 EUF796:EUF814 EUN796:EUN814 EUV796:EUV814 EVD796:EVD814 EVL796:EVL814 EVT796:EVT814 EWB796:EWB814 EWJ796:EWJ814 EWR796:EWR814 EWZ796:EWZ814 EXH796:EXH814 EXP796:EXP814 EXX796:EXX814 EYF796:EYF814 EYN796:EYN814 EYV796:EYV814 EZD796:EZD814 EZL796:EZL814 EZT796:EZT814 FAB796:FAB814 FAJ796:FAJ814 FAR796:FAR814 FAZ796:FAZ814 FBH796:FBH814 FBP796:FBP814 FBX796:FBX814 FCF796:FCF814 FCN796:FCN814 FCV796:FCV814 FDD796:FDD814 FDL796:FDL814 FDT796:FDT814 FEB796:FEB814 FEJ796:FEJ814 FER796:FER814 FEZ796:FEZ814 FFH796:FFH814 FFP796:FFP814 FFX796:FFX814 FGF796:FGF814 FGN796:FGN814 FGV796:FGV814 FHD796:FHD814 FHL796:FHL814 FHT796:FHT814 FIB796:FIB814 FIJ796:FIJ814 FIR796:FIR814 FIZ796:FIZ814 FJH796:FJH814 FJP796:FJP814 FJX796:FJX814 FKF796:FKF814 FKN796:FKN814 FKV796:FKV814 FLD796:FLD814 FLL796:FLL814 FLT796:FLT814 FMB796:FMB814 FMJ796:FMJ814 FMR796:FMR814 FMZ796:FMZ814 FNH796:FNH814 FNP796:FNP814 FNX796:FNX814 FOF796:FOF814 FON796:FON814 FOV796:FOV814 FPD796:FPD814 FPL796:FPL814 FPT796:FPT814 FQB796:FQB814 FQJ796:FQJ814 FQR796:FQR814 FQZ796:FQZ814 FRH796:FRH814 FRP796:FRP814 FRX796:FRX814 FSF796:FSF814 FSN796:FSN814 FSV796:FSV814 FTD796:FTD814 FTL796:FTL814 FTT796:FTT814 FUB796:FUB814 FUJ796:FUJ814 FUR796:FUR814 FUZ796:FUZ814 FVH796:FVH814 FVP796:FVP814 FVX796:FVX814 FWF796:FWF814 FWN796:FWN814 FWV796:FWV814 FXD796:FXD814 FXL796:FXL814 FXT796:FXT814 FYB796:FYB814 FYJ796:FYJ814 FYR796:FYR814 FYZ796:FYZ814 FZH796:FZH814 FZP796:FZP814 FZX796:FZX814 GAF796:GAF814 GAN796:GAN814 GAV796:GAV814 GBD796:GBD814 GBL796:GBL814 GBT796:GBT814 GCB796:GCB814 GCJ796:GCJ814 GCR796:GCR814 GCZ796:GCZ814 GDH796:GDH814 GDP796:GDP814 GDX796:GDX814 GEF796:GEF814 GEN796:GEN814 GEV796:GEV814 GFD796:GFD814 GFL796:GFL814 GFT796:GFT814 GGB796:GGB814 GGJ796:GGJ814 GGR796:GGR814 GGZ796:GGZ814 GHH796:GHH814 GHP796:GHP814 GHX796:GHX814 GIF796:GIF814 GIN796:GIN814 GIV796:GIV814 GJD796:GJD814 GJL796:GJL814 GJT796:GJT814 GKB796:GKB814 GKJ796:GKJ814 GKR796:GKR814 GKZ796:GKZ814 GLH796:GLH814 GLP796:GLP814 GLX796:GLX814 GMF796:GMF814 GMN796:GMN814 GMV796:GMV814 GND796:GND814 GNL796:GNL814 GNT796:GNT814 GOB796:GOB814 GOJ796:GOJ814 GOR796:GOR814 GOZ796:GOZ814 GPH796:GPH814 GPP796:GPP814 GPX796:GPX814 GQF796:GQF814 GQN796:GQN814 GQV796:GQV814 GRD796:GRD814 GRL796:GRL814 GRT796:GRT814 GSB796:GSB814 GSJ796:GSJ814 GSR796:GSR814 GSZ796:GSZ814 GTH796:GTH814 GTP796:GTP814 GTX796:GTX814 GUF796:GUF814 GUN796:GUN814 GUV796:GUV814 GVD796:GVD814 GVL796:GVL814 GVT796:GVT814 GWB796:GWB814 GWJ796:GWJ814 GWR796:GWR814 GWZ796:GWZ814 GXH796:GXH814 GXP796:GXP814 GXX796:GXX814 GYF796:GYF814 GYN796:GYN814 GYV796:GYV814 GZD796:GZD814 GZL796:GZL814 GZT796:GZT814 HAB796:HAB814 HAJ796:HAJ814 HAR796:HAR814 HAZ796:HAZ814 HBH796:HBH814 HBP796:HBP814 HBX796:HBX814 HCF796:HCF814 HCN796:HCN814 HCV796:HCV814 HDD796:HDD814 HDL796:HDL814 HDT796:HDT814 HEB796:HEB814 HEJ796:HEJ814 HER796:HER814 HEZ796:HEZ814 HFH796:HFH814 HFP796:HFP814 HFX796:HFX814 HGF796:HGF814 HGN796:HGN814 HGV796:HGV814 HHD796:HHD814 HHL796:HHL814 HHT796:HHT814 HIB796:HIB814 HIJ796:HIJ814 HIR796:HIR814 HIZ796:HIZ814 HJH796:HJH814 HJP796:HJP814 HJX796:HJX814 HKF796:HKF814 HKN796:HKN814 HKV796:HKV814 HLD796:HLD814 HLL796:HLL814 HLT796:HLT814 HMB796:HMB814 HMJ796:HMJ814 HMR796:HMR814 HMZ796:HMZ814 HNH796:HNH814 HNP796:HNP814 HNX796:HNX814 HOF796:HOF814 HON796:HON814 HOV796:HOV814 HPD796:HPD814 HPL796:HPL814 HPT796:HPT814 HQB796:HQB814 HQJ796:HQJ814 HQR796:HQR814 HQZ796:HQZ814 HRH796:HRH814 HRP796:HRP814 HRX796:HRX814 HSF796:HSF814 HSN796:HSN814 HSV796:HSV814 HTD796:HTD814 HTL796:HTL814 HTT796:HTT814 HUB796:HUB814 HUJ796:HUJ814 HUR796:HUR814 HUZ796:HUZ814 HVH796:HVH814 HVP796:HVP814 HVX796:HVX814 HWF796:HWF814 HWN796:HWN814 HWV796:HWV814 HXD796:HXD814 HXL796:HXL814 HXT796:HXT814 HYB796:HYB814 HYJ796:HYJ814 HYR796:HYR814 HYZ796:HYZ814 HZH796:HZH814 HZP796:HZP814 HZX796:HZX814 IAF796:IAF814 IAN796:IAN814 IAV796:IAV814 IBD796:IBD814 IBL796:IBL814 IBT796:IBT814 ICB796:ICB814 ICJ796:ICJ814 ICR796:ICR814 ICZ796:ICZ814 IDH796:IDH814 IDP796:IDP814 IDX796:IDX814 IEF796:IEF814 IEN796:IEN814 IEV796:IEV814 IFD796:IFD814 IFL796:IFL814 IFT796:IFT814 IGB796:IGB814 IGJ796:IGJ814 IGR796:IGR814 IGZ796:IGZ814 IHH796:IHH814 IHP796:IHP814 IHX796:IHX814 IIF796:IIF814 IIN796:IIN814 IIV796:IIV814 IJD796:IJD814 IJL796:IJL814 IJT796:IJT814 IKB796:IKB814 IKJ796:IKJ814 IKR796:IKR814 IKZ796:IKZ814 ILH796:ILH814 ILP796:ILP814 ILX796:ILX814 IMF796:IMF814 IMN796:IMN814 IMV796:IMV814 IND796:IND814 INL796:INL814 INT796:INT814 IOB796:IOB814 IOJ796:IOJ814 IOR796:IOR814 IOZ796:IOZ814 IPH796:IPH814 IPP796:IPP814 IPX796:IPX814 IQF796:IQF814 IQN796:IQN814 IQV796:IQV814 IRD796:IRD814 IRL796:IRL814 IRT796:IRT814 ISB796:ISB814 ISJ796:ISJ814 ISR796:ISR814 ISZ796:ISZ814 ITH796:ITH814 ITP796:ITP814 ITX796:ITX814 IUF796:IUF814 IUN796:IUN814 IUV796:IUV814 IVD796:IVD814 IVL796:IVL814 IVT796:IVT814 IWB796:IWB814 IWJ796:IWJ814 IWR796:IWR814 IWZ796:IWZ814 IXH796:IXH814 IXP796:IXP814 IXX796:IXX814 IYF796:IYF814 IYN796:IYN814 IYV796:IYV814 IZD796:IZD814 IZL796:IZL814 IZT796:IZT814 JAB796:JAB814 JAJ796:JAJ814 JAR796:JAR814 JAZ796:JAZ814 JBH796:JBH814 JBP796:JBP814 JBX796:JBX814 JCF796:JCF814 JCN796:JCN814 JCV796:JCV814 JDD796:JDD814 JDL796:JDL814 JDT796:JDT814 JEB796:JEB814 JEJ796:JEJ814 JER796:JER814 JEZ796:JEZ814 JFH796:JFH814 JFP796:JFP814 JFX796:JFX814 JGF796:JGF814 JGN796:JGN814 JGV796:JGV814 JHD796:JHD814 JHL796:JHL814 JHT796:JHT814 JIB796:JIB814 JIJ796:JIJ814 JIR796:JIR814 JIZ796:JIZ814 JJH796:JJH814 JJP796:JJP814 JJX796:JJX814 JKF796:JKF814 JKN796:JKN814 JKV796:JKV814 JLD796:JLD814 JLL796:JLL814 JLT796:JLT814 JMB796:JMB814 JMJ796:JMJ814 JMR796:JMR814 JMZ796:JMZ814 JNH796:JNH814 JNP796:JNP814 JNX796:JNX814 JOF796:JOF814 JON796:JON814 JOV796:JOV814 JPD796:JPD814 JPL796:JPL814 JPT796:JPT814 JQB796:JQB814 JQJ796:JQJ814 JQR796:JQR814 JQZ796:JQZ814 JRH796:JRH814 JRP796:JRP814 JRX796:JRX814 JSF796:JSF814 JSN796:JSN814 JSV796:JSV814 JTD796:JTD814 JTL796:JTL814 JTT796:JTT814 JUB796:JUB814 JUJ796:JUJ814 JUR796:JUR814 JUZ796:JUZ814 JVH796:JVH814 JVP796:JVP814 JVX796:JVX814 JWF796:JWF814 JWN796:JWN814 JWV796:JWV814 JXD796:JXD814 JXL796:JXL814 JXT796:JXT814 JYB796:JYB814 JYJ796:JYJ814 JYR796:JYR814 JYZ796:JYZ814 JZH796:JZH814 JZP796:JZP814 JZX796:JZX814 KAF796:KAF814 KAN796:KAN814 KAV796:KAV814 KBD796:KBD814 KBL796:KBL814 KBT796:KBT814 KCB796:KCB814 KCJ796:KCJ814 KCR796:KCR814 KCZ796:KCZ814 KDH796:KDH814 KDP796:KDP814 KDX796:KDX814 KEF796:KEF814 KEN796:KEN814 KEV796:KEV814 KFD796:KFD814 KFL796:KFL814 KFT796:KFT814 KGB796:KGB814 KGJ796:KGJ814 KGR796:KGR814 KGZ796:KGZ814 KHH796:KHH814 KHP796:KHP814 KHX796:KHX814 KIF796:KIF814 KIN796:KIN814 KIV796:KIV814 KJD796:KJD814 KJL796:KJL814 KJT796:KJT814 KKB796:KKB814 KKJ796:KKJ814 KKR796:KKR814 KKZ796:KKZ814 KLH796:KLH814 KLP796:KLP814 KLX796:KLX814 KMF796:KMF814 KMN796:KMN814 KMV796:KMV814 KND796:KND814 KNL796:KNL814 KNT796:KNT814 KOB796:KOB814 KOJ796:KOJ814 KOR796:KOR814 KOZ796:KOZ814 KPH796:KPH814 KPP796:KPP814 KPX796:KPX814 KQF796:KQF814 KQN796:KQN814 KQV796:KQV814 KRD796:KRD814 KRL796:KRL814 KRT796:KRT814 KSB796:KSB814 KSJ796:KSJ814 KSR796:KSR814 KSZ796:KSZ814 KTH796:KTH814 KTP796:KTP814 KTX796:KTX814 KUF796:KUF814 KUN796:KUN814 KUV796:KUV814 KVD796:KVD814 KVL796:KVL814 KVT796:KVT814 KWB796:KWB814 KWJ796:KWJ814 KWR796:KWR814 KWZ796:KWZ814 KXH796:KXH814 KXP796:KXP814 KXX796:KXX814 KYF796:KYF814 KYN796:KYN814 KYV796:KYV814 KZD796:KZD814 KZL796:KZL814 KZT796:KZT814 LAB796:LAB814 LAJ796:LAJ814 LAR796:LAR814 LAZ796:LAZ814 LBH796:LBH814 LBP796:LBP814 LBX796:LBX814 LCF796:LCF814 LCN796:LCN814 LCV796:LCV814 LDD796:LDD814 LDL796:LDL814 LDT796:LDT814 LEB796:LEB814 LEJ796:LEJ814 LER796:LER814 LEZ796:LEZ814 LFH796:LFH814 LFP796:LFP814 LFX796:LFX814 LGF796:LGF814 LGN796:LGN814 LGV796:LGV814 LHD796:LHD814 LHL796:LHL814 LHT796:LHT814 LIB796:LIB814 LIJ796:LIJ814 LIR796:LIR814 LIZ796:LIZ814 LJH796:LJH814 LJP796:LJP814 LJX796:LJX814 LKF796:LKF814 LKN796:LKN814 LKV796:LKV814 LLD796:LLD814 LLL796:LLL814 LLT796:LLT814 LMB796:LMB814 LMJ796:LMJ814 LMR796:LMR814 LMZ796:LMZ814 LNH796:LNH814 LNP796:LNP814 LNX796:LNX814 LOF796:LOF814 LON796:LON814 LOV796:LOV814 LPD796:LPD814 LPL796:LPL814 LPT796:LPT814 LQB796:LQB814 LQJ796:LQJ814 LQR796:LQR814 LQZ796:LQZ814 LRH796:LRH814 LRP796:LRP814 LRX796:LRX814 LSF796:LSF814 LSN796:LSN814 LSV796:LSV814 LTD796:LTD814 LTL796:LTL814 LTT796:LTT814 LUB796:LUB814 LUJ796:LUJ814 LUR796:LUR814 LUZ796:LUZ814 LVH796:LVH814 LVP796:LVP814 LVX796:LVX814 LWF796:LWF814 LWN796:LWN814 LWV796:LWV814 LXD796:LXD814 LXL796:LXL814 LXT796:LXT814 LYB796:LYB814 LYJ796:LYJ814 LYR796:LYR814 LYZ796:LYZ814 LZH796:LZH814 LZP796:LZP814 LZX796:LZX814 MAF796:MAF814 MAN796:MAN814 MAV796:MAV814 MBD796:MBD814 MBL796:MBL814 MBT796:MBT814 MCB796:MCB814 MCJ796:MCJ814 MCR796:MCR814 MCZ796:MCZ814 MDH796:MDH814 MDP796:MDP814 MDX796:MDX814 MEF796:MEF814 MEN796:MEN814 MEV796:MEV814 MFD796:MFD814 MFL796:MFL814 MFT796:MFT814 MGB796:MGB814 MGJ796:MGJ814 MGR796:MGR814 MGZ796:MGZ814 MHH796:MHH814 MHP796:MHP814 MHX796:MHX814 MIF796:MIF814 MIN796:MIN814 MIV796:MIV814 MJD796:MJD814 MJL796:MJL814 MJT796:MJT814 MKB796:MKB814 MKJ796:MKJ814 MKR796:MKR814 MKZ796:MKZ814 MLH796:MLH814 MLP796:MLP814 MLX796:MLX814 MMF796:MMF814 MMN796:MMN814 MMV796:MMV814 MND796:MND814 MNL796:MNL814 MNT796:MNT814 MOB796:MOB814 MOJ796:MOJ814 MOR796:MOR814 MOZ796:MOZ814 MPH796:MPH814 MPP796:MPP814 MPX796:MPX814 MQF796:MQF814 MQN796:MQN814 MQV796:MQV814 MRD796:MRD814 MRL796:MRL814 MRT796:MRT814 MSB796:MSB814 MSJ796:MSJ814 MSR796:MSR814 MSZ796:MSZ814 MTH796:MTH814 MTP796:MTP814 MTX796:MTX814 MUF796:MUF814 MUN796:MUN814 MUV796:MUV814 MVD796:MVD814 MVL796:MVL814 MVT796:MVT814 MWB796:MWB814 MWJ796:MWJ814 MWR796:MWR814 MWZ796:MWZ814 MXH796:MXH814 MXP796:MXP814 MXX796:MXX814 MYF796:MYF814 MYN796:MYN814 MYV796:MYV814 MZD796:MZD814 MZL796:MZL814 MZT796:MZT814 NAB796:NAB814 NAJ796:NAJ814 NAR796:NAR814 NAZ796:NAZ814 NBH796:NBH814 NBP796:NBP814 NBX796:NBX814 NCF796:NCF814 NCN796:NCN814 NCV796:NCV814 NDD796:NDD814 NDL796:NDL814 NDT796:NDT814 NEB796:NEB814 NEJ796:NEJ814 NER796:NER814 NEZ796:NEZ814 NFH796:NFH814 NFP796:NFP814 NFX796:NFX814 NGF796:NGF814 NGN796:NGN814 NGV796:NGV814 NHD796:NHD814 NHL796:NHL814 NHT796:NHT814 NIB796:NIB814 NIJ796:NIJ814 NIR796:NIR814 NIZ796:NIZ814 NJH796:NJH814 NJP796:NJP814 NJX796:NJX814 NKF796:NKF814 NKN796:NKN814 NKV796:NKV814 NLD796:NLD814 NLL796:NLL814 NLT796:NLT814 NMB796:NMB814 NMJ796:NMJ814 NMR796:NMR814 NMZ796:NMZ814 NNH796:NNH814 NNP796:NNP814 NNX796:NNX814 NOF796:NOF814 NON796:NON814 NOV796:NOV814 NPD796:NPD814 NPL796:NPL814 NPT796:NPT814 NQB796:NQB814 NQJ796:NQJ814 NQR796:NQR814 NQZ796:NQZ814 NRH796:NRH814 NRP796:NRP814 NRX796:NRX814 NSF796:NSF814 NSN796:NSN814 NSV796:NSV814 NTD796:NTD814 NTL796:NTL814 NTT796:NTT814 NUB796:NUB814 NUJ796:NUJ814 NUR796:NUR814 NUZ796:NUZ814 NVH796:NVH814 NVP796:NVP814 NVX796:NVX814 NWF796:NWF814 NWN796:NWN814 NWV796:NWV814 NXD796:NXD814 NXL796:NXL814 NXT796:NXT814 NYB796:NYB814 NYJ796:NYJ814 NYR796:NYR814 NYZ796:NYZ814 NZH796:NZH814 NZP796:NZP814 NZX796:NZX814 OAF796:OAF814 OAN796:OAN814 OAV796:OAV814 OBD796:OBD814 OBL796:OBL814 OBT796:OBT814 OCB796:OCB814 OCJ796:OCJ814 OCR796:OCR814 OCZ796:OCZ814 ODH796:ODH814 ODP796:ODP814 ODX796:ODX814 OEF796:OEF814 OEN796:OEN814 OEV796:OEV814 OFD796:OFD814 OFL796:OFL814 OFT796:OFT814 OGB796:OGB814 OGJ796:OGJ814 OGR796:OGR814 OGZ796:OGZ814 OHH796:OHH814 OHP796:OHP814 OHX796:OHX814 OIF796:OIF814 OIN796:OIN814 OIV796:OIV814 OJD796:OJD814 OJL796:OJL814 OJT796:OJT814 OKB796:OKB814 OKJ796:OKJ814 OKR796:OKR814 OKZ796:OKZ814 OLH796:OLH814 OLP796:OLP814 OLX796:OLX814 OMF796:OMF814 OMN796:OMN814 OMV796:OMV814 OND796:OND814 ONL796:ONL814 ONT796:ONT814 OOB796:OOB814 OOJ796:OOJ814 OOR796:OOR814 OOZ796:OOZ814 OPH796:OPH814 OPP796:OPP814 OPX796:OPX814 OQF796:OQF814 OQN796:OQN814 OQV796:OQV814 ORD796:ORD814 ORL796:ORL814 ORT796:ORT814 OSB796:OSB814 OSJ796:OSJ814 OSR796:OSR814 OSZ796:OSZ814 OTH796:OTH814 OTP796:OTP814 OTX796:OTX814 OUF796:OUF814 OUN796:OUN814 OUV796:OUV814 OVD796:OVD814 OVL796:OVL814 OVT796:OVT814 OWB796:OWB814 OWJ796:OWJ814 OWR796:OWR814 OWZ796:OWZ814 OXH796:OXH814 OXP796:OXP814 OXX796:OXX814 OYF796:OYF814 OYN796:OYN814 OYV796:OYV814 OZD796:OZD814 OZL796:OZL814 OZT796:OZT814 PAB796:PAB814 PAJ796:PAJ814 PAR796:PAR814 PAZ796:PAZ814 PBH796:PBH814 PBP796:PBP814 PBX796:PBX814 PCF796:PCF814 PCN796:PCN814 PCV796:PCV814 PDD796:PDD814 PDL796:PDL814 PDT796:PDT814 PEB796:PEB814 PEJ796:PEJ814 PER796:PER814 PEZ796:PEZ814 PFH796:PFH814 PFP796:PFP814 PFX796:PFX814 PGF796:PGF814 PGN796:PGN814 PGV796:PGV814 PHD796:PHD814 PHL796:PHL814 PHT796:PHT814 PIB796:PIB814 PIJ796:PIJ814 PIR796:PIR814 PIZ796:PIZ814 PJH796:PJH814 PJP796:PJP814 PJX796:PJX814 PKF796:PKF814 PKN796:PKN814 PKV796:PKV814 PLD796:PLD814 PLL796:PLL814 PLT796:PLT814 PMB796:PMB814 PMJ796:PMJ814 PMR796:PMR814 PMZ796:PMZ814 PNH796:PNH814 PNP796:PNP814 PNX796:PNX814 POF796:POF814 PON796:PON814 POV796:POV814 PPD796:PPD814 PPL796:PPL814 PPT796:PPT814 PQB796:PQB814 PQJ796:PQJ814 PQR796:PQR814 PQZ796:PQZ814 PRH796:PRH814 PRP796:PRP814 PRX796:PRX814 PSF796:PSF814 PSN796:PSN814 PSV796:PSV814 PTD796:PTD814 PTL796:PTL814 PTT796:PTT814 PUB796:PUB814 PUJ796:PUJ814 PUR796:PUR814 PUZ796:PUZ814 PVH796:PVH814 PVP796:PVP814 PVX796:PVX814 PWF796:PWF814 PWN796:PWN814 PWV796:PWV814 PXD796:PXD814 PXL796:PXL814 PXT796:PXT814 PYB796:PYB814 PYJ796:PYJ814 PYR796:PYR814 PYZ796:PYZ814 PZH796:PZH814 PZP796:PZP814 PZX796:PZX814 QAF796:QAF814 QAN796:QAN814 QAV796:QAV814 QBD796:QBD814 QBL796:QBL814 QBT796:QBT814 QCB796:QCB814 QCJ796:QCJ814 QCR796:QCR814 QCZ796:QCZ814 QDH796:QDH814 QDP796:QDP814 QDX796:QDX814 QEF796:QEF814 QEN796:QEN814 QEV796:QEV814 QFD796:QFD814 QFL796:QFL814 QFT796:QFT814 QGB796:QGB814 QGJ796:QGJ814 QGR796:QGR814 QGZ796:QGZ814 QHH796:QHH814 QHP796:QHP814 QHX796:QHX814 QIF796:QIF814 QIN796:QIN814 QIV796:QIV814 QJD796:QJD814 QJL796:QJL814 QJT796:QJT814 QKB796:QKB814 QKJ796:QKJ814 QKR796:QKR814 QKZ796:QKZ814 QLH796:QLH814 QLP796:QLP814 QLX796:QLX814 QMF796:QMF814 QMN796:QMN814 QMV796:QMV814 QND796:QND814 QNL796:QNL814 QNT796:QNT814 QOB796:QOB814 QOJ796:QOJ814 QOR796:QOR814 QOZ796:QOZ814 QPH796:QPH814 QPP796:QPP814 QPX796:QPX814 QQF796:QQF814 QQN796:QQN814 QQV796:QQV814 QRD796:QRD814 QRL796:QRL814 QRT796:QRT814 QSB796:QSB814 QSJ796:QSJ814 QSR796:QSR814 QSZ796:QSZ814 QTH796:QTH814 QTP796:QTP814 QTX796:QTX814 QUF796:QUF814 QUN796:QUN814 QUV796:QUV814 QVD796:QVD814 QVL796:QVL814 QVT796:QVT814 QWB796:QWB814 QWJ796:QWJ814 QWR796:QWR814 QWZ796:QWZ814 QXH796:QXH814 QXP796:QXP814 QXX796:QXX814 QYF796:QYF814 QYN796:QYN814 QYV796:QYV814 QZD796:QZD814 QZL796:QZL814 QZT796:QZT814 RAB796:RAB814 RAJ796:RAJ814 RAR796:RAR814 RAZ796:RAZ814 RBH796:RBH814 RBP796:RBP814 RBX796:RBX814 RCF796:RCF814 RCN796:RCN814 RCV796:RCV814 RDD796:RDD814 RDL796:RDL814 RDT796:RDT814 REB796:REB814 REJ796:REJ814 RER796:RER814 REZ796:REZ814 RFH796:RFH814 RFP796:RFP814 RFX796:RFX814 RGF796:RGF814 RGN796:RGN814 RGV796:RGV814 RHD796:RHD814 RHL796:RHL814 RHT796:RHT814 RIB796:RIB814 RIJ796:RIJ814 RIR796:RIR814 RIZ796:RIZ814 RJH796:RJH814 RJP796:RJP814 RJX796:RJX814 RKF796:RKF814 RKN796:RKN814 RKV796:RKV814 RLD796:RLD814 RLL796:RLL814 RLT796:RLT814 RMB796:RMB814 RMJ796:RMJ814 RMR796:RMR814 RMZ796:RMZ814 RNH796:RNH814 RNP796:RNP814 RNX796:RNX814 ROF796:ROF814 RON796:RON814 ROV796:ROV814 RPD796:RPD814 RPL796:RPL814 RPT796:RPT814 RQB796:RQB814 RQJ796:RQJ814 RQR796:RQR814 RQZ796:RQZ814 RRH796:RRH814 RRP796:RRP814 RRX796:RRX814 RSF796:RSF814 RSN796:RSN814 RSV796:RSV814 RTD796:RTD814 RTL796:RTL814 RTT796:RTT814 RUB796:RUB814 RUJ796:RUJ814 RUR796:RUR814 RUZ796:RUZ814 RVH796:RVH814 RVP796:RVP814 RVX796:RVX814 RWF796:RWF814 RWN796:RWN814 RWV796:RWV814 RXD796:RXD814 RXL796:RXL814 RXT796:RXT814 RYB796:RYB814 RYJ796:RYJ814 RYR796:RYR814 RYZ796:RYZ814 RZH796:RZH814 RZP796:RZP814 RZX796:RZX814 SAF796:SAF814 SAN796:SAN814 SAV796:SAV814 SBD796:SBD814 SBL796:SBL814 SBT796:SBT814 SCB796:SCB814 SCJ796:SCJ814 SCR796:SCR814 SCZ796:SCZ814 SDH796:SDH814 SDP796:SDP814 SDX796:SDX814 SEF796:SEF814 SEN796:SEN814 SEV796:SEV814 SFD796:SFD814 SFL796:SFL814 SFT796:SFT814 SGB796:SGB814 SGJ796:SGJ814 SGR796:SGR814 SGZ796:SGZ814 SHH796:SHH814 SHP796:SHP814 SHX796:SHX814 SIF796:SIF814 SIN796:SIN814 SIV796:SIV814 SJD796:SJD814 SJL796:SJL814 SJT796:SJT814 SKB796:SKB814 SKJ796:SKJ814 SKR796:SKR814 SKZ796:SKZ814 SLH796:SLH814 SLP796:SLP814 SLX796:SLX814 SMF796:SMF814 SMN796:SMN814 SMV796:SMV814 SND796:SND814 SNL796:SNL814 SNT796:SNT814 SOB796:SOB814 SOJ796:SOJ814 SOR796:SOR814 SOZ796:SOZ814 SPH796:SPH814 SPP796:SPP814 SPX796:SPX814 SQF796:SQF814 SQN796:SQN814 SQV796:SQV814 SRD796:SRD814 SRL796:SRL814 SRT796:SRT814 SSB796:SSB814 SSJ796:SSJ814 SSR796:SSR814 SSZ796:SSZ814 STH796:STH814 STP796:STP814 STX796:STX814 SUF796:SUF814 SUN796:SUN814 SUV796:SUV814 SVD796:SVD814 SVL796:SVL814 SVT796:SVT814 SWB796:SWB814 SWJ796:SWJ814 SWR796:SWR814 SWZ796:SWZ814 SXH796:SXH814 SXP796:SXP814 SXX796:SXX814 SYF796:SYF814 SYN796:SYN814 SYV796:SYV814 SZD796:SZD814 SZL796:SZL814 SZT796:SZT814 TAB796:TAB814 TAJ796:TAJ814 TAR796:TAR814 TAZ796:TAZ814 TBH796:TBH814 TBP796:TBP814 TBX796:TBX814 TCF796:TCF814 TCN796:TCN814 TCV796:TCV814 TDD796:TDD814 TDL796:TDL814 TDT796:TDT814 TEB796:TEB814 TEJ796:TEJ814 TER796:TER814 TEZ796:TEZ814 TFH796:TFH814 TFP796:TFP814 TFX796:TFX814 TGF796:TGF814 TGN796:TGN814 TGV796:TGV814 THD796:THD814 THL796:THL814 THT796:THT814 TIB796:TIB814 TIJ796:TIJ814 TIR796:TIR814 TIZ796:TIZ814 TJH796:TJH814 TJP796:TJP814 TJX796:TJX814 TKF796:TKF814 TKN796:TKN814 TKV796:TKV814 TLD796:TLD814 TLL796:TLL814 TLT796:TLT814 TMB796:TMB814 TMJ796:TMJ814 TMR796:TMR814 TMZ796:TMZ814 TNH796:TNH814 TNP796:TNP814 TNX796:TNX814 TOF796:TOF814 TON796:TON814 TOV796:TOV814 TPD796:TPD814 TPL796:TPL814 TPT796:TPT814 TQB796:TQB814 TQJ796:TQJ814 TQR796:TQR814 TQZ796:TQZ814 TRH796:TRH814 TRP796:TRP814 TRX796:TRX814 TSF796:TSF814 TSN796:TSN814 TSV796:TSV814 TTD796:TTD814 TTL796:TTL814 TTT796:TTT814 TUB796:TUB814 TUJ796:TUJ814 TUR796:TUR814 TUZ796:TUZ814 TVH796:TVH814 TVP796:TVP814 TVX796:TVX814 TWF796:TWF814 TWN796:TWN814 TWV796:TWV814 TXD796:TXD814 TXL796:TXL814 TXT796:TXT814 TYB796:TYB814 TYJ796:TYJ814 TYR796:TYR814 TYZ796:TYZ814 TZH796:TZH814 TZP796:TZP814 TZX796:TZX814 UAF796:UAF814 UAN796:UAN814 UAV796:UAV814 UBD796:UBD814 UBL796:UBL814 UBT796:UBT814 UCB796:UCB814 UCJ796:UCJ814 UCR796:UCR814 UCZ796:UCZ814 UDH796:UDH814 UDP796:UDP814 UDX796:UDX814 UEF796:UEF814 UEN796:UEN814 UEV796:UEV814 UFD796:UFD814 UFL796:UFL814 UFT796:UFT814 UGB796:UGB814 UGJ796:UGJ814 UGR796:UGR814 UGZ796:UGZ814 UHH796:UHH814 UHP796:UHP814 UHX796:UHX814 UIF796:UIF814 UIN796:UIN814 UIV796:UIV814 UJD796:UJD814 UJL796:UJL814 UJT796:UJT814 UKB796:UKB814 UKJ796:UKJ814 UKR796:UKR814 UKZ796:UKZ814 ULH796:ULH814 ULP796:ULP814 ULX796:ULX814 UMF796:UMF814 UMN796:UMN814 UMV796:UMV814 UND796:UND814 UNL796:UNL814 UNT796:UNT814 UOB796:UOB814 UOJ796:UOJ814 UOR796:UOR814 UOZ796:UOZ814 UPH796:UPH814 UPP796:UPP814 UPX796:UPX814 UQF796:UQF814 UQN796:UQN814 UQV796:UQV814 URD796:URD814 URL796:URL814 URT796:URT814 USB796:USB814 USJ796:USJ814 USR796:USR814 USZ796:USZ814 UTH796:UTH814 UTP796:UTP814 UTX796:UTX814 UUF796:UUF814 UUN796:UUN814 UUV796:UUV814 UVD796:UVD814 UVL796:UVL814 UVT796:UVT814 UWB796:UWB814 UWJ796:UWJ814 UWR796:UWR814 UWZ796:UWZ814 UXH796:UXH814 UXP796:UXP814 UXX796:UXX814 UYF796:UYF814 UYN796:UYN814 UYV796:UYV814 UZD796:UZD814 UZL796:UZL814 UZT796:UZT814 VAB796:VAB814 VAJ796:VAJ814 VAR796:VAR814 VAZ796:VAZ814 VBH796:VBH814 VBP796:VBP814 VBX796:VBX814 VCF796:VCF814 VCN796:VCN814 VCV796:VCV814 VDD796:VDD814 VDL796:VDL814 VDT796:VDT814 VEB796:VEB814 VEJ796:VEJ814 VER796:VER814 VEZ796:VEZ814 VFH796:VFH814 VFP796:VFP814 VFX796:VFX814 VGF796:VGF814 VGN796:VGN814 VGV796:VGV814 VHD796:VHD814 VHL796:VHL814 VHT796:VHT814 VIB796:VIB814 VIJ796:VIJ814 VIR796:VIR814 VIZ796:VIZ814 VJH796:VJH814 VJP796:VJP814 VJX796:VJX814 VKF796:VKF814 VKN796:VKN814 VKV796:VKV814 VLD796:VLD814 VLL796:VLL814 VLT796:VLT814 VMB796:VMB814 VMJ796:VMJ814 VMR796:VMR814 VMZ796:VMZ814 VNH796:VNH814 VNP796:VNP814 VNX796:VNX814 VOF796:VOF814 VON796:VON814 VOV796:VOV814 VPD796:VPD814 VPL796:VPL814 VPT796:VPT814 VQB796:VQB814 VQJ796:VQJ814 VQR796:VQR814 VQZ796:VQZ814 VRH796:VRH814 VRP796:VRP814 VRX796:VRX814 VSF796:VSF814 VSN796:VSN814 VSV796:VSV814 VTD796:VTD814 VTL796:VTL814 VTT796:VTT814 VUB796:VUB814 VUJ796:VUJ814 VUR796:VUR814 VUZ796:VUZ814 VVH796:VVH814 VVP796:VVP814 VVX796:VVX814 VWF796:VWF814 VWN796:VWN814 VWV796:VWV814 VXD796:VXD814 VXL796:VXL814 VXT796:VXT814 VYB796:VYB814 VYJ796:VYJ814 VYR796:VYR814 VYZ796:VYZ814 VZH796:VZH814 VZP796:VZP814 VZX796:VZX814 WAF796:WAF814 WAN796:WAN814 WAV796:WAV814 WBD796:WBD814 WBL796:WBL814 WBT796:WBT814 WCB796:WCB814 WCJ796:WCJ814 WCR796:WCR814 WCZ796:WCZ814 WDH796:WDH814 WDP796:WDP814 WDX796:WDX814 WEF796:WEF814 WEN796:WEN814 WEV796:WEV814 WFD796:WFD814 WFL796:WFL814 WFT796:WFT814 WGB796:WGB814 WGJ796:WGJ814 WGR796:WGR814 WGZ796:WGZ814 WHH796:WHH814 WHP796:WHP814 WHX796:WHX814 WIF796:WIF814 WIN796:WIN814 WIV796:WIV814 WJD796:WJD814 WJL796:WJL814 WJT796:WJT814 WKB796:WKB814 WKJ796:WKJ814 WKR796:WKR814 WKZ796:WKZ814 WLH796:WLH814 WLP796:WLP814 WLX796:WLX814 WMF796:WMF814 WMN796:WMN814 WMV796:WMV814 WND796:WND814 WNL796:WNL814 WNT796:WNT814 WOB796:WOB814 WOJ796:WOJ814 WOR796:WOR814 WOZ796:WOZ814 WPH796:WPH814 WPP796:WPP814 WPX796:WPX814 WQF796:WQF814 WQN796:WQN814 WQV796:WQV814 WRD796:WRD814 WRL796:WRL814 WRT796:WRT814 WSB796:WSB814 WSJ796:WSJ814 WSR796:WSR814 WSZ796:WSZ814 WTH796:WTH814 WTP796:WTP814 WTX796:WTX814 WUF796:WUF814 WUN796:WUN814 WUV796:WUV814 WVD796:WVD814 WVL796:WVL814 WVT796:WVT814 WWB796:WWB814 WWJ796:WWJ814 WWR796:WWR814 WWZ796:WWZ814 WXH796:WXH814 WXP796:WXP814 WXX796:WXX814 WYF796:WYF814 WYN796:WYN814 WYV796:WYV814 WZD796:WZD814 WZL796:WZL814 WZT796:WZT814 XAB796:XAB814 XAJ796:XAJ814 XAR796:XAR814 XAZ796:XAZ814 XBH796:XBH814 XBP796:XBP814 XBX796:XBX814 XCF796:XCF814 XCN796:XCN814 XCV796:XCV814 XDD796:XDD814 XDL796:XDL814 XDT796:XDT814 XEB796:XEB814 XEJ796:XEJ814 XER796:XER814 XEZ796:XEZ814 D807:D814 D448:D451 D383:D386 D499:D502 D556:D559 D666:D669 D433:D435">
    <cfRule type="cellIs" dxfId="520" priority="514" stopIfTrue="1" operator="equal">
      <formula>"CW 3240-R7"</formula>
    </cfRule>
    <cfRule type="cellIs" dxfId="519" priority="513" stopIfTrue="1" operator="equal">
      <formula>"CW 3120-R2"</formula>
    </cfRule>
  </conditionalFormatting>
  <conditionalFormatting sqref="D13 D910:D913 D22:D28 D33:D45 D119:D129 D954:D962 D31 D823:D826 T823:T826 AB823:AB826 AJ823:AJ826 AR823:AR826 AZ823:AZ826 BH823:BH826 BP823:BP826 BX823:BX826 CF823:CF826 CN823:CN826 CV823:CV826 DD823:DD826 DL823:DL826 DT823:DT826 EB823:EB826 EJ823:EJ826 ER823:ER826 EZ823:EZ826 FH823:FH826 FP823:FP826 FX823:FX826 GF823:GF826 GN823:GN826 GV823:GV826 HD823:HD826 HL823:HL826 HT823:HT826 IB823:IB826 IJ823:IJ826 IR823:IR826 IZ823:IZ826 JH823:JH826 JP823:JP826 JX823:JX826 KF823:KF826 KN823:KN826 KV823:KV826 LD823:LD826 LL823:LL826 LT823:LT826 MB823:MB826 MJ823:MJ826 MR823:MR826 MZ823:MZ826 NH823:NH826 NP823:NP826 NX823:NX826 OF823:OF826 ON823:ON826 OV823:OV826 PD823:PD826 PL823:PL826 PT823:PT826 QB823:QB826 QJ823:QJ826 QR823:QR826 QZ823:QZ826 RH823:RH826 RP823:RP826 RX823:RX826 SF823:SF826 SN823:SN826 SV823:SV826 TD823:TD826 TL823:TL826 TT823:TT826 UB823:UB826 UJ823:UJ826 UR823:UR826 UZ823:UZ826 VH823:VH826 VP823:VP826 VX823:VX826 WF823:WF826 WN823:WN826 WV823:WV826 XD823:XD826 XL823:XL826 XT823:XT826 YB823:YB826 YJ823:YJ826 YR823:YR826 YZ823:YZ826 ZH823:ZH826 ZP823:ZP826 ZX823:ZX826 AAF823:AAF826 AAN823:AAN826 AAV823:AAV826 ABD823:ABD826 ABL823:ABL826 ABT823:ABT826 ACB823:ACB826 ACJ823:ACJ826 ACR823:ACR826 ACZ823:ACZ826 ADH823:ADH826 ADP823:ADP826 ADX823:ADX826 AEF823:AEF826 AEN823:AEN826 AEV823:AEV826 AFD823:AFD826 AFL823:AFL826 AFT823:AFT826 AGB823:AGB826 AGJ823:AGJ826 AGR823:AGR826 AGZ823:AGZ826 AHH823:AHH826 AHP823:AHP826 AHX823:AHX826 AIF823:AIF826 AIN823:AIN826 AIV823:AIV826 AJD823:AJD826 AJL823:AJL826 AJT823:AJT826 AKB823:AKB826 AKJ823:AKJ826 AKR823:AKR826 AKZ823:AKZ826 ALH823:ALH826 ALP823:ALP826 ALX823:ALX826 AMF823:AMF826 AMN823:AMN826 AMV823:AMV826 AND823:AND826 ANL823:ANL826 ANT823:ANT826 AOB823:AOB826 AOJ823:AOJ826 AOR823:AOR826 AOZ823:AOZ826 APH823:APH826 APP823:APP826 APX823:APX826 AQF823:AQF826 AQN823:AQN826 AQV823:AQV826 ARD823:ARD826 ARL823:ARL826 ART823:ART826 ASB823:ASB826 ASJ823:ASJ826 ASR823:ASR826 ASZ823:ASZ826 ATH823:ATH826 ATP823:ATP826 ATX823:ATX826 AUF823:AUF826 AUN823:AUN826 AUV823:AUV826 AVD823:AVD826 AVL823:AVL826 AVT823:AVT826 AWB823:AWB826 AWJ823:AWJ826 AWR823:AWR826 AWZ823:AWZ826 AXH823:AXH826 AXP823:AXP826 AXX823:AXX826 AYF823:AYF826 AYN823:AYN826 AYV823:AYV826 AZD823:AZD826 AZL823:AZL826 AZT823:AZT826 BAB823:BAB826 BAJ823:BAJ826 BAR823:BAR826 BAZ823:BAZ826 BBH823:BBH826 BBP823:BBP826 BBX823:BBX826 BCF823:BCF826 BCN823:BCN826 BCV823:BCV826 BDD823:BDD826 BDL823:BDL826 BDT823:BDT826 BEB823:BEB826 BEJ823:BEJ826 BER823:BER826 BEZ823:BEZ826 BFH823:BFH826 BFP823:BFP826 BFX823:BFX826 BGF823:BGF826 BGN823:BGN826 BGV823:BGV826 BHD823:BHD826 BHL823:BHL826 BHT823:BHT826 BIB823:BIB826 BIJ823:BIJ826 BIR823:BIR826 BIZ823:BIZ826 BJH823:BJH826 BJP823:BJP826 BJX823:BJX826 BKF823:BKF826 BKN823:BKN826 BKV823:BKV826 BLD823:BLD826 BLL823:BLL826 BLT823:BLT826 BMB823:BMB826 BMJ823:BMJ826 BMR823:BMR826 BMZ823:BMZ826 BNH823:BNH826 BNP823:BNP826 BNX823:BNX826 BOF823:BOF826 BON823:BON826 BOV823:BOV826 BPD823:BPD826 BPL823:BPL826 BPT823:BPT826 BQB823:BQB826 BQJ823:BQJ826 BQR823:BQR826 BQZ823:BQZ826 BRH823:BRH826 BRP823:BRP826 BRX823:BRX826 BSF823:BSF826 BSN823:BSN826 BSV823:BSV826 BTD823:BTD826 BTL823:BTL826 BTT823:BTT826 BUB823:BUB826 BUJ823:BUJ826 BUR823:BUR826 BUZ823:BUZ826 BVH823:BVH826 BVP823:BVP826 BVX823:BVX826 BWF823:BWF826 BWN823:BWN826 BWV823:BWV826 BXD823:BXD826 BXL823:BXL826 BXT823:BXT826 BYB823:BYB826 BYJ823:BYJ826 BYR823:BYR826 BYZ823:BYZ826 BZH823:BZH826 BZP823:BZP826 BZX823:BZX826 CAF823:CAF826 CAN823:CAN826 CAV823:CAV826 CBD823:CBD826 CBL823:CBL826 CBT823:CBT826 CCB823:CCB826 CCJ823:CCJ826 CCR823:CCR826 CCZ823:CCZ826 CDH823:CDH826 CDP823:CDP826 CDX823:CDX826 CEF823:CEF826 CEN823:CEN826 CEV823:CEV826 CFD823:CFD826 CFL823:CFL826 CFT823:CFT826 CGB823:CGB826 CGJ823:CGJ826 CGR823:CGR826 CGZ823:CGZ826 CHH823:CHH826 CHP823:CHP826 CHX823:CHX826 CIF823:CIF826 CIN823:CIN826 CIV823:CIV826 CJD823:CJD826 CJL823:CJL826 CJT823:CJT826 CKB823:CKB826 CKJ823:CKJ826 CKR823:CKR826 CKZ823:CKZ826 CLH823:CLH826 CLP823:CLP826 CLX823:CLX826 CMF823:CMF826 CMN823:CMN826 CMV823:CMV826 CND823:CND826 CNL823:CNL826 CNT823:CNT826 COB823:COB826 COJ823:COJ826 COR823:COR826 COZ823:COZ826 CPH823:CPH826 CPP823:CPP826 CPX823:CPX826 CQF823:CQF826 CQN823:CQN826 CQV823:CQV826 CRD823:CRD826 CRL823:CRL826 CRT823:CRT826 CSB823:CSB826 CSJ823:CSJ826 CSR823:CSR826 CSZ823:CSZ826 CTH823:CTH826 CTP823:CTP826 CTX823:CTX826 CUF823:CUF826 CUN823:CUN826 CUV823:CUV826 CVD823:CVD826 CVL823:CVL826 CVT823:CVT826 CWB823:CWB826 CWJ823:CWJ826 CWR823:CWR826 CWZ823:CWZ826 CXH823:CXH826 CXP823:CXP826 CXX823:CXX826 CYF823:CYF826 CYN823:CYN826 CYV823:CYV826 CZD823:CZD826 CZL823:CZL826 CZT823:CZT826 DAB823:DAB826 DAJ823:DAJ826 DAR823:DAR826 DAZ823:DAZ826 DBH823:DBH826 DBP823:DBP826 DBX823:DBX826 DCF823:DCF826 DCN823:DCN826 DCV823:DCV826 DDD823:DDD826 DDL823:DDL826 DDT823:DDT826 DEB823:DEB826 DEJ823:DEJ826 DER823:DER826 DEZ823:DEZ826 DFH823:DFH826 DFP823:DFP826 DFX823:DFX826 DGF823:DGF826 DGN823:DGN826 DGV823:DGV826 DHD823:DHD826 DHL823:DHL826 DHT823:DHT826 DIB823:DIB826 DIJ823:DIJ826 DIR823:DIR826 DIZ823:DIZ826 DJH823:DJH826 DJP823:DJP826 DJX823:DJX826 DKF823:DKF826 DKN823:DKN826 DKV823:DKV826 DLD823:DLD826 DLL823:DLL826 DLT823:DLT826 DMB823:DMB826 DMJ823:DMJ826 DMR823:DMR826 DMZ823:DMZ826 DNH823:DNH826 DNP823:DNP826 DNX823:DNX826 DOF823:DOF826 DON823:DON826 DOV823:DOV826 DPD823:DPD826 DPL823:DPL826 DPT823:DPT826 DQB823:DQB826 DQJ823:DQJ826 DQR823:DQR826 DQZ823:DQZ826 DRH823:DRH826 DRP823:DRP826 DRX823:DRX826 DSF823:DSF826 DSN823:DSN826 DSV823:DSV826 DTD823:DTD826 DTL823:DTL826 DTT823:DTT826 DUB823:DUB826 DUJ823:DUJ826 DUR823:DUR826 DUZ823:DUZ826 DVH823:DVH826 DVP823:DVP826 DVX823:DVX826 DWF823:DWF826 DWN823:DWN826 DWV823:DWV826 DXD823:DXD826 DXL823:DXL826 DXT823:DXT826 DYB823:DYB826 DYJ823:DYJ826 DYR823:DYR826 DYZ823:DYZ826 DZH823:DZH826 DZP823:DZP826 DZX823:DZX826 EAF823:EAF826 EAN823:EAN826 EAV823:EAV826 EBD823:EBD826 EBL823:EBL826 EBT823:EBT826 ECB823:ECB826 ECJ823:ECJ826 ECR823:ECR826 ECZ823:ECZ826 EDH823:EDH826 EDP823:EDP826 EDX823:EDX826 EEF823:EEF826 EEN823:EEN826 EEV823:EEV826 EFD823:EFD826 EFL823:EFL826 EFT823:EFT826 EGB823:EGB826 EGJ823:EGJ826 EGR823:EGR826 EGZ823:EGZ826 EHH823:EHH826 EHP823:EHP826 EHX823:EHX826 EIF823:EIF826 EIN823:EIN826 EIV823:EIV826 EJD823:EJD826 EJL823:EJL826 EJT823:EJT826 EKB823:EKB826 EKJ823:EKJ826 EKR823:EKR826 EKZ823:EKZ826 ELH823:ELH826 ELP823:ELP826 ELX823:ELX826 EMF823:EMF826 EMN823:EMN826 EMV823:EMV826 END823:END826 ENL823:ENL826 ENT823:ENT826 EOB823:EOB826 EOJ823:EOJ826 EOR823:EOR826 EOZ823:EOZ826 EPH823:EPH826 EPP823:EPP826 EPX823:EPX826 EQF823:EQF826 EQN823:EQN826 EQV823:EQV826 ERD823:ERD826 ERL823:ERL826 ERT823:ERT826 ESB823:ESB826 ESJ823:ESJ826 ESR823:ESR826 ESZ823:ESZ826 ETH823:ETH826 ETP823:ETP826 ETX823:ETX826 EUF823:EUF826 EUN823:EUN826 EUV823:EUV826 EVD823:EVD826 EVL823:EVL826 EVT823:EVT826 EWB823:EWB826 EWJ823:EWJ826 EWR823:EWR826 EWZ823:EWZ826 EXH823:EXH826 EXP823:EXP826 EXX823:EXX826 EYF823:EYF826 EYN823:EYN826 EYV823:EYV826 EZD823:EZD826 EZL823:EZL826 EZT823:EZT826 FAB823:FAB826 FAJ823:FAJ826 FAR823:FAR826 FAZ823:FAZ826 FBH823:FBH826 FBP823:FBP826 FBX823:FBX826 FCF823:FCF826 FCN823:FCN826 FCV823:FCV826 FDD823:FDD826 FDL823:FDL826 FDT823:FDT826 FEB823:FEB826 FEJ823:FEJ826 FER823:FER826 FEZ823:FEZ826 FFH823:FFH826 FFP823:FFP826 FFX823:FFX826 FGF823:FGF826 FGN823:FGN826 FGV823:FGV826 FHD823:FHD826 FHL823:FHL826 FHT823:FHT826 FIB823:FIB826 FIJ823:FIJ826 FIR823:FIR826 FIZ823:FIZ826 FJH823:FJH826 FJP823:FJP826 FJX823:FJX826 FKF823:FKF826 FKN823:FKN826 FKV823:FKV826 FLD823:FLD826 FLL823:FLL826 FLT823:FLT826 FMB823:FMB826 FMJ823:FMJ826 FMR823:FMR826 FMZ823:FMZ826 FNH823:FNH826 FNP823:FNP826 FNX823:FNX826 FOF823:FOF826 FON823:FON826 FOV823:FOV826 FPD823:FPD826 FPL823:FPL826 FPT823:FPT826 FQB823:FQB826 FQJ823:FQJ826 FQR823:FQR826 FQZ823:FQZ826 FRH823:FRH826 FRP823:FRP826 FRX823:FRX826 FSF823:FSF826 FSN823:FSN826 FSV823:FSV826 FTD823:FTD826 FTL823:FTL826 FTT823:FTT826 FUB823:FUB826 FUJ823:FUJ826 FUR823:FUR826 FUZ823:FUZ826 FVH823:FVH826 FVP823:FVP826 FVX823:FVX826 FWF823:FWF826 FWN823:FWN826 FWV823:FWV826 FXD823:FXD826 FXL823:FXL826 FXT823:FXT826 FYB823:FYB826 FYJ823:FYJ826 FYR823:FYR826 FYZ823:FYZ826 FZH823:FZH826 FZP823:FZP826 FZX823:FZX826 GAF823:GAF826 GAN823:GAN826 GAV823:GAV826 GBD823:GBD826 GBL823:GBL826 GBT823:GBT826 GCB823:GCB826 GCJ823:GCJ826 GCR823:GCR826 GCZ823:GCZ826 GDH823:GDH826 GDP823:GDP826 GDX823:GDX826 GEF823:GEF826 GEN823:GEN826 GEV823:GEV826 GFD823:GFD826 GFL823:GFL826 GFT823:GFT826 GGB823:GGB826 GGJ823:GGJ826 GGR823:GGR826 GGZ823:GGZ826 GHH823:GHH826 GHP823:GHP826 GHX823:GHX826 GIF823:GIF826 GIN823:GIN826 GIV823:GIV826 GJD823:GJD826 GJL823:GJL826 GJT823:GJT826 GKB823:GKB826 GKJ823:GKJ826 GKR823:GKR826 GKZ823:GKZ826 GLH823:GLH826 GLP823:GLP826 GLX823:GLX826 GMF823:GMF826 GMN823:GMN826 GMV823:GMV826 GND823:GND826 GNL823:GNL826 GNT823:GNT826 GOB823:GOB826 GOJ823:GOJ826 GOR823:GOR826 GOZ823:GOZ826 GPH823:GPH826 GPP823:GPP826 GPX823:GPX826 GQF823:GQF826 GQN823:GQN826 GQV823:GQV826 GRD823:GRD826 GRL823:GRL826 GRT823:GRT826 GSB823:GSB826 GSJ823:GSJ826 GSR823:GSR826 GSZ823:GSZ826 GTH823:GTH826 GTP823:GTP826 GTX823:GTX826 GUF823:GUF826 GUN823:GUN826 GUV823:GUV826 GVD823:GVD826 GVL823:GVL826 GVT823:GVT826 GWB823:GWB826 GWJ823:GWJ826 GWR823:GWR826 GWZ823:GWZ826 GXH823:GXH826 GXP823:GXP826 GXX823:GXX826 GYF823:GYF826 GYN823:GYN826 GYV823:GYV826 GZD823:GZD826 GZL823:GZL826 GZT823:GZT826 HAB823:HAB826 HAJ823:HAJ826 HAR823:HAR826 HAZ823:HAZ826 HBH823:HBH826 HBP823:HBP826 HBX823:HBX826 HCF823:HCF826 HCN823:HCN826 HCV823:HCV826 HDD823:HDD826 HDL823:HDL826 HDT823:HDT826 HEB823:HEB826 HEJ823:HEJ826 HER823:HER826 HEZ823:HEZ826 HFH823:HFH826 HFP823:HFP826 HFX823:HFX826 HGF823:HGF826 HGN823:HGN826 HGV823:HGV826 HHD823:HHD826 HHL823:HHL826 HHT823:HHT826 HIB823:HIB826 HIJ823:HIJ826 HIR823:HIR826 HIZ823:HIZ826 HJH823:HJH826 HJP823:HJP826 HJX823:HJX826 HKF823:HKF826 HKN823:HKN826 HKV823:HKV826 HLD823:HLD826 HLL823:HLL826 HLT823:HLT826 HMB823:HMB826 HMJ823:HMJ826 HMR823:HMR826 HMZ823:HMZ826 HNH823:HNH826 HNP823:HNP826 HNX823:HNX826 HOF823:HOF826 HON823:HON826 HOV823:HOV826 HPD823:HPD826 HPL823:HPL826 HPT823:HPT826 HQB823:HQB826 HQJ823:HQJ826 HQR823:HQR826 HQZ823:HQZ826 HRH823:HRH826 HRP823:HRP826 HRX823:HRX826 HSF823:HSF826 HSN823:HSN826 HSV823:HSV826 HTD823:HTD826 HTL823:HTL826 HTT823:HTT826 HUB823:HUB826 HUJ823:HUJ826 HUR823:HUR826 HUZ823:HUZ826 HVH823:HVH826 HVP823:HVP826 HVX823:HVX826 HWF823:HWF826 HWN823:HWN826 HWV823:HWV826 HXD823:HXD826 HXL823:HXL826 HXT823:HXT826 HYB823:HYB826 HYJ823:HYJ826 HYR823:HYR826 HYZ823:HYZ826 HZH823:HZH826 HZP823:HZP826 HZX823:HZX826 IAF823:IAF826 IAN823:IAN826 IAV823:IAV826 IBD823:IBD826 IBL823:IBL826 IBT823:IBT826 ICB823:ICB826 ICJ823:ICJ826 ICR823:ICR826 ICZ823:ICZ826 IDH823:IDH826 IDP823:IDP826 IDX823:IDX826 IEF823:IEF826 IEN823:IEN826 IEV823:IEV826 IFD823:IFD826 IFL823:IFL826 IFT823:IFT826 IGB823:IGB826 IGJ823:IGJ826 IGR823:IGR826 IGZ823:IGZ826 IHH823:IHH826 IHP823:IHP826 IHX823:IHX826 IIF823:IIF826 IIN823:IIN826 IIV823:IIV826 IJD823:IJD826 IJL823:IJL826 IJT823:IJT826 IKB823:IKB826 IKJ823:IKJ826 IKR823:IKR826 IKZ823:IKZ826 ILH823:ILH826 ILP823:ILP826 ILX823:ILX826 IMF823:IMF826 IMN823:IMN826 IMV823:IMV826 IND823:IND826 INL823:INL826 INT823:INT826 IOB823:IOB826 IOJ823:IOJ826 IOR823:IOR826 IOZ823:IOZ826 IPH823:IPH826 IPP823:IPP826 IPX823:IPX826 IQF823:IQF826 IQN823:IQN826 IQV823:IQV826 IRD823:IRD826 IRL823:IRL826 IRT823:IRT826 ISB823:ISB826 ISJ823:ISJ826 ISR823:ISR826 ISZ823:ISZ826 ITH823:ITH826 ITP823:ITP826 ITX823:ITX826 IUF823:IUF826 IUN823:IUN826 IUV823:IUV826 IVD823:IVD826 IVL823:IVL826 IVT823:IVT826 IWB823:IWB826 IWJ823:IWJ826 IWR823:IWR826 IWZ823:IWZ826 IXH823:IXH826 IXP823:IXP826 IXX823:IXX826 IYF823:IYF826 IYN823:IYN826 IYV823:IYV826 IZD823:IZD826 IZL823:IZL826 IZT823:IZT826 JAB823:JAB826 JAJ823:JAJ826 JAR823:JAR826 JAZ823:JAZ826 JBH823:JBH826 JBP823:JBP826 JBX823:JBX826 JCF823:JCF826 JCN823:JCN826 JCV823:JCV826 JDD823:JDD826 JDL823:JDL826 JDT823:JDT826 JEB823:JEB826 JEJ823:JEJ826 JER823:JER826 JEZ823:JEZ826 JFH823:JFH826 JFP823:JFP826 JFX823:JFX826 JGF823:JGF826 JGN823:JGN826 JGV823:JGV826 JHD823:JHD826 JHL823:JHL826 JHT823:JHT826 JIB823:JIB826 JIJ823:JIJ826 JIR823:JIR826 JIZ823:JIZ826 JJH823:JJH826 JJP823:JJP826 JJX823:JJX826 JKF823:JKF826 JKN823:JKN826 JKV823:JKV826 JLD823:JLD826 JLL823:JLL826 JLT823:JLT826 JMB823:JMB826 JMJ823:JMJ826 JMR823:JMR826 JMZ823:JMZ826 JNH823:JNH826 JNP823:JNP826 JNX823:JNX826 JOF823:JOF826 JON823:JON826 JOV823:JOV826 JPD823:JPD826 JPL823:JPL826 JPT823:JPT826 JQB823:JQB826 JQJ823:JQJ826 JQR823:JQR826 JQZ823:JQZ826 JRH823:JRH826 JRP823:JRP826 JRX823:JRX826 JSF823:JSF826 JSN823:JSN826 JSV823:JSV826 JTD823:JTD826 JTL823:JTL826 JTT823:JTT826 JUB823:JUB826 JUJ823:JUJ826 JUR823:JUR826 JUZ823:JUZ826 JVH823:JVH826 JVP823:JVP826 JVX823:JVX826 JWF823:JWF826 JWN823:JWN826 JWV823:JWV826 JXD823:JXD826 JXL823:JXL826 JXT823:JXT826 JYB823:JYB826 JYJ823:JYJ826 JYR823:JYR826 JYZ823:JYZ826 JZH823:JZH826 JZP823:JZP826 JZX823:JZX826 KAF823:KAF826 KAN823:KAN826 KAV823:KAV826 KBD823:KBD826 KBL823:KBL826 KBT823:KBT826 KCB823:KCB826 KCJ823:KCJ826 KCR823:KCR826 KCZ823:KCZ826 KDH823:KDH826 KDP823:KDP826 KDX823:KDX826 KEF823:KEF826 KEN823:KEN826 KEV823:KEV826 KFD823:KFD826 KFL823:KFL826 KFT823:KFT826 KGB823:KGB826 KGJ823:KGJ826 KGR823:KGR826 KGZ823:KGZ826 KHH823:KHH826 KHP823:KHP826 KHX823:KHX826 KIF823:KIF826 KIN823:KIN826 KIV823:KIV826 KJD823:KJD826 KJL823:KJL826 KJT823:KJT826 KKB823:KKB826 KKJ823:KKJ826 KKR823:KKR826 KKZ823:KKZ826 KLH823:KLH826 KLP823:KLP826 KLX823:KLX826 KMF823:KMF826 KMN823:KMN826 KMV823:KMV826 KND823:KND826 KNL823:KNL826 KNT823:KNT826 KOB823:KOB826 KOJ823:KOJ826 KOR823:KOR826 KOZ823:KOZ826 KPH823:KPH826 KPP823:KPP826 KPX823:KPX826 KQF823:KQF826 KQN823:KQN826 KQV823:KQV826 KRD823:KRD826 KRL823:KRL826 KRT823:KRT826 KSB823:KSB826 KSJ823:KSJ826 KSR823:KSR826 KSZ823:KSZ826 KTH823:KTH826 KTP823:KTP826 KTX823:KTX826 KUF823:KUF826 KUN823:KUN826 KUV823:KUV826 KVD823:KVD826 KVL823:KVL826 KVT823:KVT826 KWB823:KWB826 KWJ823:KWJ826 KWR823:KWR826 KWZ823:KWZ826 KXH823:KXH826 KXP823:KXP826 KXX823:KXX826 KYF823:KYF826 KYN823:KYN826 KYV823:KYV826 KZD823:KZD826 KZL823:KZL826 KZT823:KZT826 LAB823:LAB826 LAJ823:LAJ826 LAR823:LAR826 LAZ823:LAZ826 LBH823:LBH826 LBP823:LBP826 LBX823:LBX826 LCF823:LCF826 LCN823:LCN826 LCV823:LCV826 LDD823:LDD826 LDL823:LDL826 LDT823:LDT826 LEB823:LEB826 LEJ823:LEJ826 LER823:LER826 LEZ823:LEZ826 LFH823:LFH826 LFP823:LFP826 LFX823:LFX826 LGF823:LGF826 LGN823:LGN826 LGV823:LGV826 LHD823:LHD826 LHL823:LHL826 LHT823:LHT826 LIB823:LIB826 LIJ823:LIJ826 LIR823:LIR826 LIZ823:LIZ826 LJH823:LJH826 LJP823:LJP826 LJX823:LJX826 LKF823:LKF826 LKN823:LKN826 LKV823:LKV826 LLD823:LLD826 LLL823:LLL826 LLT823:LLT826 LMB823:LMB826 LMJ823:LMJ826 LMR823:LMR826 LMZ823:LMZ826 LNH823:LNH826 LNP823:LNP826 LNX823:LNX826 LOF823:LOF826 LON823:LON826 LOV823:LOV826 LPD823:LPD826 LPL823:LPL826 LPT823:LPT826 LQB823:LQB826 LQJ823:LQJ826 LQR823:LQR826 LQZ823:LQZ826 LRH823:LRH826 LRP823:LRP826 LRX823:LRX826 LSF823:LSF826 LSN823:LSN826 LSV823:LSV826 LTD823:LTD826 LTL823:LTL826 LTT823:LTT826 LUB823:LUB826 LUJ823:LUJ826 LUR823:LUR826 LUZ823:LUZ826 LVH823:LVH826 LVP823:LVP826 LVX823:LVX826 LWF823:LWF826 LWN823:LWN826 LWV823:LWV826 LXD823:LXD826 LXL823:LXL826 LXT823:LXT826 LYB823:LYB826 LYJ823:LYJ826 LYR823:LYR826 LYZ823:LYZ826 LZH823:LZH826 LZP823:LZP826 LZX823:LZX826 MAF823:MAF826 MAN823:MAN826 MAV823:MAV826 MBD823:MBD826 MBL823:MBL826 MBT823:MBT826 MCB823:MCB826 MCJ823:MCJ826 MCR823:MCR826 MCZ823:MCZ826 MDH823:MDH826 MDP823:MDP826 MDX823:MDX826 MEF823:MEF826 MEN823:MEN826 MEV823:MEV826 MFD823:MFD826 MFL823:MFL826 MFT823:MFT826 MGB823:MGB826 MGJ823:MGJ826 MGR823:MGR826 MGZ823:MGZ826 MHH823:MHH826 MHP823:MHP826 MHX823:MHX826 MIF823:MIF826 MIN823:MIN826 MIV823:MIV826 MJD823:MJD826 MJL823:MJL826 MJT823:MJT826 MKB823:MKB826 MKJ823:MKJ826 MKR823:MKR826 MKZ823:MKZ826 MLH823:MLH826 MLP823:MLP826 MLX823:MLX826 MMF823:MMF826 MMN823:MMN826 MMV823:MMV826 MND823:MND826 MNL823:MNL826 MNT823:MNT826 MOB823:MOB826 MOJ823:MOJ826 MOR823:MOR826 MOZ823:MOZ826 MPH823:MPH826 MPP823:MPP826 MPX823:MPX826 MQF823:MQF826 MQN823:MQN826 MQV823:MQV826 MRD823:MRD826 MRL823:MRL826 MRT823:MRT826 MSB823:MSB826 MSJ823:MSJ826 MSR823:MSR826 MSZ823:MSZ826 MTH823:MTH826 MTP823:MTP826 MTX823:MTX826 MUF823:MUF826 MUN823:MUN826 MUV823:MUV826 MVD823:MVD826 MVL823:MVL826 MVT823:MVT826 MWB823:MWB826 MWJ823:MWJ826 MWR823:MWR826 MWZ823:MWZ826 MXH823:MXH826 MXP823:MXP826 MXX823:MXX826 MYF823:MYF826 MYN823:MYN826 MYV823:MYV826 MZD823:MZD826 MZL823:MZL826 MZT823:MZT826 NAB823:NAB826 NAJ823:NAJ826 NAR823:NAR826 NAZ823:NAZ826 NBH823:NBH826 NBP823:NBP826 NBX823:NBX826 NCF823:NCF826 NCN823:NCN826 NCV823:NCV826 NDD823:NDD826 NDL823:NDL826 NDT823:NDT826 NEB823:NEB826 NEJ823:NEJ826 NER823:NER826 NEZ823:NEZ826 NFH823:NFH826 NFP823:NFP826 NFX823:NFX826 NGF823:NGF826 NGN823:NGN826 NGV823:NGV826 NHD823:NHD826 NHL823:NHL826 NHT823:NHT826 NIB823:NIB826 NIJ823:NIJ826 NIR823:NIR826 NIZ823:NIZ826 NJH823:NJH826 NJP823:NJP826 NJX823:NJX826 NKF823:NKF826 NKN823:NKN826 NKV823:NKV826 NLD823:NLD826 NLL823:NLL826 NLT823:NLT826 NMB823:NMB826 NMJ823:NMJ826 NMR823:NMR826 NMZ823:NMZ826 NNH823:NNH826 NNP823:NNP826 NNX823:NNX826 NOF823:NOF826 NON823:NON826 NOV823:NOV826 NPD823:NPD826 NPL823:NPL826 NPT823:NPT826 NQB823:NQB826 NQJ823:NQJ826 NQR823:NQR826 NQZ823:NQZ826 NRH823:NRH826 NRP823:NRP826 NRX823:NRX826 NSF823:NSF826 NSN823:NSN826 NSV823:NSV826 NTD823:NTD826 NTL823:NTL826 NTT823:NTT826 NUB823:NUB826 NUJ823:NUJ826 NUR823:NUR826 NUZ823:NUZ826 NVH823:NVH826 NVP823:NVP826 NVX823:NVX826 NWF823:NWF826 NWN823:NWN826 NWV823:NWV826 NXD823:NXD826 NXL823:NXL826 NXT823:NXT826 NYB823:NYB826 NYJ823:NYJ826 NYR823:NYR826 NYZ823:NYZ826 NZH823:NZH826 NZP823:NZP826 NZX823:NZX826 OAF823:OAF826 OAN823:OAN826 OAV823:OAV826 OBD823:OBD826 OBL823:OBL826 OBT823:OBT826 OCB823:OCB826 OCJ823:OCJ826 OCR823:OCR826 OCZ823:OCZ826 ODH823:ODH826 ODP823:ODP826 ODX823:ODX826 OEF823:OEF826 OEN823:OEN826 OEV823:OEV826 OFD823:OFD826 OFL823:OFL826 OFT823:OFT826 OGB823:OGB826 OGJ823:OGJ826 OGR823:OGR826 OGZ823:OGZ826 OHH823:OHH826 OHP823:OHP826 OHX823:OHX826 OIF823:OIF826 OIN823:OIN826 OIV823:OIV826 OJD823:OJD826 OJL823:OJL826 OJT823:OJT826 OKB823:OKB826 OKJ823:OKJ826 OKR823:OKR826 OKZ823:OKZ826 OLH823:OLH826 OLP823:OLP826 OLX823:OLX826 OMF823:OMF826 OMN823:OMN826 OMV823:OMV826 OND823:OND826 ONL823:ONL826 ONT823:ONT826 OOB823:OOB826 OOJ823:OOJ826 OOR823:OOR826 OOZ823:OOZ826 OPH823:OPH826 OPP823:OPP826 OPX823:OPX826 OQF823:OQF826 OQN823:OQN826 OQV823:OQV826 ORD823:ORD826 ORL823:ORL826 ORT823:ORT826 OSB823:OSB826 OSJ823:OSJ826 OSR823:OSR826 OSZ823:OSZ826 OTH823:OTH826 OTP823:OTP826 OTX823:OTX826 OUF823:OUF826 OUN823:OUN826 OUV823:OUV826 OVD823:OVD826 OVL823:OVL826 OVT823:OVT826 OWB823:OWB826 OWJ823:OWJ826 OWR823:OWR826 OWZ823:OWZ826 OXH823:OXH826 OXP823:OXP826 OXX823:OXX826 OYF823:OYF826 OYN823:OYN826 OYV823:OYV826 OZD823:OZD826 OZL823:OZL826 OZT823:OZT826 PAB823:PAB826 PAJ823:PAJ826 PAR823:PAR826 PAZ823:PAZ826 PBH823:PBH826 PBP823:PBP826 PBX823:PBX826 PCF823:PCF826 PCN823:PCN826 PCV823:PCV826 PDD823:PDD826 PDL823:PDL826 PDT823:PDT826 PEB823:PEB826 PEJ823:PEJ826 PER823:PER826 PEZ823:PEZ826 PFH823:PFH826 PFP823:PFP826 PFX823:PFX826 PGF823:PGF826 PGN823:PGN826 PGV823:PGV826 PHD823:PHD826 PHL823:PHL826 PHT823:PHT826 PIB823:PIB826 PIJ823:PIJ826 PIR823:PIR826 PIZ823:PIZ826 PJH823:PJH826 PJP823:PJP826 PJX823:PJX826 PKF823:PKF826 PKN823:PKN826 PKV823:PKV826 PLD823:PLD826 PLL823:PLL826 PLT823:PLT826 PMB823:PMB826 PMJ823:PMJ826 PMR823:PMR826 PMZ823:PMZ826 PNH823:PNH826 PNP823:PNP826 PNX823:PNX826 POF823:POF826 PON823:PON826 POV823:POV826 PPD823:PPD826 PPL823:PPL826 PPT823:PPT826 PQB823:PQB826 PQJ823:PQJ826 PQR823:PQR826 PQZ823:PQZ826 PRH823:PRH826 PRP823:PRP826 PRX823:PRX826 PSF823:PSF826 PSN823:PSN826 PSV823:PSV826 PTD823:PTD826 PTL823:PTL826 PTT823:PTT826 PUB823:PUB826 PUJ823:PUJ826 PUR823:PUR826 PUZ823:PUZ826 PVH823:PVH826 PVP823:PVP826 PVX823:PVX826 PWF823:PWF826 PWN823:PWN826 PWV823:PWV826 PXD823:PXD826 PXL823:PXL826 PXT823:PXT826 PYB823:PYB826 PYJ823:PYJ826 PYR823:PYR826 PYZ823:PYZ826 PZH823:PZH826 PZP823:PZP826 PZX823:PZX826 QAF823:QAF826 QAN823:QAN826 QAV823:QAV826 QBD823:QBD826 QBL823:QBL826 QBT823:QBT826 QCB823:QCB826 QCJ823:QCJ826 QCR823:QCR826 QCZ823:QCZ826 QDH823:QDH826 QDP823:QDP826 QDX823:QDX826 QEF823:QEF826 QEN823:QEN826 QEV823:QEV826 QFD823:QFD826 QFL823:QFL826 QFT823:QFT826 QGB823:QGB826 QGJ823:QGJ826 QGR823:QGR826 QGZ823:QGZ826 QHH823:QHH826 QHP823:QHP826 QHX823:QHX826 QIF823:QIF826 QIN823:QIN826 QIV823:QIV826 QJD823:QJD826 QJL823:QJL826 QJT823:QJT826 QKB823:QKB826 QKJ823:QKJ826 QKR823:QKR826 QKZ823:QKZ826 QLH823:QLH826 QLP823:QLP826 QLX823:QLX826 QMF823:QMF826 QMN823:QMN826 QMV823:QMV826 QND823:QND826 QNL823:QNL826 QNT823:QNT826 QOB823:QOB826 QOJ823:QOJ826 QOR823:QOR826 QOZ823:QOZ826 QPH823:QPH826 QPP823:QPP826 QPX823:QPX826 QQF823:QQF826 QQN823:QQN826 QQV823:QQV826 QRD823:QRD826 QRL823:QRL826 QRT823:QRT826 QSB823:QSB826 QSJ823:QSJ826 QSR823:QSR826 QSZ823:QSZ826 QTH823:QTH826 QTP823:QTP826 QTX823:QTX826 QUF823:QUF826 QUN823:QUN826 QUV823:QUV826 QVD823:QVD826 QVL823:QVL826 QVT823:QVT826 QWB823:QWB826 QWJ823:QWJ826 QWR823:QWR826 QWZ823:QWZ826 QXH823:QXH826 QXP823:QXP826 QXX823:QXX826 QYF823:QYF826 QYN823:QYN826 QYV823:QYV826 QZD823:QZD826 QZL823:QZL826 QZT823:QZT826 RAB823:RAB826 RAJ823:RAJ826 RAR823:RAR826 RAZ823:RAZ826 RBH823:RBH826 RBP823:RBP826 RBX823:RBX826 RCF823:RCF826 RCN823:RCN826 RCV823:RCV826 RDD823:RDD826 RDL823:RDL826 RDT823:RDT826 REB823:REB826 REJ823:REJ826 RER823:RER826 REZ823:REZ826 RFH823:RFH826 RFP823:RFP826 RFX823:RFX826 RGF823:RGF826 RGN823:RGN826 RGV823:RGV826 RHD823:RHD826 RHL823:RHL826 RHT823:RHT826 RIB823:RIB826 RIJ823:RIJ826 RIR823:RIR826 RIZ823:RIZ826 RJH823:RJH826 RJP823:RJP826 RJX823:RJX826 RKF823:RKF826 RKN823:RKN826 RKV823:RKV826 RLD823:RLD826 RLL823:RLL826 RLT823:RLT826 RMB823:RMB826 RMJ823:RMJ826 RMR823:RMR826 RMZ823:RMZ826 RNH823:RNH826 RNP823:RNP826 RNX823:RNX826 ROF823:ROF826 RON823:RON826 ROV823:ROV826 RPD823:RPD826 RPL823:RPL826 RPT823:RPT826 RQB823:RQB826 RQJ823:RQJ826 RQR823:RQR826 RQZ823:RQZ826 RRH823:RRH826 RRP823:RRP826 RRX823:RRX826 RSF823:RSF826 RSN823:RSN826 RSV823:RSV826 RTD823:RTD826 RTL823:RTL826 RTT823:RTT826 RUB823:RUB826 RUJ823:RUJ826 RUR823:RUR826 RUZ823:RUZ826 RVH823:RVH826 RVP823:RVP826 RVX823:RVX826 RWF823:RWF826 RWN823:RWN826 RWV823:RWV826 RXD823:RXD826 RXL823:RXL826 RXT823:RXT826 RYB823:RYB826 RYJ823:RYJ826 RYR823:RYR826 RYZ823:RYZ826 RZH823:RZH826 RZP823:RZP826 RZX823:RZX826 SAF823:SAF826 SAN823:SAN826 SAV823:SAV826 SBD823:SBD826 SBL823:SBL826 SBT823:SBT826 SCB823:SCB826 SCJ823:SCJ826 SCR823:SCR826 SCZ823:SCZ826 SDH823:SDH826 SDP823:SDP826 SDX823:SDX826 SEF823:SEF826 SEN823:SEN826 SEV823:SEV826 SFD823:SFD826 SFL823:SFL826 SFT823:SFT826 SGB823:SGB826 SGJ823:SGJ826 SGR823:SGR826 SGZ823:SGZ826 SHH823:SHH826 SHP823:SHP826 SHX823:SHX826 SIF823:SIF826 SIN823:SIN826 SIV823:SIV826 SJD823:SJD826 SJL823:SJL826 SJT823:SJT826 SKB823:SKB826 SKJ823:SKJ826 SKR823:SKR826 SKZ823:SKZ826 SLH823:SLH826 SLP823:SLP826 SLX823:SLX826 SMF823:SMF826 SMN823:SMN826 SMV823:SMV826 SND823:SND826 SNL823:SNL826 SNT823:SNT826 SOB823:SOB826 SOJ823:SOJ826 SOR823:SOR826 SOZ823:SOZ826 SPH823:SPH826 SPP823:SPP826 SPX823:SPX826 SQF823:SQF826 SQN823:SQN826 SQV823:SQV826 SRD823:SRD826 SRL823:SRL826 SRT823:SRT826 SSB823:SSB826 SSJ823:SSJ826 SSR823:SSR826 SSZ823:SSZ826 STH823:STH826 STP823:STP826 STX823:STX826 SUF823:SUF826 SUN823:SUN826 SUV823:SUV826 SVD823:SVD826 SVL823:SVL826 SVT823:SVT826 SWB823:SWB826 SWJ823:SWJ826 SWR823:SWR826 SWZ823:SWZ826 SXH823:SXH826 SXP823:SXP826 SXX823:SXX826 SYF823:SYF826 SYN823:SYN826 SYV823:SYV826 SZD823:SZD826 SZL823:SZL826 SZT823:SZT826 TAB823:TAB826 TAJ823:TAJ826 TAR823:TAR826 TAZ823:TAZ826 TBH823:TBH826 TBP823:TBP826 TBX823:TBX826 TCF823:TCF826 TCN823:TCN826 TCV823:TCV826 TDD823:TDD826 TDL823:TDL826 TDT823:TDT826 TEB823:TEB826 TEJ823:TEJ826 TER823:TER826 TEZ823:TEZ826 TFH823:TFH826 TFP823:TFP826 TFX823:TFX826 TGF823:TGF826 TGN823:TGN826 TGV823:TGV826 THD823:THD826 THL823:THL826 THT823:THT826 TIB823:TIB826 TIJ823:TIJ826 TIR823:TIR826 TIZ823:TIZ826 TJH823:TJH826 TJP823:TJP826 TJX823:TJX826 TKF823:TKF826 TKN823:TKN826 TKV823:TKV826 TLD823:TLD826 TLL823:TLL826 TLT823:TLT826 TMB823:TMB826 TMJ823:TMJ826 TMR823:TMR826 TMZ823:TMZ826 TNH823:TNH826 TNP823:TNP826 TNX823:TNX826 TOF823:TOF826 TON823:TON826 TOV823:TOV826 TPD823:TPD826 TPL823:TPL826 TPT823:TPT826 TQB823:TQB826 TQJ823:TQJ826 TQR823:TQR826 TQZ823:TQZ826 TRH823:TRH826 TRP823:TRP826 TRX823:TRX826 TSF823:TSF826 TSN823:TSN826 TSV823:TSV826 TTD823:TTD826 TTL823:TTL826 TTT823:TTT826 TUB823:TUB826 TUJ823:TUJ826 TUR823:TUR826 TUZ823:TUZ826 TVH823:TVH826 TVP823:TVP826 TVX823:TVX826 TWF823:TWF826 TWN823:TWN826 TWV823:TWV826 TXD823:TXD826 TXL823:TXL826 TXT823:TXT826 TYB823:TYB826 TYJ823:TYJ826 TYR823:TYR826 TYZ823:TYZ826 TZH823:TZH826 TZP823:TZP826 TZX823:TZX826 UAF823:UAF826 UAN823:UAN826 UAV823:UAV826 UBD823:UBD826 UBL823:UBL826 UBT823:UBT826 UCB823:UCB826 UCJ823:UCJ826 UCR823:UCR826 UCZ823:UCZ826 UDH823:UDH826 UDP823:UDP826 UDX823:UDX826 UEF823:UEF826 UEN823:UEN826 UEV823:UEV826 UFD823:UFD826 UFL823:UFL826 UFT823:UFT826 UGB823:UGB826 UGJ823:UGJ826 UGR823:UGR826 UGZ823:UGZ826 UHH823:UHH826 UHP823:UHP826 UHX823:UHX826 UIF823:UIF826 UIN823:UIN826 UIV823:UIV826 UJD823:UJD826 UJL823:UJL826 UJT823:UJT826 UKB823:UKB826 UKJ823:UKJ826 UKR823:UKR826 UKZ823:UKZ826 ULH823:ULH826 ULP823:ULP826 ULX823:ULX826 UMF823:UMF826 UMN823:UMN826 UMV823:UMV826 UND823:UND826 UNL823:UNL826 UNT823:UNT826 UOB823:UOB826 UOJ823:UOJ826 UOR823:UOR826 UOZ823:UOZ826 UPH823:UPH826 UPP823:UPP826 UPX823:UPX826 UQF823:UQF826 UQN823:UQN826 UQV823:UQV826 URD823:URD826 URL823:URL826 URT823:URT826 USB823:USB826 USJ823:USJ826 USR823:USR826 USZ823:USZ826 UTH823:UTH826 UTP823:UTP826 UTX823:UTX826 UUF823:UUF826 UUN823:UUN826 UUV823:UUV826 UVD823:UVD826 UVL823:UVL826 UVT823:UVT826 UWB823:UWB826 UWJ823:UWJ826 UWR823:UWR826 UWZ823:UWZ826 UXH823:UXH826 UXP823:UXP826 UXX823:UXX826 UYF823:UYF826 UYN823:UYN826 UYV823:UYV826 UZD823:UZD826 UZL823:UZL826 UZT823:UZT826 VAB823:VAB826 VAJ823:VAJ826 VAR823:VAR826 VAZ823:VAZ826 VBH823:VBH826 VBP823:VBP826 VBX823:VBX826 VCF823:VCF826 VCN823:VCN826 VCV823:VCV826 VDD823:VDD826 VDL823:VDL826 VDT823:VDT826 VEB823:VEB826 VEJ823:VEJ826 VER823:VER826 VEZ823:VEZ826 VFH823:VFH826 VFP823:VFP826 VFX823:VFX826 VGF823:VGF826 VGN823:VGN826 VGV823:VGV826 VHD823:VHD826 VHL823:VHL826 VHT823:VHT826 VIB823:VIB826 VIJ823:VIJ826 VIR823:VIR826 VIZ823:VIZ826 VJH823:VJH826 VJP823:VJP826 VJX823:VJX826 VKF823:VKF826 VKN823:VKN826 VKV823:VKV826 VLD823:VLD826 VLL823:VLL826 VLT823:VLT826 VMB823:VMB826 VMJ823:VMJ826 VMR823:VMR826 VMZ823:VMZ826 VNH823:VNH826 VNP823:VNP826 VNX823:VNX826 VOF823:VOF826 VON823:VON826 VOV823:VOV826 VPD823:VPD826 VPL823:VPL826 VPT823:VPT826 VQB823:VQB826 VQJ823:VQJ826 VQR823:VQR826 VQZ823:VQZ826 VRH823:VRH826 VRP823:VRP826 VRX823:VRX826 VSF823:VSF826 VSN823:VSN826 VSV823:VSV826 VTD823:VTD826 VTL823:VTL826 VTT823:VTT826 VUB823:VUB826 VUJ823:VUJ826 VUR823:VUR826 VUZ823:VUZ826 VVH823:VVH826 VVP823:VVP826 VVX823:VVX826 VWF823:VWF826 VWN823:VWN826 VWV823:VWV826 VXD823:VXD826 VXL823:VXL826 VXT823:VXT826 VYB823:VYB826 VYJ823:VYJ826 VYR823:VYR826 VYZ823:VYZ826 VZH823:VZH826 VZP823:VZP826 VZX823:VZX826 WAF823:WAF826 WAN823:WAN826 WAV823:WAV826 WBD823:WBD826 WBL823:WBL826 WBT823:WBT826 WCB823:WCB826 WCJ823:WCJ826 WCR823:WCR826 WCZ823:WCZ826 WDH823:WDH826 WDP823:WDP826 WDX823:WDX826 WEF823:WEF826 WEN823:WEN826 WEV823:WEV826 WFD823:WFD826 WFL823:WFL826 WFT823:WFT826 WGB823:WGB826 WGJ823:WGJ826 WGR823:WGR826 WGZ823:WGZ826 WHH823:WHH826 WHP823:WHP826 WHX823:WHX826 WIF823:WIF826 WIN823:WIN826 WIV823:WIV826 WJD823:WJD826 WJL823:WJL826 WJT823:WJT826 WKB823:WKB826 WKJ823:WKJ826 WKR823:WKR826 WKZ823:WKZ826 WLH823:WLH826 WLP823:WLP826 WLX823:WLX826 WMF823:WMF826 WMN823:WMN826 WMV823:WMV826 WND823:WND826 WNL823:WNL826 WNT823:WNT826 WOB823:WOB826 WOJ823:WOJ826 WOR823:WOR826 WOZ823:WOZ826 WPH823:WPH826 WPP823:WPP826 WPX823:WPX826 WQF823:WQF826 WQN823:WQN826 WQV823:WQV826 WRD823:WRD826 WRL823:WRL826 WRT823:WRT826 WSB823:WSB826 WSJ823:WSJ826 WSR823:WSR826 WSZ823:WSZ826 WTH823:WTH826 WTP823:WTP826 WTX823:WTX826 WUF823:WUF826 WUN823:WUN826 WUV823:WUV826 WVD823:WVD826 WVL823:WVL826 WVT823:WVT826 WWB823:WWB826 WWJ823:WWJ826 WWR823:WWR826 WWZ823:WWZ826 WXH823:WXH826 WXP823:WXP826 WXX823:WXX826 WYF823:WYF826 WYN823:WYN826 WYV823:WYV826 WZD823:WZD826 WZL823:WZL826 WZT823:WZT826 XAB823:XAB826 XAJ823:XAJ826 XAR823:XAR826 XAZ823:XAZ826 XBH823:XBH826 XBP823:XBP826 XBX823:XBX826 XCF823:XCF826 XCN823:XCN826 XCV823:XCV826 XDD823:XDD826 XDL823:XDL826 XDT823:XDT826 XEB823:XEB826 XEJ823:XEJ826 XER823:XER826 XEZ823:XEZ826 D610:D618">
    <cfRule type="cellIs" dxfId="518" priority="144" stopIfTrue="1" operator="equal">
      <formula>"CW 3240-R7"</formula>
    </cfRule>
    <cfRule type="cellIs" dxfId="517" priority="143" stopIfTrue="1" operator="equal">
      <formula>"CW 3120-R2"</formula>
    </cfRule>
    <cfRule type="cellIs" dxfId="516" priority="142" stopIfTrue="1" operator="equal">
      <formula>"CW 2130-R11"</formula>
    </cfRule>
  </conditionalFormatting>
  <conditionalFormatting sqref="D29">
    <cfRule type="cellIs" dxfId="515" priority="122" stopIfTrue="1" operator="equal">
      <formula>"CW 2130-R11"</formula>
    </cfRule>
    <cfRule type="cellIs" dxfId="514" priority="123" stopIfTrue="1" operator="equal">
      <formula>"CW 3120-R2"</formula>
    </cfRule>
    <cfRule type="cellIs" dxfId="513" priority="124" stopIfTrue="1" operator="equal">
      <formula>"CW 3240-R7"</formula>
    </cfRule>
  </conditionalFormatting>
  <conditionalFormatting sqref="D30">
    <cfRule type="cellIs" dxfId="512" priority="119" stopIfTrue="1" operator="equal">
      <formula>"CW 2130-R11"</formula>
    </cfRule>
    <cfRule type="cellIs" dxfId="511" priority="120" stopIfTrue="1" operator="equal">
      <formula>"CW 3120-R2"</formula>
    </cfRule>
    <cfRule type="cellIs" dxfId="510" priority="121" stopIfTrue="1" operator="equal">
      <formula>"CW 3240-R7"</formula>
    </cfRule>
  </conditionalFormatting>
  <conditionalFormatting sqref="D32">
    <cfRule type="cellIs" dxfId="509" priority="127" stopIfTrue="1" operator="equal">
      <formula>"CW 3240-R7"</formula>
    </cfRule>
    <cfRule type="cellIs" dxfId="508" priority="125" stopIfTrue="1" operator="equal">
      <formula>"CW 2130-R11"</formula>
    </cfRule>
    <cfRule type="cellIs" dxfId="507" priority="126" stopIfTrue="1" operator="equal">
      <formula>"CW 3120-R2"</formula>
    </cfRule>
  </conditionalFormatting>
  <conditionalFormatting sqref="D47 D49:D50 D52:D65">
    <cfRule type="cellIs" dxfId="506" priority="479" stopIfTrue="1" operator="equal">
      <formula>"CW 3120-R2"</formula>
    </cfRule>
    <cfRule type="cellIs" dxfId="505" priority="478" stopIfTrue="1" operator="equal">
      <formula>"CW 2130-R11"</formula>
    </cfRule>
    <cfRule type="cellIs" dxfId="504" priority="480" stopIfTrue="1" operator="equal">
      <formula>"CW 3240-R7"</formula>
    </cfRule>
  </conditionalFormatting>
  <conditionalFormatting sqref="D48">
    <cfRule type="cellIs" dxfId="503" priority="152" stopIfTrue="1" operator="equal">
      <formula>"CW 3240-R7"</formula>
    </cfRule>
    <cfRule type="cellIs" dxfId="502" priority="151" stopIfTrue="1" operator="equal">
      <formula>"CW 3120-R2"</formula>
    </cfRule>
    <cfRule type="cellIs" dxfId="501" priority="150" stopIfTrue="1" operator="equal">
      <formula>"CW 2130-R11"</formula>
    </cfRule>
  </conditionalFormatting>
  <conditionalFormatting sqref="D51">
    <cfRule type="cellIs" dxfId="500" priority="149" stopIfTrue="1" operator="equal">
      <formula>"CW 3240-R7"</formula>
    </cfRule>
    <cfRule type="cellIs" dxfId="499" priority="148" stopIfTrue="1" operator="equal">
      <formula>"CW 3120-R2"</formula>
    </cfRule>
    <cfRule type="cellIs" dxfId="498" priority="147" stopIfTrue="1" operator="equal">
      <formula>"CW 2130-R11"</formula>
    </cfRule>
  </conditionalFormatting>
  <conditionalFormatting sqref="D67">
    <cfRule type="cellIs" dxfId="497" priority="509" stopIfTrue="1" operator="equal">
      <formula>"CW 2130-R11"</formula>
    </cfRule>
    <cfRule type="cellIs" dxfId="496" priority="510" stopIfTrue="1" operator="equal">
      <formula>"CW 3120-R2"</formula>
    </cfRule>
    <cfRule type="cellIs" dxfId="495" priority="511" stopIfTrue="1" operator="equal">
      <formula>"CW 3240-R7"</formula>
    </cfRule>
  </conditionalFormatting>
  <conditionalFormatting sqref="D69:D70 D90:D98 D372:D374 D489:D491 D546:D548 D600:D602 D705:D707">
    <cfRule type="cellIs" dxfId="494" priority="516" stopIfTrue="1" operator="equal">
      <formula>"CW 3120-R2"</formula>
    </cfRule>
    <cfRule type="cellIs" dxfId="493" priority="517" stopIfTrue="1" operator="equal">
      <formula>"CW 3240-R7"</formula>
    </cfRule>
  </conditionalFormatting>
  <conditionalFormatting sqref="D71:D76">
    <cfRule type="cellIs" dxfId="492" priority="507" stopIfTrue="1" operator="equal">
      <formula>"CW 3120-R2"</formula>
    </cfRule>
    <cfRule type="cellIs" dxfId="491" priority="508" stopIfTrue="1" operator="equal">
      <formula>"CW 3240-R7"</formula>
    </cfRule>
  </conditionalFormatting>
  <conditionalFormatting sqref="D75:D76 D302:D312 D383:D386 D448:D451 D499:D502 D556:D559 D666:D669 D715:D718 D778:D781 T796:T814 AB796:AB814 AJ796:AJ814 AR796:AR814 AZ796:AZ814 BH796:BH814 BP796:BP814 BX796:BX814 CF796:CF814 CN796:CN814 CV796:CV814 DD796:DD814 DL796:DL814 DT796:DT814 EB796:EB814 EJ796:EJ814 ER796:ER814 EZ796:EZ814 FH796:FH814 FP796:FP814 FX796:FX814 GF796:GF814 GN796:GN814 GV796:GV814 HD796:HD814 HL796:HL814 HT796:HT814 IB796:IB814 IJ796:IJ814 IR796:IR814 IZ796:IZ814 JH796:JH814 JP796:JP814 JX796:JX814 KF796:KF814 KN796:KN814 KV796:KV814 LD796:LD814 LL796:LL814 LT796:LT814 MB796:MB814 MJ796:MJ814 MR796:MR814 MZ796:MZ814 NH796:NH814 NP796:NP814 NX796:NX814 OF796:OF814 ON796:ON814 OV796:OV814 PD796:PD814 PL796:PL814 PT796:PT814 QB796:QB814 QJ796:QJ814 QR796:QR814 QZ796:QZ814 RH796:RH814 RP796:RP814 RX796:RX814 SF796:SF814 SN796:SN814 SV796:SV814 TD796:TD814 TL796:TL814 TT796:TT814 UB796:UB814 UJ796:UJ814 UR796:UR814 UZ796:UZ814 VH796:VH814 VP796:VP814 VX796:VX814 WF796:WF814 WN796:WN814 WV796:WV814 XD796:XD814 XL796:XL814 XT796:XT814 YB796:YB814 YJ796:YJ814 YR796:YR814 YZ796:YZ814 ZH796:ZH814 ZP796:ZP814 ZX796:ZX814 AAF796:AAF814 AAN796:AAN814 AAV796:AAV814 ABD796:ABD814 ABL796:ABL814 ABT796:ABT814 ACB796:ACB814 ACJ796:ACJ814 ACR796:ACR814 ACZ796:ACZ814 ADH796:ADH814 ADP796:ADP814 ADX796:ADX814 AEF796:AEF814 AEN796:AEN814 AEV796:AEV814 AFD796:AFD814 AFL796:AFL814 AFT796:AFT814 AGB796:AGB814 AGJ796:AGJ814 AGR796:AGR814 AGZ796:AGZ814 AHH796:AHH814 AHP796:AHP814 AHX796:AHX814 AIF796:AIF814 AIN796:AIN814 AIV796:AIV814 AJD796:AJD814 AJL796:AJL814 AJT796:AJT814 AKB796:AKB814 AKJ796:AKJ814 AKR796:AKR814 AKZ796:AKZ814 ALH796:ALH814 ALP796:ALP814 ALX796:ALX814 AMF796:AMF814 AMN796:AMN814 AMV796:AMV814 AND796:AND814 ANL796:ANL814 ANT796:ANT814 AOB796:AOB814 AOJ796:AOJ814 AOR796:AOR814 AOZ796:AOZ814 APH796:APH814 APP796:APP814 APX796:APX814 AQF796:AQF814 AQN796:AQN814 AQV796:AQV814 ARD796:ARD814 ARL796:ARL814 ART796:ART814 ASB796:ASB814 ASJ796:ASJ814 ASR796:ASR814 ASZ796:ASZ814 ATH796:ATH814 ATP796:ATP814 ATX796:ATX814 AUF796:AUF814 AUN796:AUN814 AUV796:AUV814 AVD796:AVD814 AVL796:AVL814 AVT796:AVT814 AWB796:AWB814 AWJ796:AWJ814 AWR796:AWR814 AWZ796:AWZ814 AXH796:AXH814 AXP796:AXP814 AXX796:AXX814 AYF796:AYF814 AYN796:AYN814 AYV796:AYV814 AZD796:AZD814 AZL796:AZL814 AZT796:AZT814 BAB796:BAB814 BAJ796:BAJ814 BAR796:BAR814 BAZ796:BAZ814 BBH796:BBH814 BBP796:BBP814 BBX796:BBX814 BCF796:BCF814 BCN796:BCN814 BCV796:BCV814 BDD796:BDD814 BDL796:BDL814 BDT796:BDT814 BEB796:BEB814 BEJ796:BEJ814 BER796:BER814 BEZ796:BEZ814 BFH796:BFH814 BFP796:BFP814 BFX796:BFX814 BGF796:BGF814 BGN796:BGN814 BGV796:BGV814 BHD796:BHD814 BHL796:BHL814 BHT796:BHT814 BIB796:BIB814 BIJ796:BIJ814 BIR796:BIR814 BIZ796:BIZ814 BJH796:BJH814 BJP796:BJP814 BJX796:BJX814 BKF796:BKF814 BKN796:BKN814 BKV796:BKV814 BLD796:BLD814 BLL796:BLL814 BLT796:BLT814 BMB796:BMB814 BMJ796:BMJ814 BMR796:BMR814 BMZ796:BMZ814 BNH796:BNH814 BNP796:BNP814 BNX796:BNX814 BOF796:BOF814 BON796:BON814 BOV796:BOV814 BPD796:BPD814 BPL796:BPL814 BPT796:BPT814 BQB796:BQB814 BQJ796:BQJ814 BQR796:BQR814 BQZ796:BQZ814 BRH796:BRH814 BRP796:BRP814 BRX796:BRX814 BSF796:BSF814 BSN796:BSN814 BSV796:BSV814 BTD796:BTD814 BTL796:BTL814 BTT796:BTT814 BUB796:BUB814 BUJ796:BUJ814 BUR796:BUR814 BUZ796:BUZ814 BVH796:BVH814 BVP796:BVP814 BVX796:BVX814 BWF796:BWF814 BWN796:BWN814 BWV796:BWV814 BXD796:BXD814 BXL796:BXL814 BXT796:BXT814 BYB796:BYB814 BYJ796:BYJ814 BYR796:BYR814 BYZ796:BYZ814 BZH796:BZH814 BZP796:BZP814 BZX796:BZX814 CAF796:CAF814 CAN796:CAN814 CAV796:CAV814 CBD796:CBD814 CBL796:CBL814 CBT796:CBT814 CCB796:CCB814 CCJ796:CCJ814 CCR796:CCR814 CCZ796:CCZ814 CDH796:CDH814 CDP796:CDP814 CDX796:CDX814 CEF796:CEF814 CEN796:CEN814 CEV796:CEV814 CFD796:CFD814 CFL796:CFL814 CFT796:CFT814 CGB796:CGB814 CGJ796:CGJ814 CGR796:CGR814 CGZ796:CGZ814 CHH796:CHH814 CHP796:CHP814 CHX796:CHX814 CIF796:CIF814 CIN796:CIN814 CIV796:CIV814 CJD796:CJD814 CJL796:CJL814 CJT796:CJT814 CKB796:CKB814 CKJ796:CKJ814 CKR796:CKR814 CKZ796:CKZ814 CLH796:CLH814 CLP796:CLP814 CLX796:CLX814 CMF796:CMF814 CMN796:CMN814 CMV796:CMV814 CND796:CND814 CNL796:CNL814 CNT796:CNT814 COB796:COB814 COJ796:COJ814 COR796:COR814 COZ796:COZ814 CPH796:CPH814 CPP796:CPP814 CPX796:CPX814 CQF796:CQF814 CQN796:CQN814 CQV796:CQV814 CRD796:CRD814 CRL796:CRL814 CRT796:CRT814 CSB796:CSB814 CSJ796:CSJ814 CSR796:CSR814 CSZ796:CSZ814 CTH796:CTH814 CTP796:CTP814 CTX796:CTX814 CUF796:CUF814 CUN796:CUN814 CUV796:CUV814 CVD796:CVD814 CVL796:CVL814 CVT796:CVT814 CWB796:CWB814 CWJ796:CWJ814 CWR796:CWR814 CWZ796:CWZ814 CXH796:CXH814 CXP796:CXP814 CXX796:CXX814 CYF796:CYF814 CYN796:CYN814 CYV796:CYV814 CZD796:CZD814 CZL796:CZL814 CZT796:CZT814 DAB796:DAB814 DAJ796:DAJ814 DAR796:DAR814 DAZ796:DAZ814 DBH796:DBH814 DBP796:DBP814 DBX796:DBX814 DCF796:DCF814 DCN796:DCN814 DCV796:DCV814 DDD796:DDD814 DDL796:DDL814 DDT796:DDT814 DEB796:DEB814 DEJ796:DEJ814 DER796:DER814 DEZ796:DEZ814 DFH796:DFH814 DFP796:DFP814 DFX796:DFX814 DGF796:DGF814 DGN796:DGN814 DGV796:DGV814 DHD796:DHD814 DHL796:DHL814 DHT796:DHT814 DIB796:DIB814 DIJ796:DIJ814 DIR796:DIR814 DIZ796:DIZ814 DJH796:DJH814 DJP796:DJP814 DJX796:DJX814 DKF796:DKF814 DKN796:DKN814 DKV796:DKV814 DLD796:DLD814 DLL796:DLL814 DLT796:DLT814 DMB796:DMB814 DMJ796:DMJ814 DMR796:DMR814 DMZ796:DMZ814 DNH796:DNH814 DNP796:DNP814 DNX796:DNX814 DOF796:DOF814 DON796:DON814 DOV796:DOV814 DPD796:DPD814 DPL796:DPL814 DPT796:DPT814 DQB796:DQB814 DQJ796:DQJ814 DQR796:DQR814 DQZ796:DQZ814 DRH796:DRH814 DRP796:DRP814 DRX796:DRX814 DSF796:DSF814 DSN796:DSN814 DSV796:DSV814 DTD796:DTD814 DTL796:DTL814 DTT796:DTT814 DUB796:DUB814 DUJ796:DUJ814 DUR796:DUR814 DUZ796:DUZ814 DVH796:DVH814 DVP796:DVP814 DVX796:DVX814 DWF796:DWF814 DWN796:DWN814 DWV796:DWV814 DXD796:DXD814 DXL796:DXL814 DXT796:DXT814 DYB796:DYB814 DYJ796:DYJ814 DYR796:DYR814 DYZ796:DYZ814 DZH796:DZH814 DZP796:DZP814 DZX796:DZX814 EAF796:EAF814 EAN796:EAN814 EAV796:EAV814 EBD796:EBD814 EBL796:EBL814 EBT796:EBT814 ECB796:ECB814 ECJ796:ECJ814 ECR796:ECR814 ECZ796:ECZ814 EDH796:EDH814 EDP796:EDP814 EDX796:EDX814 EEF796:EEF814 EEN796:EEN814 EEV796:EEV814 EFD796:EFD814 EFL796:EFL814 EFT796:EFT814 EGB796:EGB814 EGJ796:EGJ814 EGR796:EGR814 EGZ796:EGZ814 EHH796:EHH814 EHP796:EHP814 EHX796:EHX814 EIF796:EIF814 EIN796:EIN814 EIV796:EIV814 EJD796:EJD814 EJL796:EJL814 EJT796:EJT814 EKB796:EKB814 EKJ796:EKJ814 EKR796:EKR814 EKZ796:EKZ814 ELH796:ELH814 ELP796:ELP814 ELX796:ELX814 EMF796:EMF814 EMN796:EMN814 EMV796:EMV814 END796:END814 ENL796:ENL814 ENT796:ENT814 EOB796:EOB814 EOJ796:EOJ814 EOR796:EOR814 EOZ796:EOZ814 EPH796:EPH814 EPP796:EPP814 EPX796:EPX814 EQF796:EQF814 EQN796:EQN814 EQV796:EQV814 ERD796:ERD814 ERL796:ERL814 ERT796:ERT814 ESB796:ESB814 ESJ796:ESJ814 ESR796:ESR814 ESZ796:ESZ814 ETH796:ETH814 ETP796:ETP814 ETX796:ETX814 EUF796:EUF814 EUN796:EUN814 EUV796:EUV814 EVD796:EVD814 EVL796:EVL814 EVT796:EVT814 EWB796:EWB814 EWJ796:EWJ814 EWR796:EWR814 EWZ796:EWZ814 EXH796:EXH814 EXP796:EXP814 EXX796:EXX814 EYF796:EYF814 EYN796:EYN814 EYV796:EYV814 EZD796:EZD814 EZL796:EZL814 EZT796:EZT814 FAB796:FAB814 FAJ796:FAJ814 FAR796:FAR814 FAZ796:FAZ814 FBH796:FBH814 FBP796:FBP814 FBX796:FBX814 FCF796:FCF814 FCN796:FCN814 FCV796:FCV814 FDD796:FDD814 FDL796:FDL814 FDT796:FDT814 FEB796:FEB814 FEJ796:FEJ814 FER796:FER814 FEZ796:FEZ814 FFH796:FFH814 FFP796:FFP814 FFX796:FFX814 FGF796:FGF814 FGN796:FGN814 FGV796:FGV814 FHD796:FHD814 FHL796:FHL814 FHT796:FHT814 FIB796:FIB814 FIJ796:FIJ814 FIR796:FIR814 FIZ796:FIZ814 FJH796:FJH814 FJP796:FJP814 FJX796:FJX814 FKF796:FKF814 FKN796:FKN814 FKV796:FKV814 FLD796:FLD814 FLL796:FLL814 FLT796:FLT814 FMB796:FMB814 FMJ796:FMJ814 FMR796:FMR814 FMZ796:FMZ814 FNH796:FNH814 FNP796:FNP814 FNX796:FNX814 FOF796:FOF814 FON796:FON814 FOV796:FOV814 FPD796:FPD814 FPL796:FPL814 FPT796:FPT814 FQB796:FQB814 FQJ796:FQJ814 FQR796:FQR814 FQZ796:FQZ814 FRH796:FRH814 FRP796:FRP814 FRX796:FRX814 FSF796:FSF814 FSN796:FSN814 FSV796:FSV814 FTD796:FTD814 FTL796:FTL814 FTT796:FTT814 FUB796:FUB814 FUJ796:FUJ814 FUR796:FUR814 FUZ796:FUZ814 FVH796:FVH814 FVP796:FVP814 FVX796:FVX814 FWF796:FWF814 FWN796:FWN814 FWV796:FWV814 FXD796:FXD814 FXL796:FXL814 FXT796:FXT814 FYB796:FYB814 FYJ796:FYJ814 FYR796:FYR814 FYZ796:FYZ814 FZH796:FZH814 FZP796:FZP814 FZX796:FZX814 GAF796:GAF814 GAN796:GAN814 GAV796:GAV814 GBD796:GBD814 GBL796:GBL814 GBT796:GBT814 GCB796:GCB814 GCJ796:GCJ814 GCR796:GCR814 GCZ796:GCZ814 GDH796:GDH814 GDP796:GDP814 GDX796:GDX814 GEF796:GEF814 GEN796:GEN814 GEV796:GEV814 GFD796:GFD814 GFL796:GFL814 GFT796:GFT814 GGB796:GGB814 GGJ796:GGJ814 GGR796:GGR814 GGZ796:GGZ814 GHH796:GHH814 GHP796:GHP814 GHX796:GHX814 GIF796:GIF814 GIN796:GIN814 GIV796:GIV814 GJD796:GJD814 GJL796:GJL814 GJT796:GJT814 GKB796:GKB814 GKJ796:GKJ814 GKR796:GKR814 GKZ796:GKZ814 GLH796:GLH814 GLP796:GLP814 GLX796:GLX814 GMF796:GMF814 GMN796:GMN814 GMV796:GMV814 GND796:GND814 GNL796:GNL814 GNT796:GNT814 GOB796:GOB814 GOJ796:GOJ814 GOR796:GOR814 GOZ796:GOZ814 GPH796:GPH814 GPP796:GPP814 GPX796:GPX814 GQF796:GQF814 GQN796:GQN814 GQV796:GQV814 GRD796:GRD814 GRL796:GRL814 GRT796:GRT814 GSB796:GSB814 GSJ796:GSJ814 GSR796:GSR814 GSZ796:GSZ814 GTH796:GTH814 GTP796:GTP814 GTX796:GTX814 GUF796:GUF814 GUN796:GUN814 GUV796:GUV814 GVD796:GVD814 GVL796:GVL814 GVT796:GVT814 GWB796:GWB814 GWJ796:GWJ814 GWR796:GWR814 GWZ796:GWZ814 GXH796:GXH814 GXP796:GXP814 GXX796:GXX814 GYF796:GYF814 GYN796:GYN814 GYV796:GYV814 GZD796:GZD814 GZL796:GZL814 GZT796:GZT814 HAB796:HAB814 HAJ796:HAJ814 HAR796:HAR814 HAZ796:HAZ814 HBH796:HBH814 HBP796:HBP814 HBX796:HBX814 HCF796:HCF814 HCN796:HCN814 HCV796:HCV814 HDD796:HDD814 HDL796:HDL814 HDT796:HDT814 HEB796:HEB814 HEJ796:HEJ814 HER796:HER814 HEZ796:HEZ814 HFH796:HFH814 HFP796:HFP814 HFX796:HFX814 HGF796:HGF814 HGN796:HGN814 HGV796:HGV814 HHD796:HHD814 HHL796:HHL814 HHT796:HHT814 HIB796:HIB814 HIJ796:HIJ814 HIR796:HIR814 HIZ796:HIZ814 HJH796:HJH814 HJP796:HJP814 HJX796:HJX814 HKF796:HKF814 HKN796:HKN814 HKV796:HKV814 HLD796:HLD814 HLL796:HLL814 HLT796:HLT814 HMB796:HMB814 HMJ796:HMJ814 HMR796:HMR814 HMZ796:HMZ814 HNH796:HNH814 HNP796:HNP814 HNX796:HNX814 HOF796:HOF814 HON796:HON814 HOV796:HOV814 HPD796:HPD814 HPL796:HPL814 HPT796:HPT814 HQB796:HQB814 HQJ796:HQJ814 HQR796:HQR814 HQZ796:HQZ814 HRH796:HRH814 HRP796:HRP814 HRX796:HRX814 HSF796:HSF814 HSN796:HSN814 HSV796:HSV814 HTD796:HTD814 HTL796:HTL814 HTT796:HTT814 HUB796:HUB814 HUJ796:HUJ814 HUR796:HUR814 HUZ796:HUZ814 HVH796:HVH814 HVP796:HVP814 HVX796:HVX814 HWF796:HWF814 HWN796:HWN814 HWV796:HWV814 HXD796:HXD814 HXL796:HXL814 HXT796:HXT814 HYB796:HYB814 HYJ796:HYJ814 HYR796:HYR814 HYZ796:HYZ814 HZH796:HZH814 HZP796:HZP814 HZX796:HZX814 IAF796:IAF814 IAN796:IAN814 IAV796:IAV814 IBD796:IBD814 IBL796:IBL814 IBT796:IBT814 ICB796:ICB814 ICJ796:ICJ814 ICR796:ICR814 ICZ796:ICZ814 IDH796:IDH814 IDP796:IDP814 IDX796:IDX814 IEF796:IEF814 IEN796:IEN814 IEV796:IEV814 IFD796:IFD814 IFL796:IFL814 IFT796:IFT814 IGB796:IGB814 IGJ796:IGJ814 IGR796:IGR814 IGZ796:IGZ814 IHH796:IHH814 IHP796:IHP814 IHX796:IHX814 IIF796:IIF814 IIN796:IIN814 IIV796:IIV814 IJD796:IJD814 IJL796:IJL814 IJT796:IJT814 IKB796:IKB814 IKJ796:IKJ814 IKR796:IKR814 IKZ796:IKZ814 ILH796:ILH814 ILP796:ILP814 ILX796:ILX814 IMF796:IMF814 IMN796:IMN814 IMV796:IMV814 IND796:IND814 INL796:INL814 INT796:INT814 IOB796:IOB814 IOJ796:IOJ814 IOR796:IOR814 IOZ796:IOZ814 IPH796:IPH814 IPP796:IPP814 IPX796:IPX814 IQF796:IQF814 IQN796:IQN814 IQV796:IQV814 IRD796:IRD814 IRL796:IRL814 IRT796:IRT814 ISB796:ISB814 ISJ796:ISJ814 ISR796:ISR814 ISZ796:ISZ814 ITH796:ITH814 ITP796:ITP814 ITX796:ITX814 IUF796:IUF814 IUN796:IUN814 IUV796:IUV814 IVD796:IVD814 IVL796:IVL814 IVT796:IVT814 IWB796:IWB814 IWJ796:IWJ814 IWR796:IWR814 IWZ796:IWZ814 IXH796:IXH814 IXP796:IXP814 IXX796:IXX814 IYF796:IYF814 IYN796:IYN814 IYV796:IYV814 IZD796:IZD814 IZL796:IZL814 IZT796:IZT814 JAB796:JAB814 JAJ796:JAJ814 JAR796:JAR814 JAZ796:JAZ814 JBH796:JBH814 JBP796:JBP814 JBX796:JBX814 JCF796:JCF814 JCN796:JCN814 JCV796:JCV814 JDD796:JDD814 JDL796:JDL814 JDT796:JDT814 JEB796:JEB814 JEJ796:JEJ814 JER796:JER814 JEZ796:JEZ814 JFH796:JFH814 JFP796:JFP814 JFX796:JFX814 JGF796:JGF814 JGN796:JGN814 JGV796:JGV814 JHD796:JHD814 JHL796:JHL814 JHT796:JHT814 JIB796:JIB814 JIJ796:JIJ814 JIR796:JIR814 JIZ796:JIZ814 JJH796:JJH814 JJP796:JJP814 JJX796:JJX814 JKF796:JKF814 JKN796:JKN814 JKV796:JKV814 JLD796:JLD814 JLL796:JLL814 JLT796:JLT814 JMB796:JMB814 JMJ796:JMJ814 JMR796:JMR814 JMZ796:JMZ814 JNH796:JNH814 JNP796:JNP814 JNX796:JNX814 JOF796:JOF814 JON796:JON814 JOV796:JOV814 JPD796:JPD814 JPL796:JPL814 JPT796:JPT814 JQB796:JQB814 JQJ796:JQJ814 JQR796:JQR814 JQZ796:JQZ814 JRH796:JRH814 JRP796:JRP814 JRX796:JRX814 JSF796:JSF814 JSN796:JSN814 JSV796:JSV814 JTD796:JTD814 JTL796:JTL814 JTT796:JTT814 JUB796:JUB814 JUJ796:JUJ814 JUR796:JUR814 JUZ796:JUZ814 JVH796:JVH814 JVP796:JVP814 JVX796:JVX814 JWF796:JWF814 JWN796:JWN814 JWV796:JWV814 JXD796:JXD814 JXL796:JXL814 JXT796:JXT814 JYB796:JYB814 JYJ796:JYJ814 JYR796:JYR814 JYZ796:JYZ814 JZH796:JZH814 JZP796:JZP814 JZX796:JZX814 KAF796:KAF814 KAN796:KAN814 KAV796:KAV814 KBD796:KBD814 KBL796:KBL814 KBT796:KBT814 KCB796:KCB814 KCJ796:KCJ814 KCR796:KCR814 KCZ796:KCZ814 KDH796:KDH814 KDP796:KDP814 KDX796:KDX814 KEF796:KEF814 KEN796:KEN814 KEV796:KEV814 KFD796:KFD814 KFL796:KFL814 KFT796:KFT814 KGB796:KGB814 KGJ796:KGJ814 KGR796:KGR814 KGZ796:KGZ814 KHH796:KHH814 KHP796:KHP814 KHX796:KHX814 KIF796:KIF814 KIN796:KIN814 KIV796:KIV814 KJD796:KJD814 KJL796:KJL814 KJT796:KJT814 KKB796:KKB814 KKJ796:KKJ814 KKR796:KKR814 KKZ796:KKZ814 KLH796:KLH814 KLP796:KLP814 KLX796:KLX814 KMF796:KMF814 KMN796:KMN814 KMV796:KMV814 KND796:KND814 KNL796:KNL814 KNT796:KNT814 KOB796:KOB814 KOJ796:KOJ814 KOR796:KOR814 KOZ796:KOZ814 KPH796:KPH814 KPP796:KPP814 KPX796:KPX814 KQF796:KQF814 KQN796:KQN814 KQV796:KQV814 KRD796:KRD814 KRL796:KRL814 KRT796:KRT814 KSB796:KSB814 KSJ796:KSJ814 KSR796:KSR814 KSZ796:KSZ814 KTH796:KTH814 KTP796:KTP814 KTX796:KTX814 KUF796:KUF814 KUN796:KUN814 KUV796:KUV814 KVD796:KVD814 KVL796:KVL814 KVT796:KVT814 KWB796:KWB814 KWJ796:KWJ814 KWR796:KWR814 KWZ796:KWZ814 KXH796:KXH814 KXP796:KXP814 KXX796:KXX814 KYF796:KYF814 KYN796:KYN814 KYV796:KYV814 KZD796:KZD814 KZL796:KZL814 KZT796:KZT814 LAB796:LAB814 LAJ796:LAJ814 LAR796:LAR814 LAZ796:LAZ814 LBH796:LBH814 LBP796:LBP814 LBX796:LBX814 LCF796:LCF814 LCN796:LCN814 LCV796:LCV814 LDD796:LDD814 LDL796:LDL814 LDT796:LDT814 LEB796:LEB814 LEJ796:LEJ814 LER796:LER814 LEZ796:LEZ814 LFH796:LFH814 LFP796:LFP814 LFX796:LFX814 LGF796:LGF814 LGN796:LGN814 LGV796:LGV814 LHD796:LHD814 LHL796:LHL814 LHT796:LHT814 LIB796:LIB814 LIJ796:LIJ814 LIR796:LIR814 LIZ796:LIZ814 LJH796:LJH814 LJP796:LJP814 LJX796:LJX814 LKF796:LKF814 LKN796:LKN814 LKV796:LKV814 LLD796:LLD814 LLL796:LLL814 LLT796:LLT814 LMB796:LMB814 LMJ796:LMJ814 LMR796:LMR814 LMZ796:LMZ814 LNH796:LNH814 LNP796:LNP814 LNX796:LNX814 LOF796:LOF814 LON796:LON814 LOV796:LOV814 LPD796:LPD814 LPL796:LPL814 LPT796:LPT814 LQB796:LQB814 LQJ796:LQJ814 LQR796:LQR814 LQZ796:LQZ814 LRH796:LRH814 LRP796:LRP814 LRX796:LRX814 LSF796:LSF814 LSN796:LSN814 LSV796:LSV814 LTD796:LTD814 LTL796:LTL814 LTT796:LTT814 LUB796:LUB814 LUJ796:LUJ814 LUR796:LUR814 LUZ796:LUZ814 LVH796:LVH814 LVP796:LVP814 LVX796:LVX814 LWF796:LWF814 LWN796:LWN814 LWV796:LWV814 LXD796:LXD814 LXL796:LXL814 LXT796:LXT814 LYB796:LYB814 LYJ796:LYJ814 LYR796:LYR814 LYZ796:LYZ814 LZH796:LZH814 LZP796:LZP814 LZX796:LZX814 MAF796:MAF814 MAN796:MAN814 MAV796:MAV814 MBD796:MBD814 MBL796:MBL814 MBT796:MBT814 MCB796:MCB814 MCJ796:MCJ814 MCR796:MCR814 MCZ796:MCZ814 MDH796:MDH814 MDP796:MDP814 MDX796:MDX814 MEF796:MEF814 MEN796:MEN814 MEV796:MEV814 MFD796:MFD814 MFL796:MFL814 MFT796:MFT814 MGB796:MGB814 MGJ796:MGJ814 MGR796:MGR814 MGZ796:MGZ814 MHH796:MHH814 MHP796:MHP814 MHX796:MHX814 MIF796:MIF814 MIN796:MIN814 MIV796:MIV814 MJD796:MJD814 MJL796:MJL814 MJT796:MJT814 MKB796:MKB814 MKJ796:MKJ814 MKR796:MKR814 MKZ796:MKZ814 MLH796:MLH814 MLP796:MLP814 MLX796:MLX814 MMF796:MMF814 MMN796:MMN814 MMV796:MMV814 MND796:MND814 MNL796:MNL814 MNT796:MNT814 MOB796:MOB814 MOJ796:MOJ814 MOR796:MOR814 MOZ796:MOZ814 MPH796:MPH814 MPP796:MPP814 MPX796:MPX814 MQF796:MQF814 MQN796:MQN814 MQV796:MQV814 MRD796:MRD814 MRL796:MRL814 MRT796:MRT814 MSB796:MSB814 MSJ796:MSJ814 MSR796:MSR814 MSZ796:MSZ814 MTH796:MTH814 MTP796:MTP814 MTX796:MTX814 MUF796:MUF814 MUN796:MUN814 MUV796:MUV814 MVD796:MVD814 MVL796:MVL814 MVT796:MVT814 MWB796:MWB814 MWJ796:MWJ814 MWR796:MWR814 MWZ796:MWZ814 MXH796:MXH814 MXP796:MXP814 MXX796:MXX814 MYF796:MYF814 MYN796:MYN814 MYV796:MYV814 MZD796:MZD814 MZL796:MZL814 MZT796:MZT814 NAB796:NAB814 NAJ796:NAJ814 NAR796:NAR814 NAZ796:NAZ814 NBH796:NBH814 NBP796:NBP814 NBX796:NBX814 NCF796:NCF814 NCN796:NCN814 NCV796:NCV814 NDD796:NDD814 NDL796:NDL814 NDT796:NDT814 NEB796:NEB814 NEJ796:NEJ814 NER796:NER814 NEZ796:NEZ814 NFH796:NFH814 NFP796:NFP814 NFX796:NFX814 NGF796:NGF814 NGN796:NGN814 NGV796:NGV814 NHD796:NHD814 NHL796:NHL814 NHT796:NHT814 NIB796:NIB814 NIJ796:NIJ814 NIR796:NIR814 NIZ796:NIZ814 NJH796:NJH814 NJP796:NJP814 NJX796:NJX814 NKF796:NKF814 NKN796:NKN814 NKV796:NKV814 NLD796:NLD814 NLL796:NLL814 NLT796:NLT814 NMB796:NMB814 NMJ796:NMJ814 NMR796:NMR814 NMZ796:NMZ814 NNH796:NNH814 NNP796:NNP814 NNX796:NNX814 NOF796:NOF814 NON796:NON814 NOV796:NOV814 NPD796:NPD814 NPL796:NPL814 NPT796:NPT814 NQB796:NQB814 NQJ796:NQJ814 NQR796:NQR814 NQZ796:NQZ814 NRH796:NRH814 NRP796:NRP814 NRX796:NRX814 NSF796:NSF814 NSN796:NSN814 NSV796:NSV814 NTD796:NTD814 NTL796:NTL814 NTT796:NTT814 NUB796:NUB814 NUJ796:NUJ814 NUR796:NUR814 NUZ796:NUZ814 NVH796:NVH814 NVP796:NVP814 NVX796:NVX814 NWF796:NWF814 NWN796:NWN814 NWV796:NWV814 NXD796:NXD814 NXL796:NXL814 NXT796:NXT814 NYB796:NYB814 NYJ796:NYJ814 NYR796:NYR814 NYZ796:NYZ814 NZH796:NZH814 NZP796:NZP814 NZX796:NZX814 OAF796:OAF814 OAN796:OAN814 OAV796:OAV814 OBD796:OBD814 OBL796:OBL814 OBT796:OBT814 OCB796:OCB814 OCJ796:OCJ814 OCR796:OCR814 OCZ796:OCZ814 ODH796:ODH814 ODP796:ODP814 ODX796:ODX814 OEF796:OEF814 OEN796:OEN814 OEV796:OEV814 OFD796:OFD814 OFL796:OFL814 OFT796:OFT814 OGB796:OGB814 OGJ796:OGJ814 OGR796:OGR814 OGZ796:OGZ814 OHH796:OHH814 OHP796:OHP814 OHX796:OHX814 OIF796:OIF814 OIN796:OIN814 OIV796:OIV814 OJD796:OJD814 OJL796:OJL814 OJT796:OJT814 OKB796:OKB814 OKJ796:OKJ814 OKR796:OKR814 OKZ796:OKZ814 OLH796:OLH814 OLP796:OLP814 OLX796:OLX814 OMF796:OMF814 OMN796:OMN814 OMV796:OMV814 OND796:OND814 ONL796:ONL814 ONT796:ONT814 OOB796:OOB814 OOJ796:OOJ814 OOR796:OOR814 OOZ796:OOZ814 OPH796:OPH814 OPP796:OPP814 OPX796:OPX814 OQF796:OQF814 OQN796:OQN814 OQV796:OQV814 ORD796:ORD814 ORL796:ORL814 ORT796:ORT814 OSB796:OSB814 OSJ796:OSJ814 OSR796:OSR814 OSZ796:OSZ814 OTH796:OTH814 OTP796:OTP814 OTX796:OTX814 OUF796:OUF814 OUN796:OUN814 OUV796:OUV814 OVD796:OVD814 OVL796:OVL814 OVT796:OVT814 OWB796:OWB814 OWJ796:OWJ814 OWR796:OWR814 OWZ796:OWZ814 OXH796:OXH814 OXP796:OXP814 OXX796:OXX814 OYF796:OYF814 OYN796:OYN814 OYV796:OYV814 OZD796:OZD814 OZL796:OZL814 OZT796:OZT814 PAB796:PAB814 PAJ796:PAJ814 PAR796:PAR814 PAZ796:PAZ814 PBH796:PBH814 PBP796:PBP814 PBX796:PBX814 PCF796:PCF814 PCN796:PCN814 PCV796:PCV814 PDD796:PDD814 PDL796:PDL814 PDT796:PDT814 PEB796:PEB814 PEJ796:PEJ814 PER796:PER814 PEZ796:PEZ814 PFH796:PFH814 PFP796:PFP814 PFX796:PFX814 PGF796:PGF814 PGN796:PGN814 PGV796:PGV814 PHD796:PHD814 PHL796:PHL814 PHT796:PHT814 PIB796:PIB814 PIJ796:PIJ814 PIR796:PIR814 PIZ796:PIZ814 PJH796:PJH814 PJP796:PJP814 PJX796:PJX814 PKF796:PKF814 PKN796:PKN814 PKV796:PKV814 PLD796:PLD814 PLL796:PLL814 PLT796:PLT814 PMB796:PMB814 PMJ796:PMJ814 PMR796:PMR814 PMZ796:PMZ814 PNH796:PNH814 PNP796:PNP814 PNX796:PNX814 POF796:POF814 PON796:PON814 POV796:POV814 PPD796:PPD814 PPL796:PPL814 PPT796:PPT814 PQB796:PQB814 PQJ796:PQJ814 PQR796:PQR814 PQZ796:PQZ814 PRH796:PRH814 PRP796:PRP814 PRX796:PRX814 PSF796:PSF814 PSN796:PSN814 PSV796:PSV814 PTD796:PTD814 PTL796:PTL814 PTT796:PTT814 PUB796:PUB814 PUJ796:PUJ814 PUR796:PUR814 PUZ796:PUZ814 PVH796:PVH814 PVP796:PVP814 PVX796:PVX814 PWF796:PWF814 PWN796:PWN814 PWV796:PWV814 PXD796:PXD814 PXL796:PXL814 PXT796:PXT814 PYB796:PYB814 PYJ796:PYJ814 PYR796:PYR814 PYZ796:PYZ814 PZH796:PZH814 PZP796:PZP814 PZX796:PZX814 QAF796:QAF814 QAN796:QAN814 QAV796:QAV814 QBD796:QBD814 QBL796:QBL814 QBT796:QBT814 QCB796:QCB814 QCJ796:QCJ814 QCR796:QCR814 QCZ796:QCZ814 QDH796:QDH814 QDP796:QDP814 QDX796:QDX814 QEF796:QEF814 QEN796:QEN814 QEV796:QEV814 QFD796:QFD814 QFL796:QFL814 QFT796:QFT814 QGB796:QGB814 QGJ796:QGJ814 QGR796:QGR814 QGZ796:QGZ814 QHH796:QHH814 QHP796:QHP814 QHX796:QHX814 QIF796:QIF814 QIN796:QIN814 QIV796:QIV814 QJD796:QJD814 QJL796:QJL814 QJT796:QJT814 QKB796:QKB814 QKJ796:QKJ814 QKR796:QKR814 QKZ796:QKZ814 QLH796:QLH814 QLP796:QLP814 QLX796:QLX814 QMF796:QMF814 QMN796:QMN814 QMV796:QMV814 QND796:QND814 QNL796:QNL814 QNT796:QNT814 QOB796:QOB814 QOJ796:QOJ814 QOR796:QOR814 QOZ796:QOZ814 QPH796:QPH814 QPP796:QPP814 QPX796:QPX814 QQF796:QQF814 QQN796:QQN814 QQV796:QQV814 QRD796:QRD814 QRL796:QRL814 QRT796:QRT814 QSB796:QSB814 QSJ796:QSJ814 QSR796:QSR814 QSZ796:QSZ814 QTH796:QTH814 QTP796:QTP814 QTX796:QTX814 QUF796:QUF814 QUN796:QUN814 QUV796:QUV814 QVD796:QVD814 QVL796:QVL814 QVT796:QVT814 QWB796:QWB814 QWJ796:QWJ814 QWR796:QWR814 QWZ796:QWZ814 QXH796:QXH814 QXP796:QXP814 QXX796:QXX814 QYF796:QYF814 QYN796:QYN814 QYV796:QYV814 QZD796:QZD814 QZL796:QZL814 QZT796:QZT814 RAB796:RAB814 RAJ796:RAJ814 RAR796:RAR814 RAZ796:RAZ814 RBH796:RBH814 RBP796:RBP814 RBX796:RBX814 RCF796:RCF814 RCN796:RCN814 RCV796:RCV814 RDD796:RDD814 RDL796:RDL814 RDT796:RDT814 REB796:REB814 REJ796:REJ814 RER796:RER814 REZ796:REZ814 RFH796:RFH814 RFP796:RFP814 RFX796:RFX814 RGF796:RGF814 RGN796:RGN814 RGV796:RGV814 RHD796:RHD814 RHL796:RHL814 RHT796:RHT814 RIB796:RIB814 RIJ796:RIJ814 RIR796:RIR814 RIZ796:RIZ814 RJH796:RJH814 RJP796:RJP814 RJX796:RJX814 RKF796:RKF814 RKN796:RKN814 RKV796:RKV814 RLD796:RLD814 RLL796:RLL814 RLT796:RLT814 RMB796:RMB814 RMJ796:RMJ814 RMR796:RMR814 RMZ796:RMZ814 RNH796:RNH814 RNP796:RNP814 RNX796:RNX814 ROF796:ROF814 RON796:RON814 ROV796:ROV814 RPD796:RPD814 RPL796:RPL814 RPT796:RPT814 RQB796:RQB814 RQJ796:RQJ814 RQR796:RQR814 RQZ796:RQZ814 RRH796:RRH814 RRP796:RRP814 RRX796:RRX814 RSF796:RSF814 RSN796:RSN814 RSV796:RSV814 RTD796:RTD814 RTL796:RTL814 RTT796:RTT814 RUB796:RUB814 RUJ796:RUJ814 RUR796:RUR814 RUZ796:RUZ814 RVH796:RVH814 RVP796:RVP814 RVX796:RVX814 RWF796:RWF814 RWN796:RWN814 RWV796:RWV814 RXD796:RXD814 RXL796:RXL814 RXT796:RXT814 RYB796:RYB814 RYJ796:RYJ814 RYR796:RYR814 RYZ796:RYZ814 RZH796:RZH814 RZP796:RZP814 RZX796:RZX814 SAF796:SAF814 SAN796:SAN814 SAV796:SAV814 SBD796:SBD814 SBL796:SBL814 SBT796:SBT814 SCB796:SCB814 SCJ796:SCJ814 SCR796:SCR814 SCZ796:SCZ814 SDH796:SDH814 SDP796:SDP814 SDX796:SDX814 SEF796:SEF814 SEN796:SEN814 SEV796:SEV814 SFD796:SFD814 SFL796:SFL814 SFT796:SFT814 SGB796:SGB814 SGJ796:SGJ814 SGR796:SGR814 SGZ796:SGZ814 SHH796:SHH814 SHP796:SHP814 SHX796:SHX814 SIF796:SIF814 SIN796:SIN814 SIV796:SIV814 SJD796:SJD814 SJL796:SJL814 SJT796:SJT814 SKB796:SKB814 SKJ796:SKJ814 SKR796:SKR814 SKZ796:SKZ814 SLH796:SLH814 SLP796:SLP814 SLX796:SLX814 SMF796:SMF814 SMN796:SMN814 SMV796:SMV814 SND796:SND814 SNL796:SNL814 SNT796:SNT814 SOB796:SOB814 SOJ796:SOJ814 SOR796:SOR814 SOZ796:SOZ814 SPH796:SPH814 SPP796:SPP814 SPX796:SPX814 SQF796:SQF814 SQN796:SQN814 SQV796:SQV814 SRD796:SRD814 SRL796:SRL814 SRT796:SRT814 SSB796:SSB814 SSJ796:SSJ814 SSR796:SSR814 SSZ796:SSZ814 STH796:STH814 STP796:STP814 STX796:STX814 SUF796:SUF814 SUN796:SUN814 SUV796:SUV814 SVD796:SVD814 SVL796:SVL814 SVT796:SVT814 SWB796:SWB814 SWJ796:SWJ814 SWR796:SWR814 SWZ796:SWZ814 SXH796:SXH814 SXP796:SXP814 SXX796:SXX814 SYF796:SYF814 SYN796:SYN814 SYV796:SYV814 SZD796:SZD814 SZL796:SZL814 SZT796:SZT814 TAB796:TAB814 TAJ796:TAJ814 TAR796:TAR814 TAZ796:TAZ814 TBH796:TBH814 TBP796:TBP814 TBX796:TBX814 TCF796:TCF814 TCN796:TCN814 TCV796:TCV814 TDD796:TDD814 TDL796:TDL814 TDT796:TDT814 TEB796:TEB814 TEJ796:TEJ814 TER796:TER814 TEZ796:TEZ814 TFH796:TFH814 TFP796:TFP814 TFX796:TFX814 TGF796:TGF814 TGN796:TGN814 TGV796:TGV814 THD796:THD814 THL796:THL814 THT796:THT814 TIB796:TIB814 TIJ796:TIJ814 TIR796:TIR814 TIZ796:TIZ814 TJH796:TJH814 TJP796:TJP814 TJX796:TJX814 TKF796:TKF814 TKN796:TKN814 TKV796:TKV814 TLD796:TLD814 TLL796:TLL814 TLT796:TLT814 TMB796:TMB814 TMJ796:TMJ814 TMR796:TMR814 TMZ796:TMZ814 TNH796:TNH814 TNP796:TNP814 TNX796:TNX814 TOF796:TOF814 TON796:TON814 TOV796:TOV814 TPD796:TPD814 TPL796:TPL814 TPT796:TPT814 TQB796:TQB814 TQJ796:TQJ814 TQR796:TQR814 TQZ796:TQZ814 TRH796:TRH814 TRP796:TRP814 TRX796:TRX814 TSF796:TSF814 TSN796:TSN814 TSV796:TSV814 TTD796:TTD814 TTL796:TTL814 TTT796:TTT814 TUB796:TUB814 TUJ796:TUJ814 TUR796:TUR814 TUZ796:TUZ814 TVH796:TVH814 TVP796:TVP814 TVX796:TVX814 TWF796:TWF814 TWN796:TWN814 TWV796:TWV814 TXD796:TXD814 TXL796:TXL814 TXT796:TXT814 TYB796:TYB814 TYJ796:TYJ814 TYR796:TYR814 TYZ796:TYZ814 TZH796:TZH814 TZP796:TZP814 TZX796:TZX814 UAF796:UAF814 UAN796:UAN814 UAV796:UAV814 UBD796:UBD814 UBL796:UBL814 UBT796:UBT814 UCB796:UCB814 UCJ796:UCJ814 UCR796:UCR814 UCZ796:UCZ814 UDH796:UDH814 UDP796:UDP814 UDX796:UDX814 UEF796:UEF814 UEN796:UEN814 UEV796:UEV814 UFD796:UFD814 UFL796:UFL814 UFT796:UFT814 UGB796:UGB814 UGJ796:UGJ814 UGR796:UGR814 UGZ796:UGZ814 UHH796:UHH814 UHP796:UHP814 UHX796:UHX814 UIF796:UIF814 UIN796:UIN814 UIV796:UIV814 UJD796:UJD814 UJL796:UJL814 UJT796:UJT814 UKB796:UKB814 UKJ796:UKJ814 UKR796:UKR814 UKZ796:UKZ814 ULH796:ULH814 ULP796:ULP814 ULX796:ULX814 UMF796:UMF814 UMN796:UMN814 UMV796:UMV814 UND796:UND814 UNL796:UNL814 UNT796:UNT814 UOB796:UOB814 UOJ796:UOJ814 UOR796:UOR814 UOZ796:UOZ814 UPH796:UPH814 UPP796:UPP814 UPX796:UPX814 UQF796:UQF814 UQN796:UQN814 UQV796:UQV814 URD796:URD814 URL796:URL814 URT796:URT814 USB796:USB814 USJ796:USJ814 USR796:USR814 USZ796:USZ814 UTH796:UTH814 UTP796:UTP814 UTX796:UTX814 UUF796:UUF814 UUN796:UUN814 UUV796:UUV814 UVD796:UVD814 UVL796:UVL814 UVT796:UVT814 UWB796:UWB814 UWJ796:UWJ814 UWR796:UWR814 UWZ796:UWZ814 UXH796:UXH814 UXP796:UXP814 UXX796:UXX814 UYF796:UYF814 UYN796:UYN814 UYV796:UYV814 UZD796:UZD814 UZL796:UZL814 UZT796:UZT814 VAB796:VAB814 VAJ796:VAJ814 VAR796:VAR814 VAZ796:VAZ814 VBH796:VBH814 VBP796:VBP814 VBX796:VBX814 VCF796:VCF814 VCN796:VCN814 VCV796:VCV814 VDD796:VDD814 VDL796:VDL814 VDT796:VDT814 VEB796:VEB814 VEJ796:VEJ814 VER796:VER814 VEZ796:VEZ814 VFH796:VFH814 VFP796:VFP814 VFX796:VFX814 VGF796:VGF814 VGN796:VGN814 VGV796:VGV814 VHD796:VHD814 VHL796:VHL814 VHT796:VHT814 VIB796:VIB814 VIJ796:VIJ814 VIR796:VIR814 VIZ796:VIZ814 VJH796:VJH814 VJP796:VJP814 VJX796:VJX814 VKF796:VKF814 VKN796:VKN814 VKV796:VKV814 VLD796:VLD814 VLL796:VLL814 VLT796:VLT814 VMB796:VMB814 VMJ796:VMJ814 VMR796:VMR814 VMZ796:VMZ814 VNH796:VNH814 VNP796:VNP814 VNX796:VNX814 VOF796:VOF814 VON796:VON814 VOV796:VOV814 VPD796:VPD814 VPL796:VPL814 VPT796:VPT814 VQB796:VQB814 VQJ796:VQJ814 VQR796:VQR814 VQZ796:VQZ814 VRH796:VRH814 VRP796:VRP814 VRX796:VRX814 VSF796:VSF814 VSN796:VSN814 VSV796:VSV814 VTD796:VTD814 VTL796:VTL814 VTT796:VTT814 VUB796:VUB814 VUJ796:VUJ814 VUR796:VUR814 VUZ796:VUZ814 VVH796:VVH814 VVP796:VVP814 VVX796:VVX814 VWF796:VWF814 VWN796:VWN814 VWV796:VWV814 VXD796:VXD814 VXL796:VXL814 VXT796:VXT814 VYB796:VYB814 VYJ796:VYJ814 VYR796:VYR814 VYZ796:VYZ814 VZH796:VZH814 VZP796:VZP814 VZX796:VZX814 WAF796:WAF814 WAN796:WAN814 WAV796:WAV814 WBD796:WBD814 WBL796:WBL814 WBT796:WBT814 WCB796:WCB814 WCJ796:WCJ814 WCR796:WCR814 WCZ796:WCZ814 WDH796:WDH814 WDP796:WDP814 WDX796:WDX814 WEF796:WEF814 WEN796:WEN814 WEV796:WEV814 WFD796:WFD814 WFL796:WFL814 WFT796:WFT814 WGB796:WGB814 WGJ796:WGJ814 WGR796:WGR814 WGZ796:WGZ814 WHH796:WHH814 WHP796:WHP814 WHX796:WHX814 WIF796:WIF814 WIN796:WIN814 WIV796:WIV814 WJD796:WJD814 WJL796:WJL814 WJT796:WJT814 WKB796:WKB814 WKJ796:WKJ814 WKR796:WKR814 WKZ796:WKZ814 WLH796:WLH814 WLP796:WLP814 WLX796:WLX814 WMF796:WMF814 WMN796:WMN814 WMV796:WMV814 WND796:WND814 WNL796:WNL814 WNT796:WNT814 WOB796:WOB814 WOJ796:WOJ814 WOR796:WOR814 WOZ796:WOZ814 WPH796:WPH814 WPP796:WPP814 WPX796:WPX814 WQF796:WQF814 WQN796:WQN814 WQV796:WQV814 WRD796:WRD814 WRL796:WRL814 WRT796:WRT814 WSB796:WSB814 WSJ796:WSJ814 WSR796:WSR814 WSZ796:WSZ814 WTH796:WTH814 WTP796:WTP814 WTX796:WTX814 WUF796:WUF814 WUN796:WUN814 WUV796:WUV814 WVD796:WVD814 WVL796:WVL814 WVT796:WVT814 WWB796:WWB814 WWJ796:WWJ814 WWR796:WWR814 WWZ796:WWZ814 WXH796:WXH814 WXP796:WXP814 WXX796:WXX814 WYF796:WYF814 WYN796:WYN814 WYV796:WYV814 WZD796:WZD814 WZL796:WZL814 WZT796:WZT814 XAB796:XAB814 XAJ796:XAJ814 XAR796:XAR814 XAZ796:XAZ814 XBH796:XBH814 XBP796:XBP814 XBX796:XBX814 XCF796:XCF814 XCN796:XCN814 XCV796:XCV814 XDD796:XDD814 XDL796:XDL814 XDT796:XDT814 XEB796:XEB814 XEJ796:XEJ814 XER796:XER814 XEZ796:XEZ814 D807:D814">
    <cfRule type="cellIs" dxfId="490" priority="506" stopIfTrue="1" operator="equal">
      <formula>"CW 2130-R11"</formula>
    </cfRule>
  </conditionalFormatting>
  <conditionalFormatting sqref="D77">
    <cfRule type="cellIs" dxfId="489" priority="501" stopIfTrue="1" operator="equal">
      <formula>"CW 3120-R2"</formula>
    </cfRule>
    <cfRule type="cellIs" dxfId="488" priority="502" stopIfTrue="1" operator="equal">
      <formula>"CW 3240-R7"</formula>
    </cfRule>
  </conditionalFormatting>
  <conditionalFormatting sqref="D78:D79">
    <cfRule type="cellIs" dxfId="487" priority="503" stopIfTrue="1" operator="equal">
      <formula>"CW 2130-R11"</formula>
    </cfRule>
    <cfRule type="cellIs" dxfId="486" priority="505" stopIfTrue="1" operator="equal">
      <formula>"CW 3240-R7"</formula>
    </cfRule>
    <cfRule type="cellIs" dxfId="485" priority="504" stopIfTrue="1" operator="equal">
      <formula>"CW 3120-R2"</formula>
    </cfRule>
  </conditionalFormatting>
  <conditionalFormatting sqref="D80:D81">
    <cfRule type="cellIs" dxfId="484" priority="141" stopIfTrue="1" operator="equal">
      <formula>"CW 3240-R7"</formula>
    </cfRule>
    <cfRule type="cellIs" dxfId="483" priority="140" stopIfTrue="1" operator="equal">
      <formula>"CW 3120-R2"</formula>
    </cfRule>
  </conditionalFormatting>
  <conditionalFormatting sqref="D82:D88">
    <cfRule type="cellIs" dxfId="482" priority="500" stopIfTrue="1" operator="equal">
      <formula>"CW 3240-R7"</formula>
    </cfRule>
  </conditionalFormatting>
  <conditionalFormatting sqref="D84:D88">
    <cfRule type="cellIs" dxfId="481" priority="308" stopIfTrue="1" operator="equal">
      <formula>"CW 2130-R11"</formula>
    </cfRule>
  </conditionalFormatting>
  <conditionalFormatting sqref="D87:D88 D82:D83">
    <cfRule type="cellIs" dxfId="480" priority="499" stopIfTrue="1" operator="equal">
      <formula>"CW 3120-R2"</formula>
    </cfRule>
  </conditionalFormatting>
  <conditionalFormatting sqref="D90">
    <cfRule type="cellIs" dxfId="479" priority="498" stopIfTrue="1" operator="equal">
      <formula>"CW 2130-R11"</formula>
    </cfRule>
  </conditionalFormatting>
  <conditionalFormatting sqref="D100:D102">
    <cfRule type="cellIs" dxfId="478" priority="495" stopIfTrue="1" operator="equal">
      <formula>"CW 2130-R11"</formula>
    </cfRule>
    <cfRule type="cellIs" dxfId="477" priority="496" stopIfTrue="1" operator="equal">
      <formula>"CW 3120-R2"</formula>
    </cfRule>
    <cfRule type="cellIs" dxfId="476" priority="497" stopIfTrue="1" operator="equal">
      <formula>"CW 3240-R7"</formula>
    </cfRule>
  </conditionalFormatting>
  <conditionalFormatting sqref="D131:D141">
    <cfRule type="cellIs" dxfId="475" priority="446" stopIfTrue="1" operator="equal">
      <formula>"CW 3120-R2"</formula>
    </cfRule>
    <cfRule type="cellIs" dxfId="474" priority="447" stopIfTrue="1" operator="equal">
      <formula>"CW 3240-R7"</formula>
    </cfRule>
    <cfRule type="cellIs" dxfId="473" priority="445" stopIfTrue="1" operator="equal">
      <formula>"CW 2130-R11"</formula>
    </cfRule>
  </conditionalFormatting>
  <conditionalFormatting sqref="D143">
    <cfRule type="cellIs" dxfId="472" priority="486" stopIfTrue="1" operator="equal">
      <formula>"CW 3120-R2"</formula>
    </cfRule>
    <cfRule type="cellIs" dxfId="471" priority="487" stopIfTrue="1" operator="equal">
      <formula>"CW 3240-R7"</formula>
    </cfRule>
    <cfRule type="cellIs" dxfId="470" priority="485" stopIfTrue="1" operator="equal">
      <formula>"CW 2130-R11"</formula>
    </cfRule>
  </conditionalFormatting>
  <conditionalFormatting sqref="D145 D10:D12 D14:D20 D107:D117 D147 D223:D235 D272:D274 D278:D287 D377:D381 D493:D497 D550:D554 D604:D608 D709:D713 D783:D784 D796:D805 D835:D836 D840:D841 D863">
    <cfRule type="cellIs" dxfId="469" priority="512" stopIfTrue="1" operator="equal">
      <formula>"CW 2130-R11"</formula>
    </cfRule>
  </conditionalFormatting>
  <conditionalFormatting sqref="D145">
    <cfRule type="cellIs" dxfId="468" priority="484" stopIfTrue="1" operator="equal">
      <formula>"CW 3240-R7"</formula>
    </cfRule>
  </conditionalFormatting>
  <conditionalFormatting sqref="D149:D150">
    <cfRule type="cellIs" dxfId="467" priority="483" stopIfTrue="1" operator="equal">
      <formula>"CW 3240-R7"</formula>
    </cfRule>
    <cfRule type="cellIs" dxfId="466" priority="482" stopIfTrue="1" operator="equal">
      <formula>"CW 3120-R2"</formula>
    </cfRule>
    <cfRule type="cellIs" dxfId="465" priority="481" stopIfTrue="1" operator="equal">
      <formula>"CW 2130-R11"</formula>
    </cfRule>
  </conditionalFormatting>
  <conditionalFormatting sqref="D155:D164">
    <cfRule type="cellIs" dxfId="464" priority="463" stopIfTrue="1" operator="equal">
      <formula>"CW 2130-R11"</formula>
    </cfRule>
    <cfRule type="cellIs" dxfId="463" priority="464" stopIfTrue="1" operator="equal">
      <formula>"CW 3120-R2"</formula>
    </cfRule>
    <cfRule type="cellIs" dxfId="462" priority="465" stopIfTrue="1" operator="equal">
      <formula>"CW 3240-R7"</formula>
    </cfRule>
  </conditionalFormatting>
  <conditionalFormatting sqref="D166:D170 D173:D175">
    <cfRule type="cellIs" dxfId="461" priority="430" stopIfTrue="1" operator="equal">
      <formula>"CW 3240-R7"</formula>
    </cfRule>
    <cfRule type="cellIs" dxfId="460" priority="428" stopIfTrue="1" operator="equal">
      <formula>"CW 2130-R11"</formula>
    </cfRule>
    <cfRule type="cellIs" dxfId="459" priority="429" stopIfTrue="1" operator="equal">
      <formula>"CW 3120-R2"</formula>
    </cfRule>
  </conditionalFormatting>
  <conditionalFormatting sqref="D171">
    <cfRule type="cellIs" dxfId="458" priority="118" stopIfTrue="1" operator="equal">
      <formula>"CW 3240-R7"</formula>
    </cfRule>
    <cfRule type="cellIs" dxfId="457" priority="116" stopIfTrue="1" operator="equal">
      <formula>"CW 2130-R11"</formula>
    </cfRule>
    <cfRule type="cellIs" dxfId="456" priority="117" stopIfTrue="1" operator="equal">
      <formula>"CW 3120-R2"</formula>
    </cfRule>
  </conditionalFormatting>
  <conditionalFormatting sqref="D172">
    <cfRule type="cellIs" dxfId="455" priority="114" stopIfTrue="1" operator="equal">
      <formula>"CW 3120-R2"</formula>
    </cfRule>
    <cfRule type="cellIs" dxfId="454" priority="113" stopIfTrue="1" operator="equal">
      <formula>"CW 2130-R11"</formula>
    </cfRule>
    <cfRule type="cellIs" dxfId="453" priority="115" stopIfTrue="1" operator="equal">
      <formula>"CW 3240-R7"</formula>
    </cfRule>
  </conditionalFormatting>
  <conditionalFormatting sqref="D177:D187">
    <cfRule type="cellIs" dxfId="452" priority="431" stopIfTrue="1" operator="equal">
      <formula>"CW 2130-R11"</formula>
    </cfRule>
    <cfRule type="cellIs" dxfId="451" priority="433" stopIfTrue="1" operator="equal">
      <formula>"CW 3240-R7"</formula>
    </cfRule>
    <cfRule type="cellIs" dxfId="450" priority="432" stopIfTrue="1" operator="equal">
      <formula>"CW 3120-R2"</formula>
    </cfRule>
  </conditionalFormatting>
  <conditionalFormatting sqref="D189">
    <cfRule type="cellIs" dxfId="449" priority="462" stopIfTrue="1" operator="equal">
      <formula>"CW 3240-R7"</formula>
    </cfRule>
    <cfRule type="cellIs" dxfId="448" priority="461" stopIfTrue="1" operator="equal">
      <formula>"CW 3120-R2"</formula>
    </cfRule>
    <cfRule type="cellIs" dxfId="447" priority="460" stopIfTrue="1" operator="equal">
      <formula>"CW 2130-R11"</formula>
    </cfRule>
  </conditionalFormatting>
  <conditionalFormatting sqref="D191:D198">
    <cfRule type="cellIs" dxfId="446" priority="458" stopIfTrue="1" operator="equal">
      <formula>"CW 3120-R2"</formula>
    </cfRule>
    <cfRule type="cellIs" dxfId="445" priority="459" stopIfTrue="1" operator="equal">
      <formula>"CW 3240-R7"</formula>
    </cfRule>
  </conditionalFormatting>
  <conditionalFormatting sqref="D197:D198">
    <cfRule type="cellIs" dxfId="444" priority="457" stopIfTrue="1" operator="equal">
      <formula>"CW 2130-R11"</formula>
    </cfRule>
  </conditionalFormatting>
  <conditionalFormatting sqref="D199:D201">
    <cfRule type="cellIs" dxfId="443" priority="455" stopIfTrue="1" operator="equal">
      <formula>"CW 3120-R2"</formula>
    </cfRule>
    <cfRule type="cellIs" dxfId="442" priority="456" stopIfTrue="1" operator="equal">
      <formula>"CW 3240-R7"</formula>
    </cfRule>
  </conditionalFormatting>
  <conditionalFormatting sqref="D202">
    <cfRule type="cellIs" dxfId="441" priority="454" stopIfTrue="1" operator="equal">
      <formula>"CW 3240-R7"</formula>
    </cfRule>
    <cfRule type="cellIs" dxfId="440" priority="453" stopIfTrue="1" operator="equal">
      <formula>"CW 2130-R11"</formula>
    </cfRule>
  </conditionalFormatting>
  <conditionalFormatting sqref="D204:D206">
    <cfRule type="cellIs" dxfId="439" priority="450" stopIfTrue="1" operator="equal">
      <formula>"CW 2130-R11"</formula>
    </cfRule>
    <cfRule type="cellIs" dxfId="438" priority="451" stopIfTrue="1" operator="equal">
      <formula>"CW 3120-R2"</formula>
    </cfRule>
    <cfRule type="cellIs" dxfId="437" priority="452" stopIfTrue="1" operator="equal">
      <formula>"CW 3240-R7"</formula>
    </cfRule>
  </conditionalFormatting>
  <conditionalFormatting sqref="D211:D221">
    <cfRule type="cellIs" dxfId="436" priority="477" stopIfTrue="1" operator="equal">
      <formula>"CW 3240-R7"</formula>
    </cfRule>
    <cfRule type="cellIs" dxfId="435" priority="476" stopIfTrue="1" operator="equal">
      <formula>"CW 3120-R2"</formula>
    </cfRule>
    <cfRule type="cellIs" dxfId="434" priority="475" stopIfTrue="1" operator="equal">
      <formula>"CW 2130-R11"</formula>
    </cfRule>
  </conditionalFormatting>
  <conditionalFormatting sqref="D237 D239:D240 D242:D251">
    <cfRule type="cellIs" dxfId="433" priority="442" stopIfTrue="1" operator="equal">
      <formula>"CW 2130-R11"</formula>
    </cfRule>
    <cfRule type="cellIs" dxfId="432" priority="443" stopIfTrue="1" operator="equal">
      <formula>"CW 3120-R2"</formula>
    </cfRule>
    <cfRule type="cellIs" dxfId="431" priority="444" stopIfTrue="1" operator="equal">
      <formula>"CW 3240-R7"</formula>
    </cfRule>
  </conditionalFormatting>
  <conditionalFormatting sqref="D238">
    <cfRule type="cellIs" dxfId="430" priority="112" stopIfTrue="1" operator="equal">
      <formula>"CW 3240-R7"</formula>
    </cfRule>
    <cfRule type="cellIs" dxfId="429" priority="111" stopIfTrue="1" operator="equal">
      <formula>"CW 3120-R2"</formula>
    </cfRule>
    <cfRule type="cellIs" dxfId="428" priority="110" stopIfTrue="1" operator="equal">
      <formula>"CW 2130-R11"</formula>
    </cfRule>
  </conditionalFormatting>
  <conditionalFormatting sqref="D241">
    <cfRule type="cellIs" dxfId="427" priority="109" stopIfTrue="1" operator="equal">
      <formula>"CW 3240-R7"</formula>
    </cfRule>
    <cfRule type="cellIs" dxfId="426" priority="107" stopIfTrue="1" operator="equal">
      <formula>"CW 2130-R11"</formula>
    </cfRule>
    <cfRule type="cellIs" dxfId="425" priority="108" stopIfTrue="1" operator="equal">
      <formula>"CW 3120-R2"</formula>
    </cfRule>
  </conditionalFormatting>
  <conditionalFormatting sqref="D253">
    <cfRule type="cellIs" dxfId="424" priority="474" stopIfTrue="1" operator="equal">
      <formula>"CW 3240-R7"</formula>
    </cfRule>
    <cfRule type="cellIs" dxfId="423" priority="473" stopIfTrue="1" operator="equal">
      <formula>"CW 3120-R2"</formula>
    </cfRule>
    <cfRule type="cellIs" dxfId="422" priority="472" stopIfTrue="1" operator="equal">
      <formula>"CW 2130-R11"</formula>
    </cfRule>
  </conditionalFormatting>
  <conditionalFormatting sqref="D255:D256">
    <cfRule type="cellIs" dxfId="421" priority="440" stopIfTrue="1" operator="equal">
      <formula>"CW 3120-R2"</formula>
    </cfRule>
    <cfRule type="cellIs" dxfId="420" priority="441" stopIfTrue="1" operator="equal">
      <formula>"CW 3240-R7"</formula>
    </cfRule>
  </conditionalFormatting>
  <conditionalFormatting sqref="D256">
    <cfRule type="cellIs" dxfId="419" priority="439" stopIfTrue="1" operator="equal">
      <formula>"CW 2130-R11"</formula>
    </cfRule>
  </conditionalFormatting>
  <conditionalFormatting sqref="D257:D260">
    <cfRule type="cellIs" dxfId="418" priority="306" stopIfTrue="1" operator="equal">
      <formula>"CW 3120-R2"</formula>
    </cfRule>
    <cfRule type="cellIs" dxfId="417" priority="307" stopIfTrue="1" operator="equal">
      <formula>"CW 3240-R7"</formula>
    </cfRule>
  </conditionalFormatting>
  <conditionalFormatting sqref="D261:D263">
    <cfRule type="cellIs" dxfId="416" priority="470" stopIfTrue="1" operator="equal">
      <formula>"CW 3120-R2"</formula>
    </cfRule>
    <cfRule type="cellIs" dxfId="415" priority="471" stopIfTrue="1" operator="equal">
      <formula>"CW 3240-R7"</formula>
    </cfRule>
  </conditionalFormatting>
  <conditionalFormatting sqref="D262:D263">
    <cfRule type="cellIs" dxfId="414" priority="469" stopIfTrue="1" operator="equal">
      <formula>"CW 2130-R11"</formula>
    </cfRule>
  </conditionalFormatting>
  <conditionalFormatting sqref="D264">
    <cfRule type="cellIs" dxfId="413" priority="435" stopIfTrue="1" operator="equal">
      <formula>"CW 3240-R7"</formula>
    </cfRule>
    <cfRule type="cellIs" dxfId="412" priority="434" stopIfTrue="1" operator="equal">
      <formula>"CW 3120-R2"</formula>
    </cfRule>
  </conditionalFormatting>
  <conditionalFormatting sqref="D265:D266">
    <cfRule type="cellIs" dxfId="411" priority="436" stopIfTrue="1" operator="equal">
      <formula>"CW 2130-R11"</formula>
    </cfRule>
    <cfRule type="cellIs" dxfId="410" priority="437" stopIfTrue="1" operator="equal">
      <formula>"CW 3120-R2"</formula>
    </cfRule>
  </conditionalFormatting>
  <conditionalFormatting sqref="D265:D267">
    <cfRule type="cellIs" dxfId="409" priority="438" stopIfTrue="1" operator="equal">
      <formula>"CW 3240-R7"</formula>
    </cfRule>
  </conditionalFormatting>
  <conditionalFormatting sqref="D267 D70 D92:D98">
    <cfRule type="cellIs" dxfId="408" priority="515" stopIfTrue="1" operator="equal">
      <formula>"CW 2130-R11"</formula>
    </cfRule>
  </conditionalFormatting>
  <conditionalFormatting sqref="D268">
    <cfRule type="cellIs" dxfId="407" priority="146" stopIfTrue="1" operator="equal">
      <formula>"CW 3240-R7"</formula>
    </cfRule>
    <cfRule type="cellIs" dxfId="406" priority="145" stopIfTrue="1" operator="equal">
      <formula>"CW 2130-R11"</formula>
    </cfRule>
  </conditionalFormatting>
  <conditionalFormatting sqref="D270">
    <cfRule type="cellIs" dxfId="405" priority="468" stopIfTrue="1" operator="equal">
      <formula>"CW 3240-R7"</formula>
    </cfRule>
    <cfRule type="cellIs" dxfId="404" priority="467" stopIfTrue="1" operator="equal">
      <formula>"CW 3120-R2"</formula>
    </cfRule>
    <cfRule type="cellIs" dxfId="403" priority="466" stopIfTrue="1" operator="equal">
      <formula>"CW 2130-R11"</formula>
    </cfRule>
  </conditionalFormatting>
  <conditionalFormatting sqref="D289:D293 D297:D300">
    <cfRule type="cellIs" dxfId="402" priority="423" stopIfTrue="1" operator="equal">
      <formula>"CW 3120-R2"</formula>
    </cfRule>
    <cfRule type="cellIs" dxfId="401" priority="422" stopIfTrue="1" operator="equal">
      <formula>"CW 2130-R11"</formula>
    </cfRule>
    <cfRule type="cellIs" dxfId="400" priority="424" stopIfTrue="1" operator="equal">
      <formula>"CW 3240-R7"</formula>
    </cfRule>
  </conditionalFormatting>
  <conditionalFormatting sqref="D294">
    <cfRule type="cellIs" dxfId="399" priority="106" stopIfTrue="1" operator="equal">
      <formula>"CW 3240-R7"</formula>
    </cfRule>
    <cfRule type="cellIs" dxfId="398" priority="105" stopIfTrue="1" operator="equal">
      <formula>"CW 3120-R2"</formula>
    </cfRule>
    <cfRule type="cellIs" dxfId="397" priority="104" stopIfTrue="1" operator="equal">
      <formula>"CW 2130-R11"</formula>
    </cfRule>
  </conditionalFormatting>
  <conditionalFormatting sqref="D295">
    <cfRule type="cellIs" dxfId="396" priority="101" stopIfTrue="1" operator="equal">
      <formula>"CW 2130-R11"</formula>
    </cfRule>
    <cfRule type="cellIs" dxfId="395" priority="102" stopIfTrue="1" operator="equal">
      <formula>"CW 3120-R2"</formula>
    </cfRule>
    <cfRule type="cellIs" dxfId="394" priority="103" stopIfTrue="1" operator="equal">
      <formula>"CW 3240-R7"</formula>
    </cfRule>
  </conditionalFormatting>
  <conditionalFormatting sqref="D296">
    <cfRule type="cellIs" dxfId="393" priority="97" stopIfTrue="1" operator="equal">
      <formula>"CW 3240-R7"</formula>
    </cfRule>
    <cfRule type="cellIs" dxfId="392" priority="96" stopIfTrue="1" operator="equal">
      <formula>"CW 3120-R2"</formula>
    </cfRule>
    <cfRule type="cellIs" dxfId="391" priority="95" stopIfTrue="1" operator="equal">
      <formula>"CW 2130-R11"</formula>
    </cfRule>
  </conditionalFormatting>
  <conditionalFormatting sqref="D297">
    <cfRule type="cellIs" dxfId="390" priority="99" stopIfTrue="1" operator="equal">
      <formula>"CW 3120-R2"</formula>
    </cfRule>
    <cfRule type="cellIs" dxfId="389" priority="100" stopIfTrue="1" operator="equal">
      <formula>"CW 3240-R7"</formula>
    </cfRule>
    <cfRule type="cellIs" dxfId="388" priority="98" stopIfTrue="1" operator="equal">
      <formula>"CW 2130-R11"</formula>
    </cfRule>
  </conditionalFormatting>
  <conditionalFormatting sqref="D314">
    <cfRule type="cellIs" dxfId="387" priority="494" stopIfTrue="1" operator="equal">
      <formula>"CW 3240-R7"</formula>
    </cfRule>
    <cfRule type="cellIs" dxfId="386" priority="492" stopIfTrue="1" operator="equal">
      <formula>"CW 2130-R11"</formula>
    </cfRule>
    <cfRule type="cellIs" dxfId="385" priority="493" stopIfTrue="1" operator="equal">
      <formula>"CW 3120-R2"</formula>
    </cfRule>
  </conditionalFormatting>
  <conditionalFormatting sqref="D316:D318">
    <cfRule type="cellIs" dxfId="384" priority="491" stopIfTrue="1" operator="equal">
      <formula>"CW 3240-R7"</formula>
    </cfRule>
    <cfRule type="cellIs" dxfId="383" priority="490" stopIfTrue="1" operator="equal">
      <formula>"CW 3120-R2"</formula>
    </cfRule>
  </conditionalFormatting>
  <conditionalFormatting sqref="D317:D319">
    <cfRule type="cellIs" dxfId="382" priority="488" stopIfTrue="1" operator="equal">
      <formula>"CW 2130-R11"</formula>
    </cfRule>
  </conditionalFormatting>
  <conditionalFormatting sqref="D319">
    <cfRule type="cellIs" dxfId="381" priority="489" stopIfTrue="1" operator="equal">
      <formula>"CW 3240-R7"</formula>
    </cfRule>
  </conditionalFormatting>
  <conditionalFormatting sqref="D321:D325">
    <cfRule type="cellIs" dxfId="380" priority="425" stopIfTrue="1" operator="equal">
      <formula>"CW 2130-R11"</formula>
    </cfRule>
    <cfRule type="cellIs" dxfId="379" priority="426" stopIfTrue="1" operator="equal">
      <formula>"CW 3120-R2"</formula>
    </cfRule>
    <cfRule type="cellIs" dxfId="378" priority="427" stopIfTrue="1" operator="equal">
      <formula>"CW 3240-R7"</formula>
    </cfRule>
  </conditionalFormatting>
  <conditionalFormatting sqref="D331:D334">
    <cfRule type="cellIs" dxfId="377" priority="419" stopIfTrue="1" operator="equal">
      <formula>"CW 2130-R11"</formula>
    </cfRule>
    <cfRule type="cellIs" dxfId="376" priority="420" stopIfTrue="1" operator="equal">
      <formula>"CW 3120-R2"</formula>
    </cfRule>
    <cfRule type="cellIs" dxfId="375" priority="421" stopIfTrue="1" operator="equal">
      <formula>"CW 3240-R7"</formula>
    </cfRule>
  </conditionalFormatting>
  <conditionalFormatting sqref="D336:D338 D341:D355 D361:D363">
    <cfRule type="cellIs" dxfId="374" priority="412" stopIfTrue="1" operator="equal">
      <formula>"CW 2130-R11"</formula>
    </cfRule>
    <cfRule type="cellIs" dxfId="373" priority="413" stopIfTrue="1" operator="equal">
      <formula>"CW 3120-R2"</formula>
    </cfRule>
    <cfRule type="cellIs" dxfId="372" priority="414" stopIfTrue="1" operator="equal">
      <formula>"CW 3240-R7"</formula>
    </cfRule>
  </conditionalFormatting>
  <conditionalFormatting sqref="D339">
    <cfRule type="cellIs" dxfId="371" priority="89" stopIfTrue="1" operator="equal">
      <formula>"CW 2130-R11"</formula>
    </cfRule>
    <cfRule type="cellIs" dxfId="370" priority="90" stopIfTrue="1" operator="equal">
      <formula>"CW 3120-R2"</formula>
    </cfRule>
    <cfRule type="cellIs" dxfId="369" priority="91" stopIfTrue="1" operator="equal">
      <formula>"CW 3240-R7"</formula>
    </cfRule>
  </conditionalFormatting>
  <conditionalFormatting sqref="D340">
    <cfRule type="cellIs" dxfId="368" priority="87" stopIfTrue="1" operator="equal">
      <formula>"CW 3120-R2"</formula>
    </cfRule>
    <cfRule type="cellIs" dxfId="367" priority="86" stopIfTrue="1" operator="equal">
      <formula>"CW 2130-R11"</formula>
    </cfRule>
    <cfRule type="cellIs" dxfId="366" priority="88" stopIfTrue="1" operator="equal">
      <formula>"CW 3240-R7"</formula>
    </cfRule>
  </conditionalFormatting>
  <conditionalFormatting sqref="D356:D358">
    <cfRule type="cellIs" dxfId="365" priority="77" stopIfTrue="1" operator="equal">
      <formula>"CW 2130-R11"</formula>
    </cfRule>
    <cfRule type="cellIs" dxfId="364" priority="79" stopIfTrue="1" operator="equal">
      <formula>"CW 3240-R7"</formula>
    </cfRule>
    <cfRule type="cellIs" dxfId="363" priority="78" stopIfTrue="1" operator="equal">
      <formula>"CW 3120-R2"</formula>
    </cfRule>
  </conditionalFormatting>
  <conditionalFormatting sqref="D359:D360">
    <cfRule type="cellIs" dxfId="362" priority="75" stopIfTrue="1" operator="equal">
      <formula>"CW 3120-R2"</formula>
    </cfRule>
    <cfRule type="cellIs" dxfId="361" priority="76" stopIfTrue="1" operator="equal">
      <formula>"CW 3240-R7"</formula>
    </cfRule>
    <cfRule type="cellIs" dxfId="360" priority="74" stopIfTrue="1" operator="equal">
      <formula>"CW 2130-R11"</formula>
    </cfRule>
  </conditionalFormatting>
  <conditionalFormatting sqref="D365:D368">
    <cfRule type="cellIs" dxfId="359" priority="411" stopIfTrue="1" operator="equal">
      <formula>"CW 3240-R7"</formula>
    </cfRule>
    <cfRule type="cellIs" dxfId="358" priority="410" stopIfTrue="1" operator="equal">
      <formula>"CW 3120-R2"</formula>
    </cfRule>
    <cfRule type="cellIs" dxfId="357" priority="409" stopIfTrue="1" operator="equal">
      <formula>"CW 2130-R11"</formula>
    </cfRule>
  </conditionalFormatting>
  <conditionalFormatting sqref="D370">
    <cfRule type="cellIs" dxfId="356" priority="417" stopIfTrue="1" operator="equal">
      <formula>"CW 3120-R2"</formula>
    </cfRule>
    <cfRule type="cellIs" dxfId="355" priority="416" stopIfTrue="1" operator="equal">
      <formula>"CW 2130-R11"</formula>
    </cfRule>
    <cfRule type="cellIs" dxfId="354" priority="418" stopIfTrue="1" operator="equal">
      <formula>"CW 3240-R7"</formula>
    </cfRule>
  </conditionalFormatting>
  <conditionalFormatting sqref="D373:D375">
    <cfRule type="cellIs" dxfId="353" priority="415" stopIfTrue="1" operator="equal">
      <formula>"CW 2130-R11"</formula>
    </cfRule>
  </conditionalFormatting>
  <conditionalFormatting sqref="D388:D391">
    <cfRule type="cellIs" dxfId="352" priority="408" stopIfTrue="1" operator="equal">
      <formula>"CW 3240-R7"</formula>
    </cfRule>
    <cfRule type="cellIs" dxfId="351" priority="407" stopIfTrue="1" operator="equal">
      <formula>"CW 3120-R2"</formula>
    </cfRule>
    <cfRule type="cellIs" dxfId="350" priority="406" stopIfTrue="1" operator="equal">
      <formula>"CW 2130-R11"</formula>
    </cfRule>
  </conditionalFormatting>
  <conditionalFormatting sqref="D393:D395 D399:D413 D419:D421">
    <cfRule type="cellIs" dxfId="349" priority="397" stopIfTrue="1" operator="equal">
      <formula>"CW 3240-R7"</formula>
    </cfRule>
    <cfRule type="cellIs" dxfId="348" priority="396" stopIfTrue="1" operator="equal">
      <formula>"CW 3120-R2"</formula>
    </cfRule>
    <cfRule type="cellIs" dxfId="347" priority="395" stopIfTrue="1" operator="equal">
      <formula>"CW 2130-R11"</formula>
    </cfRule>
  </conditionalFormatting>
  <conditionalFormatting sqref="D396">
    <cfRule type="cellIs" dxfId="346" priority="85" stopIfTrue="1" operator="equal">
      <formula>"CW 3240-R7"</formula>
    </cfRule>
    <cfRule type="cellIs" dxfId="345" priority="83" stopIfTrue="1" operator="equal">
      <formula>"CW 2130-R11"</formula>
    </cfRule>
    <cfRule type="cellIs" dxfId="344" priority="84" stopIfTrue="1" operator="equal">
      <formula>"CW 3120-R2"</formula>
    </cfRule>
  </conditionalFormatting>
  <conditionalFormatting sqref="D397:D398">
    <cfRule type="cellIs" dxfId="343" priority="82" stopIfTrue="1" operator="equal">
      <formula>"CW 3240-R7"</formula>
    </cfRule>
    <cfRule type="cellIs" dxfId="342" priority="80" stopIfTrue="1" operator="equal">
      <formula>"CW 2130-R11"</formula>
    </cfRule>
    <cfRule type="cellIs" dxfId="341" priority="81" stopIfTrue="1" operator="equal">
      <formula>"CW 3120-R2"</formula>
    </cfRule>
  </conditionalFormatting>
  <conditionalFormatting sqref="D414:D416">
    <cfRule type="cellIs" dxfId="340" priority="72" stopIfTrue="1" operator="equal">
      <formula>"CW 3120-R2"</formula>
    </cfRule>
    <cfRule type="cellIs" dxfId="339" priority="73" stopIfTrue="1" operator="equal">
      <formula>"CW 3240-R7"</formula>
    </cfRule>
    <cfRule type="cellIs" dxfId="338" priority="71" stopIfTrue="1" operator="equal">
      <formula>"CW 2130-R11"</formula>
    </cfRule>
  </conditionalFormatting>
  <conditionalFormatting sqref="D417:D418">
    <cfRule type="cellIs" dxfId="337" priority="69" stopIfTrue="1" operator="equal">
      <formula>"CW 3120-R2"</formula>
    </cfRule>
    <cfRule type="cellIs" dxfId="336" priority="70" stopIfTrue="1" operator="equal">
      <formula>"CW 3240-R7"</formula>
    </cfRule>
    <cfRule type="cellIs" dxfId="335" priority="68" stopIfTrue="1" operator="equal">
      <formula>"CW 2130-R11"</formula>
    </cfRule>
  </conditionalFormatting>
  <conditionalFormatting sqref="D423:D426">
    <cfRule type="cellIs" dxfId="334" priority="394" stopIfTrue="1" operator="equal">
      <formula>"CW 3240-R7"</formula>
    </cfRule>
    <cfRule type="cellIs" dxfId="333" priority="393" stopIfTrue="1" operator="equal">
      <formula>"CW 3120-R2"</formula>
    </cfRule>
    <cfRule type="cellIs" dxfId="332" priority="392" stopIfTrue="1" operator="equal">
      <formula>"CW 2130-R11"</formula>
    </cfRule>
  </conditionalFormatting>
  <conditionalFormatting sqref="D428">
    <cfRule type="cellIs" dxfId="331" priority="405" stopIfTrue="1" operator="equal">
      <formula>"CW 3240-R7"</formula>
    </cfRule>
    <cfRule type="cellIs" dxfId="330" priority="404" stopIfTrue="1" operator="equal">
      <formula>"CW 3120-R2"</formula>
    </cfRule>
    <cfRule type="cellIs" dxfId="329" priority="403" stopIfTrue="1" operator="equal">
      <formula>"CW 2130-R11"</formula>
    </cfRule>
  </conditionalFormatting>
  <conditionalFormatting sqref="D430:D432">
    <cfRule type="cellIs" dxfId="328" priority="277" stopIfTrue="1" operator="equal">
      <formula>"CW 3120-R2"</formula>
    </cfRule>
    <cfRule type="cellIs" dxfId="327" priority="278" stopIfTrue="1" operator="equal">
      <formula>"CW 3240-R7"</formula>
    </cfRule>
  </conditionalFormatting>
  <conditionalFormatting sqref="D434:D435">
    <cfRule type="cellIs" dxfId="326" priority="402" stopIfTrue="1" operator="equal">
      <formula>"CW 2130-R11"</formula>
    </cfRule>
  </conditionalFormatting>
  <conditionalFormatting sqref="D436:D437">
    <cfRule type="cellIs" dxfId="325" priority="276" stopIfTrue="1" operator="equal">
      <formula>"CW 3240-R7"</formula>
    </cfRule>
    <cfRule type="cellIs" dxfId="324" priority="275" stopIfTrue="1" operator="equal">
      <formula>"CW 3120-R2"</formula>
    </cfRule>
  </conditionalFormatting>
  <conditionalFormatting sqref="D438">
    <cfRule type="cellIs" dxfId="323" priority="401" stopIfTrue="1" operator="equal">
      <formula>"CW 2130-R11"</formula>
    </cfRule>
  </conditionalFormatting>
  <conditionalFormatting sqref="D440:D446">
    <cfRule type="cellIs" dxfId="322" priority="400" stopIfTrue="1" operator="equal">
      <formula>"CW 3240-R7"</formula>
    </cfRule>
    <cfRule type="cellIs" dxfId="321" priority="398" stopIfTrue="1" operator="equal">
      <formula>"CW 2130-R11"</formula>
    </cfRule>
    <cfRule type="cellIs" dxfId="320" priority="399" stopIfTrue="1" operator="equal">
      <formula>"CW 3120-R2"</formula>
    </cfRule>
  </conditionalFormatting>
  <conditionalFormatting sqref="D453:D456">
    <cfRule type="cellIs" dxfId="319" priority="391" stopIfTrue="1" operator="equal">
      <formula>"CW 3240-R7"</formula>
    </cfRule>
    <cfRule type="cellIs" dxfId="318" priority="390" stopIfTrue="1" operator="equal">
      <formula>"CW 3120-R2"</formula>
    </cfRule>
    <cfRule type="cellIs" dxfId="317" priority="389" stopIfTrue="1" operator="equal">
      <formula>"CW 2130-R11"</formula>
    </cfRule>
  </conditionalFormatting>
  <conditionalFormatting sqref="D458:D460 D463:D477 D483:D485">
    <cfRule type="cellIs" dxfId="316" priority="382" stopIfTrue="1" operator="equal">
      <formula>"CW 2130-R11"</formula>
    </cfRule>
  </conditionalFormatting>
  <conditionalFormatting sqref="D458:D460 D483:D485 D463:D477">
    <cfRule type="cellIs" dxfId="315" priority="384" stopIfTrue="1" operator="equal">
      <formula>"CW 3240-R7"</formula>
    </cfRule>
    <cfRule type="cellIs" dxfId="314" priority="383" stopIfTrue="1" operator="equal">
      <formula>"CW 3120-R2"</formula>
    </cfRule>
  </conditionalFormatting>
  <conditionalFormatting sqref="D461">
    <cfRule type="cellIs" dxfId="313" priority="30" stopIfTrue="1" operator="equal">
      <formula>"CW 3120-R2"</formula>
    </cfRule>
    <cfRule type="cellIs" dxfId="312" priority="31" stopIfTrue="1" operator="equal">
      <formula>"CW 3240-R7"</formula>
    </cfRule>
    <cfRule type="cellIs" dxfId="311" priority="29" stopIfTrue="1" operator="equal">
      <formula>"CW 2130-R11"</formula>
    </cfRule>
  </conditionalFormatting>
  <conditionalFormatting sqref="D462">
    <cfRule type="cellIs" dxfId="310" priority="26" stopIfTrue="1" operator="equal">
      <formula>"CW 2130-R11"</formula>
    </cfRule>
    <cfRule type="cellIs" dxfId="309" priority="28" stopIfTrue="1" operator="equal">
      <formula>"CW 3240-R7"</formula>
    </cfRule>
    <cfRule type="cellIs" dxfId="308" priority="27" stopIfTrue="1" operator="equal">
      <formula>"CW 3120-R2"</formula>
    </cfRule>
  </conditionalFormatting>
  <conditionalFormatting sqref="D478:D480">
    <cfRule type="cellIs" dxfId="307" priority="66" stopIfTrue="1" operator="equal">
      <formula>"CW 3120-R2"</formula>
    </cfRule>
    <cfRule type="cellIs" dxfId="306" priority="65" stopIfTrue="1" operator="equal">
      <formula>"CW 2130-R11"</formula>
    </cfRule>
    <cfRule type="cellIs" dxfId="305" priority="67" stopIfTrue="1" operator="equal">
      <formula>"CW 3240-R7"</formula>
    </cfRule>
  </conditionalFormatting>
  <conditionalFormatting sqref="D481:D482">
    <cfRule type="cellIs" dxfId="304" priority="63" stopIfTrue="1" operator="equal">
      <formula>"CW 3120-R2"</formula>
    </cfRule>
    <cfRule type="cellIs" dxfId="303" priority="64" stopIfTrue="1" operator="equal">
      <formula>"CW 3240-R7"</formula>
    </cfRule>
    <cfRule type="cellIs" dxfId="302" priority="62" stopIfTrue="1" operator="equal">
      <formula>"CW 2130-R11"</formula>
    </cfRule>
  </conditionalFormatting>
  <conditionalFormatting sqref="D487">
    <cfRule type="cellIs" dxfId="301" priority="388" stopIfTrue="1" operator="equal">
      <formula>"CW 3240-R7"</formula>
    </cfRule>
    <cfRule type="cellIs" dxfId="300" priority="387" stopIfTrue="1" operator="equal">
      <formula>"CW 3120-R2"</formula>
    </cfRule>
    <cfRule type="cellIs" dxfId="299" priority="386" stopIfTrue="1" operator="equal">
      <formula>"CW 2130-R11"</formula>
    </cfRule>
  </conditionalFormatting>
  <conditionalFormatting sqref="D490:D491">
    <cfRule type="cellIs" dxfId="298" priority="385" stopIfTrue="1" operator="equal">
      <formula>"CW 2130-R11"</formula>
    </cfRule>
  </conditionalFormatting>
  <conditionalFormatting sqref="D504:D507">
    <cfRule type="cellIs" dxfId="297" priority="381" stopIfTrue="1" operator="equal">
      <formula>"CW 3240-R7"</formula>
    </cfRule>
    <cfRule type="cellIs" dxfId="296" priority="380" stopIfTrue="1" operator="equal">
      <formula>"CW 3120-R2"</formula>
    </cfRule>
    <cfRule type="cellIs" dxfId="295" priority="379" stopIfTrue="1" operator="equal">
      <formula>"CW 2130-R11"</formula>
    </cfRule>
  </conditionalFormatting>
  <conditionalFormatting sqref="D509:D519 D521:D527 D534:D536">
    <cfRule type="cellIs" dxfId="294" priority="372" stopIfTrue="1" operator="equal">
      <formula>"CW 2130-R11"</formula>
    </cfRule>
  </conditionalFormatting>
  <conditionalFormatting sqref="D509:D519 D534:D536 D521:D527">
    <cfRule type="cellIs" dxfId="293" priority="374" stopIfTrue="1" operator="equal">
      <formula>"CW 3240-R7"</formula>
    </cfRule>
    <cfRule type="cellIs" dxfId="292" priority="373" stopIfTrue="1" operator="equal">
      <formula>"CW 3120-R2"</formula>
    </cfRule>
  </conditionalFormatting>
  <conditionalFormatting sqref="D520">
    <cfRule type="cellIs" dxfId="291" priority="17" stopIfTrue="1" operator="equal">
      <formula>"CW 2130-R11"</formula>
    </cfRule>
    <cfRule type="cellIs" dxfId="290" priority="19" stopIfTrue="1" operator="equal">
      <formula>"CW 3240-R7"</formula>
    </cfRule>
    <cfRule type="cellIs" dxfId="289" priority="18" stopIfTrue="1" operator="equal">
      <formula>"CW 3120-R2"</formula>
    </cfRule>
  </conditionalFormatting>
  <conditionalFormatting sqref="D528">
    <cfRule type="cellIs" dxfId="288" priority="24" stopIfTrue="1" operator="equal">
      <formula>"CW 3120-R2"</formula>
    </cfRule>
    <cfRule type="cellIs" dxfId="287" priority="23" stopIfTrue="1" operator="equal">
      <formula>"CW 2130-R11"</formula>
    </cfRule>
    <cfRule type="cellIs" dxfId="286" priority="25" stopIfTrue="1" operator="equal">
      <formula>"CW 3240-R7"</formula>
    </cfRule>
  </conditionalFormatting>
  <conditionalFormatting sqref="D529:D531">
    <cfRule type="cellIs" dxfId="285" priority="61" stopIfTrue="1" operator="equal">
      <formula>"CW 3240-R7"</formula>
    </cfRule>
    <cfRule type="cellIs" dxfId="284" priority="60" stopIfTrue="1" operator="equal">
      <formula>"CW 3120-R2"</formula>
    </cfRule>
    <cfRule type="cellIs" dxfId="283" priority="59" stopIfTrue="1" operator="equal">
      <formula>"CW 2130-R11"</formula>
    </cfRule>
  </conditionalFormatting>
  <conditionalFormatting sqref="D532:D533">
    <cfRule type="cellIs" dxfId="282" priority="56" stopIfTrue="1" operator="equal">
      <formula>"CW 2130-R11"</formula>
    </cfRule>
    <cfRule type="cellIs" dxfId="281" priority="58" stopIfTrue="1" operator="equal">
      <formula>"CW 3240-R7"</formula>
    </cfRule>
    <cfRule type="cellIs" dxfId="280" priority="57" stopIfTrue="1" operator="equal">
      <formula>"CW 3120-R2"</formula>
    </cfRule>
  </conditionalFormatting>
  <conditionalFormatting sqref="D538:D541">
    <cfRule type="cellIs" dxfId="279" priority="371" stopIfTrue="1" operator="equal">
      <formula>"CW 3240-R7"</formula>
    </cfRule>
    <cfRule type="cellIs" dxfId="278" priority="369" stopIfTrue="1" operator="equal">
      <formula>"CW 2130-R11"</formula>
    </cfRule>
    <cfRule type="cellIs" dxfId="277" priority="370" stopIfTrue="1" operator="equal">
      <formula>"CW 3120-R2"</formula>
    </cfRule>
  </conditionalFormatting>
  <conditionalFormatting sqref="D542">
    <cfRule type="cellIs" dxfId="276" priority="21" stopIfTrue="1" operator="equal">
      <formula>"CW 3120-R2"</formula>
    </cfRule>
    <cfRule type="cellIs" dxfId="275" priority="22" stopIfTrue="1" operator="equal">
      <formula>"CW 3240-R7"</formula>
    </cfRule>
    <cfRule type="cellIs" dxfId="274" priority="20" stopIfTrue="1" operator="equal">
      <formula>"CW 2130-R11"</formula>
    </cfRule>
  </conditionalFormatting>
  <conditionalFormatting sqref="D544">
    <cfRule type="cellIs" dxfId="273" priority="378" stopIfTrue="1" operator="equal">
      <formula>"CW 3240-R7"</formula>
    </cfRule>
    <cfRule type="cellIs" dxfId="272" priority="376" stopIfTrue="1" operator="equal">
      <formula>"CW 2130-R11"</formula>
    </cfRule>
    <cfRule type="cellIs" dxfId="271" priority="377" stopIfTrue="1" operator="equal">
      <formula>"CW 3120-R2"</formula>
    </cfRule>
  </conditionalFormatting>
  <conditionalFormatting sqref="D547:D548">
    <cfRule type="cellIs" dxfId="270" priority="375" stopIfTrue="1" operator="equal">
      <formula>"CW 2130-R11"</formula>
    </cfRule>
  </conditionalFormatting>
  <conditionalFormatting sqref="D561:D564">
    <cfRule type="cellIs" dxfId="269" priority="366" stopIfTrue="1" operator="equal">
      <formula>"CW 2130-R11"</formula>
    </cfRule>
    <cfRule type="cellIs" dxfId="268" priority="367" stopIfTrue="1" operator="equal">
      <formula>"CW 3120-R2"</formula>
    </cfRule>
    <cfRule type="cellIs" dxfId="267" priority="368" stopIfTrue="1" operator="equal">
      <formula>"CW 3240-R7"</formula>
    </cfRule>
  </conditionalFormatting>
  <conditionalFormatting sqref="D566:D583 D589:D591">
    <cfRule type="cellIs" dxfId="266" priority="359" stopIfTrue="1" operator="equal">
      <formula>"CW 2130-R11"</formula>
    </cfRule>
    <cfRule type="cellIs" dxfId="265" priority="361" stopIfTrue="1" operator="equal">
      <formula>"CW 3240-R7"</formula>
    </cfRule>
    <cfRule type="cellIs" dxfId="264" priority="360" stopIfTrue="1" operator="equal">
      <formula>"CW 3120-R2"</formula>
    </cfRule>
  </conditionalFormatting>
  <conditionalFormatting sqref="D584:D586">
    <cfRule type="cellIs" dxfId="263" priority="53" stopIfTrue="1" operator="equal">
      <formula>"CW 2130-R11"</formula>
    </cfRule>
    <cfRule type="cellIs" dxfId="262" priority="54" stopIfTrue="1" operator="equal">
      <formula>"CW 3120-R2"</formula>
    </cfRule>
    <cfRule type="cellIs" dxfId="261" priority="55" stopIfTrue="1" operator="equal">
      <formula>"CW 3240-R7"</formula>
    </cfRule>
  </conditionalFormatting>
  <conditionalFormatting sqref="D587:D588">
    <cfRule type="cellIs" dxfId="260" priority="50" stopIfTrue="1" operator="equal">
      <formula>"CW 2130-R11"</formula>
    </cfRule>
    <cfRule type="cellIs" dxfId="259" priority="51" stopIfTrue="1" operator="equal">
      <formula>"CW 3120-R2"</formula>
    </cfRule>
    <cfRule type="cellIs" dxfId="258" priority="52" stopIfTrue="1" operator="equal">
      <formula>"CW 3240-R7"</formula>
    </cfRule>
  </conditionalFormatting>
  <conditionalFormatting sqref="D593:D596">
    <cfRule type="cellIs" dxfId="257" priority="356" stopIfTrue="1" operator="equal">
      <formula>"CW 2130-R11"</formula>
    </cfRule>
    <cfRule type="cellIs" dxfId="256" priority="357" stopIfTrue="1" operator="equal">
      <formula>"CW 3120-R2"</formula>
    </cfRule>
    <cfRule type="cellIs" dxfId="255" priority="358" stopIfTrue="1" operator="equal">
      <formula>"CW 3240-R7"</formula>
    </cfRule>
  </conditionalFormatting>
  <conditionalFormatting sqref="D598">
    <cfRule type="cellIs" dxfId="254" priority="364" stopIfTrue="1" operator="equal">
      <formula>"CW 3120-R2"</formula>
    </cfRule>
    <cfRule type="cellIs" dxfId="253" priority="365" stopIfTrue="1" operator="equal">
      <formula>"CW 3240-R7"</formula>
    </cfRule>
    <cfRule type="cellIs" dxfId="252" priority="363" stopIfTrue="1" operator="equal">
      <formula>"CW 2130-R11"</formula>
    </cfRule>
  </conditionalFormatting>
  <conditionalFormatting sqref="D601:D602">
    <cfRule type="cellIs" dxfId="251" priority="362" stopIfTrue="1" operator="equal">
      <formula>"CW 2130-R11"</formula>
    </cfRule>
  </conditionalFormatting>
  <conditionalFormatting sqref="D620:D622 D625:D639 D643:D645">
    <cfRule type="cellIs" dxfId="250" priority="345" stopIfTrue="1" operator="equal">
      <formula>"CW 2130-R11"</formula>
    </cfRule>
  </conditionalFormatting>
  <conditionalFormatting sqref="D620:D622 D643:D645 D625:D639">
    <cfRule type="cellIs" dxfId="249" priority="347" stopIfTrue="1" operator="equal">
      <formula>"CW 3240-R7"</formula>
    </cfRule>
    <cfRule type="cellIs" dxfId="248" priority="346" stopIfTrue="1" operator="equal">
      <formula>"CW 3120-R2"</formula>
    </cfRule>
  </conditionalFormatting>
  <conditionalFormatting sqref="D623">
    <cfRule type="cellIs" dxfId="247" priority="10" stopIfTrue="1" operator="equal">
      <formula>"CW 2130-R11"</formula>
    </cfRule>
    <cfRule type="cellIs" dxfId="246" priority="11" stopIfTrue="1" operator="equal">
      <formula>"CW 3120-R2"</formula>
    </cfRule>
    <cfRule type="cellIs" dxfId="245" priority="12" stopIfTrue="1" operator="equal">
      <formula>"CW 3240-R7"</formula>
    </cfRule>
  </conditionalFormatting>
  <conditionalFormatting sqref="D624">
    <cfRule type="cellIs" dxfId="244" priority="8" stopIfTrue="1" operator="equal">
      <formula>"CW 3120-R2"</formula>
    </cfRule>
    <cfRule type="cellIs" dxfId="243" priority="7" stopIfTrue="1" operator="equal">
      <formula>"CW 2130-R11"</formula>
    </cfRule>
    <cfRule type="cellIs" dxfId="242" priority="9" stopIfTrue="1" operator="equal">
      <formula>"CW 3240-R7"</formula>
    </cfRule>
  </conditionalFormatting>
  <conditionalFormatting sqref="D640">
    <cfRule type="cellIs" dxfId="241" priority="47" stopIfTrue="1" operator="equal">
      <formula>"CW 2130-R11"</formula>
    </cfRule>
    <cfRule type="cellIs" dxfId="240" priority="48" stopIfTrue="1" operator="equal">
      <formula>"CW 3120-R2"</formula>
    </cfRule>
    <cfRule type="cellIs" dxfId="239" priority="49" stopIfTrue="1" operator="equal">
      <formula>"CW 3240-R7"</formula>
    </cfRule>
  </conditionalFormatting>
  <conditionalFormatting sqref="D641:D642">
    <cfRule type="cellIs" dxfId="238" priority="45" stopIfTrue="1" operator="equal">
      <formula>"CW 3120-R2"</formula>
    </cfRule>
    <cfRule type="cellIs" dxfId="237" priority="44" stopIfTrue="1" operator="equal">
      <formula>"CW 2130-R11"</formula>
    </cfRule>
    <cfRule type="cellIs" dxfId="236" priority="46" stopIfTrue="1" operator="equal">
      <formula>"CW 3240-R7"</formula>
    </cfRule>
  </conditionalFormatting>
  <conditionalFormatting sqref="D647">
    <cfRule type="cellIs" dxfId="235" priority="355" stopIfTrue="1" operator="equal">
      <formula>"CW 3240-R7"</formula>
    </cfRule>
    <cfRule type="cellIs" dxfId="234" priority="354" stopIfTrue="1" operator="equal">
      <formula>"CW 3120-R2"</formula>
    </cfRule>
    <cfRule type="cellIs" dxfId="233" priority="353" stopIfTrue="1" operator="equal">
      <formula>"CW 2130-R11"</formula>
    </cfRule>
  </conditionalFormatting>
  <conditionalFormatting sqref="D649:D651 D375 D438 D653:D654">
    <cfRule type="cellIs" dxfId="232" priority="449" stopIfTrue="1" operator="equal">
      <formula>"CW 3240-R7"</formula>
    </cfRule>
  </conditionalFormatting>
  <conditionalFormatting sqref="D649:D651 D653">
    <cfRule type="cellIs" dxfId="231" priority="448" stopIfTrue="1" operator="equal">
      <formula>"CW 3120-R2"</formula>
    </cfRule>
  </conditionalFormatting>
  <conditionalFormatting sqref="D650:D651">
    <cfRule type="cellIs" dxfId="230" priority="352" stopIfTrue="1" operator="equal">
      <formula>"CW 2130-R11"</formula>
    </cfRule>
  </conditionalFormatting>
  <conditionalFormatting sqref="D652">
    <cfRule type="cellIs" dxfId="229" priority="14" stopIfTrue="1" operator="equal">
      <formula>"CW 3240-R7"</formula>
    </cfRule>
    <cfRule type="cellIs" dxfId="228" priority="13" stopIfTrue="1" operator="equal">
      <formula>"CW 3120-R2"</formula>
    </cfRule>
  </conditionalFormatting>
  <conditionalFormatting sqref="D654">
    <cfRule type="cellIs" dxfId="227" priority="351" stopIfTrue="1" operator="equal">
      <formula>"CW 2130-R11"</formula>
    </cfRule>
  </conditionalFormatting>
  <conditionalFormatting sqref="D655:D656">
    <cfRule type="cellIs" dxfId="226" priority="15" stopIfTrue="1" operator="equal">
      <formula>"CW 2130-R11"</formula>
    </cfRule>
    <cfRule type="cellIs" dxfId="225" priority="16" stopIfTrue="1" operator="equal">
      <formula>"CW 3240-R7"</formula>
    </cfRule>
  </conditionalFormatting>
  <conditionalFormatting sqref="D658:D664">
    <cfRule type="cellIs" dxfId="224" priority="348" stopIfTrue="1" operator="equal">
      <formula>"CW 2130-R11"</formula>
    </cfRule>
    <cfRule type="cellIs" dxfId="223" priority="349" stopIfTrue="1" operator="equal">
      <formula>"CW 3120-R2"</formula>
    </cfRule>
    <cfRule type="cellIs" dxfId="222" priority="350" stopIfTrue="1" operator="equal">
      <formula>"CW 3240-R7"</formula>
    </cfRule>
  </conditionalFormatting>
  <conditionalFormatting sqref="D671:D674">
    <cfRule type="cellIs" dxfId="221" priority="342" stopIfTrue="1" operator="equal">
      <formula>"CW 2130-R11"</formula>
    </cfRule>
    <cfRule type="cellIs" dxfId="220" priority="343" stopIfTrue="1" operator="equal">
      <formula>"CW 3120-R2"</formula>
    </cfRule>
    <cfRule type="cellIs" dxfId="219" priority="344" stopIfTrue="1" operator="equal">
      <formula>"CW 3240-R7"</formula>
    </cfRule>
  </conditionalFormatting>
  <conditionalFormatting sqref="D676:D678 D681:D695 D699:D701">
    <cfRule type="cellIs" dxfId="218" priority="335" stopIfTrue="1" operator="equal">
      <formula>"CW 2130-R11"</formula>
    </cfRule>
  </conditionalFormatting>
  <conditionalFormatting sqref="D676:D678 D699:D701 D681:D695">
    <cfRule type="cellIs" dxfId="217" priority="336" stopIfTrue="1" operator="equal">
      <formula>"CW 3120-R2"</formula>
    </cfRule>
    <cfRule type="cellIs" dxfId="216" priority="337" stopIfTrue="1" operator="equal">
      <formula>"CW 3240-R7"</formula>
    </cfRule>
  </conditionalFormatting>
  <conditionalFormatting sqref="D679">
    <cfRule type="cellIs" dxfId="215" priority="5" stopIfTrue="1" operator="equal">
      <formula>"CW 3120-R2"</formula>
    </cfRule>
    <cfRule type="cellIs" dxfId="214" priority="6" stopIfTrue="1" operator="equal">
      <formula>"CW 3240-R7"</formula>
    </cfRule>
    <cfRule type="cellIs" dxfId="213" priority="4" stopIfTrue="1" operator="equal">
      <formula>"CW 2130-R11"</formula>
    </cfRule>
  </conditionalFormatting>
  <conditionalFormatting sqref="D680">
    <cfRule type="cellIs" dxfId="212" priority="1" stopIfTrue="1" operator="equal">
      <formula>"CW 2130-R11"</formula>
    </cfRule>
    <cfRule type="cellIs" dxfId="211" priority="2" stopIfTrue="1" operator="equal">
      <formula>"CW 3120-R2"</formula>
    </cfRule>
    <cfRule type="cellIs" dxfId="210" priority="3" stopIfTrue="1" operator="equal">
      <formula>"CW 3240-R7"</formula>
    </cfRule>
  </conditionalFormatting>
  <conditionalFormatting sqref="D696">
    <cfRule type="cellIs" dxfId="209" priority="43" stopIfTrue="1" operator="equal">
      <formula>"CW 3240-R7"</formula>
    </cfRule>
    <cfRule type="cellIs" dxfId="208" priority="42" stopIfTrue="1" operator="equal">
      <formula>"CW 3120-R2"</formula>
    </cfRule>
    <cfRule type="cellIs" dxfId="207" priority="41" stopIfTrue="1" operator="equal">
      <formula>"CW 2130-R11"</formula>
    </cfRule>
  </conditionalFormatting>
  <conditionalFormatting sqref="D697:D698">
    <cfRule type="cellIs" dxfId="206" priority="38" stopIfTrue="1" operator="equal">
      <formula>"CW 2130-R11"</formula>
    </cfRule>
    <cfRule type="cellIs" dxfId="205" priority="40" stopIfTrue="1" operator="equal">
      <formula>"CW 3240-R7"</formula>
    </cfRule>
    <cfRule type="cellIs" dxfId="204" priority="39" stopIfTrue="1" operator="equal">
      <formula>"CW 3120-R2"</formula>
    </cfRule>
  </conditionalFormatting>
  <conditionalFormatting sqref="D703">
    <cfRule type="cellIs" dxfId="203" priority="340" stopIfTrue="1" operator="equal">
      <formula>"CW 3120-R2"</formula>
    </cfRule>
    <cfRule type="cellIs" dxfId="202" priority="341" stopIfTrue="1" operator="equal">
      <formula>"CW 3240-R7"</formula>
    </cfRule>
    <cfRule type="cellIs" dxfId="201" priority="339" stopIfTrue="1" operator="equal">
      <formula>"CW 2130-R11"</formula>
    </cfRule>
  </conditionalFormatting>
  <conditionalFormatting sqref="D706:D707">
    <cfRule type="cellIs" dxfId="200" priority="338" stopIfTrue="1" operator="equal">
      <formula>"CW 2130-R11"</formula>
    </cfRule>
  </conditionalFormatting>
  <conditionalFormatting sqref="D720:D723">
    <cfRule type="cellIs" dxfId="199" priority="332" stopIfTrue="1" operator="equal">
      <formula>"CW 2130-R11"</formula>
    </cfRule>
    <cfRule type="cellIs" dxfId="198" priority="333" stopIfTrue="1" operator="equal">
      <formula>"CW 3120-R2"</formula>
    </cfRule>
    <cfRule type="cellIs" dxfId="197" priority="334" stopIfTrue="1" operator="equal">
      <formula>"CW 3240-R7"</formula>
    </cfRule>
  </conditionalFormatting>
  <conditionalFormatting sqref="D725:D742 D748:D750">
    <cfRule type="cellIs" dxfId="196" priority="315" stopIfTrue="1" operator="equal">
      <formula>"CW 2130-R11"</formula>
    </cfRule>
    <cfRule type="cellIs" dxfId="195" priority="316" stopIfTrue="1" operator="equal">
      <formula>"CW 3120-R2"</formula>
    </cfRule>
    <cfRule type="cellIs" dxfId="194" priority="317" stopIfTrue="1" operator="equal">
      <formula>"CW 3240-R7"</formula>
    </cfRule>
  </conditionalFormatting>
  <conditionalFormatting sqref="D743:D745">
    <cfRule type="cellIs" dxfId="193" priority="36" stopIfTrue="1" operator="equal">
      <formula>"CW 3120-R2"</formula>
    </cfRule>
    <cfRule type="cellIs" dxfId="192" priority="37" stopIfTrue="1" operator="equal">
      <formula>"CW 3240-R7"</formula>
    </cfRule>
    <cfRule type="cellIs" dxfId="191" priority="35" stopIfTrue="1" operator="equal">
      <formula>"CW 2130-R11"</formula>
    </cfRule>
  </conditionalFormatting>
  <conditionalFormatting sqref="D746:D747">
    <cfRule type="cellIs" dxfId="190" priority="34" stopIfTrue="1" operator="equal">
      <formula>"CW 3240-R7"</formula>
    </cfRule>
    <cfRule type="cellIs" dxfId="189" priority="33" stopIfTrue="1" operator="equal">
      <formula>"CW 3120-R2"</formula>
    </cfRule>
    <cfRule type="cellIs" dxfId="188" priority="32" stopIfTrue="1" operator="equal">
      <formula>"CW 2130-R11"</formula>
    </cfRule>
  </conditionalFormatting>
  <conditionalFormatting sqref="D752:D755">
    <cfRule type="cellIs" dxfId="187" priority="313" stopIfTrue="1" operator="equal">
      <formula>"CW 3120-R2"</formula>
    </cfRule>
    <cfRule type="cellIs" dxfId="186" priority="314" stopIfTrue="1" operator="equal">
      <formula>"CW 3240-R7"</formula>
    </cfRule>
    <cfRule type="cellIs" dxfId="185" priority="312" stopIfTrue="1" operator="equal">
      <formula>"CW 2130-R11"</formula>
    </cfRule>
  </conditionalFormatting>
  <conditionalFormatting sqref="D757">
    <cfRule type="cellIs" dxfId="184" priority="329" stopIfTrue="1" operator="equal">
      <formula>"CW 2130-R11"</formula>
    </cfRule>
    <cfRule type="cellIs" dxfId="183" priority="330" stopIfTrue="1" operator="equal">
      <formula>"CW 3120-R2"</formula>
    </cfRule>
    <cfRule type="cellIs" dxfId="182" priority="331" stopIfTrue="1" operator="equal">
      <formula>"CW 3240-R7"</formula>
    </cfRule>
  </conditionalFormatting>
  <conditionalFormatting sqref="D759:D760">
    <cfRule type="cellIs" dxfId="181" priority="327" stopIfTrue="1" operator="equal">
      <formula>"CW 3120-R2"</formula>
    </cfRule>
    <cfRule type="cellIs" dxfId="180" priority="328" stopIfTrue="1" operator="equal">
      <formula>"CW 3240-R7"</formula>
    </cfRule>
  </conditionalFormatting>
  <conditionalFormatting sqref="D760">
    <cfRule type="cellIs" dxfId="179" priority="326" stopIfTrue="1" operator="equal">
      <formula>"CW 2130-R11"</formula>
    </cfRule>
  </conditionalFormatting>
  <conditionalFormatting sqref="D761:D762">
    <cfRule type="cellIs" dxfId="178" priority="321" stopIfTrue="1" operator="equal">
      <formula>"CW 3120-R2"</formula>
    </cfRule>
    <cfRule type="cellIs" dxfId="177" priority="322" stopIfTrue="1" operator="equal">
      <formula>"CW 3240-R7"</formula>
    </cfRule>
  </conditionalFormatting>
  <conditionalFormatting sqref="D763:D766">
    <cfRule type="cellIs" dxfId="176" priority="324" stopIfTrue="1" operator="equal">
      <formula>"CW 3120-R2"</formula>
    </cfRule>
    <cfRule type="cellIs" dxfId="175" priority="325" stopIfTrue="1" operator="equal">
      <formula>"CW 3240-R7"</formula>
    </cfRule>
  </conditionalFormatting>
  <conditionalFormatting sqref="D765:D766">
    <cfRule type="cellIs" dxfId="174" priority="323" stopIfTrue="1" operator="equal">
      <formula>"CW 2130-R11"</formula>
    </cfRule>
  </conditionalFormatting>
  <conditionalFormatting sqref="D767:D768">
    <cfRule type="cellIs" dxfId="173" priority="273" stopIfTrue="1" operator="equal">
      <formula>"CW 3120-R2"</formula>
    </cfRule>
    <cfRule type="cellIs" dxfId="172" priority="274" stopIfTrue="1" operator="equal">
      <formula>"CW 3240-R7"</formula>
    </cfRule>
  </conditionalFormatting>
  <conditionalFormatting sqref="D770:D776">
    <cfRule type="cellIs" dxfId="171" priority="318" stopIfTrue="1" operator="equal">
      <formula>"CW 2130-R11"</formula>
    </cfRule>
    <cfRule type="cellIs" dxfId="170" priority="319" stopIfTrue="1" operator="equal">
      <formula>"CW 3120-R2"</formula>
    </cfRule>
    <cfRule type="cellIs" dxfId="169" priority="320" stopIfTrue="1" operator="equal">
      <formula>"CW 3240-R7"</formula>
    </cfRule>
  </conditionalFormatting>
  <conditionalFormatting sqref="D786:D787">
    <cfRule type="cellIs" dxfId="168" priority="310" stopIfTrue="1" operator="equal">
      <formula>"CW 3120-R2"</formula>
    </cfRule>
    <cfRule type="cellIs" dxfId="167" priority="311" stopIfTrue="1" operator="equal">
      <formula>"CW 3240-R7"</formula>
    </cfRule>
    <cfRule type="cellIs" dxfId="166" priority="309" stopIfTrue="1" operator="equal">
      <formula>"CW 2130-R11"</formula>
    </cfRule>
  </conditionalFormatting>
  <conditionalFormatting sqref="D791:D794">
    <cfRule type="cellIs" dxfId="165" priority="260" stopIfTrue="1" operator="equal">
      <formula>"CW 3240-R7"</formula>
    </cfRule>
    <cfRule type="cellIs" dxfId="164" priority="259" stopIfTrue="1" operator="equal">
      <formula>"CW 3120-R2"</formula>
    </cfRule>
    <cfRule type="cellIs" dxfId="163" priority="258" stopIfTrue="1" operator="equal">
      <formula>"CW 2130-R11"</formula>
    </cfRule>
  </conditionalFormatting>
  <conditionalFormatting sqref="D806">
    <cfRule type="cellIs" dxfId="162" priority="252" stopIfTrue="1" operator="equal">
      <formula>"CW 2130-R11"</formula>
    </cfRule>
    <cfRule type="cellIs" dxfId="161" priority="253" stopIfTrue="1" operator="equal">
      <formula>"CW 3120-R2"</formula>
    </cfRule>
    <cfRule type="cellIs" dxfId="160" priority="254" stopIfTrue="1" operator="equal">
      <formula>"CW 3240-R7"</formula>
    </cfRule>
  </conditionalFormatting>
  <conditionalFormatting sqref="D816 D818">
    <cfRule type="cellIs" dxfId="159" priority="257" stopIfTrue="1" operator="equal">
      <formula>"CW 3240-R7"</formula>
    </cfRule>
    <cfRule type="cellIs" dxfId="158" priority="256" stopIfTrue="1" operator="equal">
      <formula>"CW 3120-R2"</formula>
    </cfRule>
    <cfRule type="cellIs" dxfId="157" priority="255" stopIfTrue="1" operator="equal">
      <formula>"CW 2130-R11"</formula>
    </cfRule>
  </conditionalFormatting>
  <conditionalFormatting sqref="D817">
    <cfRule type="cellIs" dxfId="156" priority="249" stopIfTrue="1" operator="equal">
      <formula>"CW 2130-R11"</formula>
    </cfRule>
    <cfRule type="cellIs" dxfId="155" priority="250" stopIfTrue="1" operator="equal">
      <formula>"CW 3120-R2"</formula>
    </cfRule>
    <cfRule type="cellIs" dxfId="154" priority="251" stopIfTrue="1" operator="equal">
      <formula>"CW 3240-R7"</formula>
    </cfRule>
  </conditionalFormatting>
  <conditionalFormatting sqref="D819">
    <cfRule type="cellIs" dxfId="153" priority="246" stopIfTrue="1" operator="equal">
      <formula>"CW 2130-R11"</formula>
    </cfRule>
    <cfRule type="cellIs" dxfId="152" priority="247" stopIfTrue="1" operator="equal">
      <formula>"CW 3120-R2"</formula>
    </cfRule>
    <cfRule type="cellIs" dxfId="151" priority="248" stopIfTrue="1" operator="equal">
      <formula>"CW 3240-R7"</formula>
    </cfRule>
  </conditionalFormatting>
  <conditionalFormatting sqref="D820:D821">
    <cfRule type="cellIs" dxfId="150" priority="244" stopIfTrue="1" operator="equal">
      <formula>"CW 3120-R2"</formula>
    </cfRule>
    <cfRule type="cellIs" dxfId="149" priority="243" stopIfTrue="1" operator="equal">
      <formula>"CW 2130-R11"</formula>
    </cfRule>
    <cfRule type="cellIs" dxfId="148" priority="245" stopIfTrue="1" operator="equal">
      <formula>"CW 3240-R7"</formula>
    </cfRule>
  </conditionalFormatting>
  <conditionalFormatting sqref="D828:D831">
    <cfRule type="cellIs" dxfId="147" priority="262" stopIfTrue="1" operator="equal">
      <formula>"CW 3120-R2"</formula>
    </cfRule>
    <cfRule type="cellIs" dxfId="146" priority="263" stopIfTrue="1" operator="equal">
      <formula>"CW 3240-R7"</formula>
    </cfRule>
    <cfRule type="cellIs" dxfId="145" priority="261" stopIfTrue="1" operator="equal">
      <formula>"CW 2130-R11"</formula>
    </cfRule>
  </conditionalFormatting>
  <conditionalFormatting sqref="D838">
    <cfRule type="cellIs" dxfId="144" priority="210" stopIfTrue="1" operator="equal">
      <formula>"CW 2130-R11"</formula>
    </cfRule>
    <cfRule type="cellIs" dxfId="143" priority="211" stopIfTrue="1" operator="equal">
      <formula>"CW 3120-R2"</formula>
    </cfRule>
    <cfRule type="cellIs" dxfId="142" priority="212" stopIfTrue="1" operator="equal">
      <formula>"CW 3240-R7"</formula>
    </cfRule>
  </conditionalFormatting>
  <conditionalFormatting sqref="D839">
    <cfRule type="cellIs" dxfId="141" priority="199" stopIfTrue="1" operator="equal">
      <formula>"CW 3120-R2"</formula>
    </cfRule>
    <cfRule type="cellIs" dxfId="140" priority="198" stopIfTrue="1" operator="equal">
      <formula>"CW 2130-R11"</formula>
    </cfRule>
    <cfRule type="cellIs" dxfId="139" priority="200" stopIfTrue="1" operator="equal">
      <formula>"CW 3240-R7"</formula>
    </cfRule>
  </conditionalFormatting>
  <conditionalFormatting sqref="D842">
    <cfRule type="cellIs" dxfId="138" priority="177" stopIfTrue="1" operator="equal">
      <formula>"CW 2130-R11"</formula>
    </cfRule>
    <cfRule type="cellIs" dxfId="137" priority="179" stopIfTrue="1" operator="equal">
      <formula>"CW 3240-R7"</formula>
    </cfRule>
    <cfRule type="cellIs" dxfId="136" priority="178" stopIfTrue="1" operator="equal">
      <formula>"CW 3120-R2"</formula>
    </cfRule>
  </conditionalFormatting>
  <conditionalFormatting sqref="D843">
    <cfRule type="cellIs" dxfId="135" priority="175" stopIfTrue="1" operator="equal">
      <formula>"CW 3120-R2"</formula>
    </cfRule>
    <cfRule type="cellIs" dxfId="134" priority="176" stopIfTrue="1" operator="equal">
      <formula>"CW 3240-R7"</formula>
    </cfRule>
    <cfRule type="cellIs" dxfId="133" priority="174" stopIfTrue="1" operator="equal">
      <formula>"CW 2130-R11"</formula>
    </cfRule>
  </conditionalFormatting>
  <conditionalFormatting sqref="D844">
    <cfRule type="cellIs" dxfId="132" priority="171" stopIfTrue="1" operator="equal">
      <formula>"CW 2130-R11"</formula>
    </cfRule>
    <cfRule type="cellIs" dxfId="131" priority="173" stopIfTrue="1" operator="equal">
      <formula>"CW 3240-R7"</formula>
    </cfRule>
    <cfRule type="cellIs" dxfId="130" priority="172" stopIfTrue="1" operator="equal">
      <formula>"CW 3120-R2"</formula>
    </cfRule>
  </conditionalFormatting>
  <conditionalFormatting sqref="D845">
    <cfRule type="cellIs" dxfId="129" priority="170" stopIfTrue="1" operator="equal">
      <formula>"CW 3240-R7"</formula>
    </cfRule>
    <cfRule type="cellIs" dxfId="128" priority="169" stopIfTrue="1" operator="equal">
      <formula>"CW 3120-R2"</formula>
    </cfRule>
    <cfRule type="cellIs" dxfId="127" priority="168" stopIfTrue="1" operator="equal">
      <formula>"CW 2130-R11"</formula>
    </cfRule>
  </conditionalFormatting>
  <conditionalFormatting sqref="D846">
    <cfRule type="cellIs" dxfId="126" priority="167" stopIfTrue="1" operator="equal">
      <formula>"CW 3240-R7"</formula>
    </cfRule>
    <cfRule type="cellIs" dxfId="125" priority="166" stopIfTrue="1" operator="equal">
      <formula>"CW 3120-R2"</formula>
    </cfRule>
    <cfRule type="cellIs" dxfId="124" priority="165" stopIfTrue="1" operator="equal">
      <formula>"CW 2130-R11"</formula>
    </cfRule>
  </conditionalFormatting>
  <conditionalFormatting sqref="D847">
    <cfRule type="cellIs" dxfId="123" priority="187" stopIfTrue="1" operator="equal">
      <formula>"CW 3120-R2"</formula>
    </cfRule>
    <cfRule type="cellIs" dxfId="122" priority="186" stopIfTrue="1" operator="equal">
      <formula>"CW 2130-R11"</formula>
    </cfRule>
    <cfRule type="cellIs" dxfId="121" priority="188" stopIfTrue="1" operator="equal">
      <formula>"CW 3240-R7"</formula>
    </cfRule>
  </conditionalFormatting>
  <conditionalFormatting sqref="D848">
    <cfRule type="cellIs" dxfId="120" priority="183" stopIfTrue="1" operator="equal">
      <formula>"CW 2130-R11"</formula>
    </cfRule>
    <cfRule type="cellIs" dxfId="119" priority="185" stopIfTrue="1" operator="equal">
      <formula>"CW 3240-R7"</formula>
    </cfRule>
    <cfRule type="cellIs" dxfId="118" priority="184" stopIfTrue="1" operator="equal">
      <formula>"CW 3120-R2"</formula>
    </cfRule>
  </conditionalFormatting>
  <conditionalFormatting sqref="D849">
    <cfRule type="cellIs" dxfId="117" priority="180" stopIfTrue="1" operator="equal">
      <formula>"CW 2130-R11"</formula>
    </cfRule>
    <cfRule type="cellIs" dxfId="116" priority="181" stopIfTrue="1" operator="equal">
      <formula>"CW 3120-R2"</formula>
    </cfRule>
    <cfRule type="cellIs" dxfId="115" priority="182" stopIfTrue="1" operator="equal">
      <formula>"CW 3240-R7"</formula>
    </cfRule>
  </conditionalFormatting>
  <conditionalFormatting sqref="D850 D854">
    <cfRule type="cellIs" dxfId="114" priority="196" stopIfTrue="1" operator="equal">
      <formula>"CW 3120-R2"</formula>
    </cfRule>
    <cfRule type="cellIs" dxfId="113" priority="197" stopIfTrue="1" operator="equal">
      <formula>"CW 3240-R7"</formula>
    </cfRule>
    <cfRule type="cellIs" dxfId="112" priority="195" stopIfTrue="1" operator="equal">
      <formula>"CW 2130-R11"</formula>
    </cfRule>
  </conditionalFormatting>
  <conditionalFormatting sqref="D851">
    <cfRule type="cellIs" dxfId="111" priority="164" stopIfTrue="1" operator="equal">
      <formula>"CW 3240-R7"</formula>
    </cfRule>
    <cfRule type="cellIs" dxfId="110" priority="163" stopIfTrue="1" operator="equal">
      <formula>"CW 3120-R2"</formula>
    </cfRule>
    <cfRule type="cellIs" dxfId="109" priority="162" stopIfTrue="1" operator="equal">
      <formula>"CW 2130-R11"</formula>
    </cfRule>
  </conditionalFormatting>
  <conditionalFormatting sqref="D852">
    <cfRule type="cellIs" dxfId="108" priority="161" stopIfTrue="1" operator="equal">
      <formula>"CW 3240-R7"</formula>
    </cfRule>
    <cfRule type="cellIs" dxfId="107" priority="160" stopIfTrue="1" operator="equal">
      <formula>"CW 3120-R2"</formula>
    </cfRule>
    <cfRule type="cellIs" dxfId="106" priority="159" stopIfTrue="1" operator="equal">
      <formula>"CW 2130-R11"</formula>
    </cfRule>
  </conditionalFormatting>
  <conditionalFormatting sqref="D853">
    <cfRule type="cellIs" dxfId="105" priority="156" stopIfTrue="1" operator="equal">
      <formula>"CW 2130-R11"</formula>
    </cfRule>
    <cfRule type="cellIs" dxfId="104" priority="157" stopIfTrue="1" operator="equal">
      <formula>"CW 3120-R2"</formula>
    </cfRule>
    <cfRule type="cellIs" dxfId="103" priority="158" stopIfTrue="1" operator="equal">
      <formula>"CW 3240-R7"</formula>
    </cfRule>
  </conditionalFormatting>
  <conditionalFormatting sqref="D856">
    <cfRule type="cellIs" dxfId="102" priority="206" stopIfTrue="1" operator="equal">
      <formula>"CW 3240-R7"</formula>
    </cfRule>
    <cfRule type="cellIs" dxfId="101" priority="204" stopIfTrue="1" operator="equal">
      <formula>"CW 2130-R11"</formula>
    </cfRule>
    <cfRule type="cellIs" dxfId="100" priority="205" stopIfTrue="1" operator="equal">
      <formula>"CW 3120-R2"</formula>
    </cfRule>
  </conditionalFormatting>
  <conditionalFormatting sqref="D857">
    <cfRule type="cellIs" dxfId="99" priority="192" stopIfTrue="1" operator="equal">
      <formula>"CW 2130-R11"</formula>
    </cfRule>
    <cfRule type="cellIs" dxfId="98" priority="194" stopIfTrue="1" operator="equal">
      <formula>"CW 3240-R7"</formula>
    </cfRule>
    <cfRule type="cellIs" dxfId="97" priority="193" stopIfTrue="1" operator="equal">
      <formula>"CW 3120-R2"</formula>
    </cfRule>
  </conditionalFormatting>
  <conditionalFormatting sqref="D858">
    <cfRule type="cellIs" dxfId="96" priority="190" stopIfTrue="1" operator="equal">
      <formula>"CW 3120-R2"</formula>
    </cfRule>
    <cfRule type="cellIs" dxfId="95" priority="189" stopIfTrue="1" operator="equal">
      <formula>"CW 2130-R11"</formula>
    </cfRule>
    <cfRule type="cellIs" dxfId="94" priority="191" stopIfTrue="1" operator="equal">
      <formula>"CW 3240-R7"</formula>
    </cfRule>
  </conditionalFormatting>
  <conditionalFormatting sqref="D859:D860">
    <cfRule type="cellIs" dxfId="93" priority="202" stopIfTrue="1" operator="equal">
      <formula>"CW 3120-R2"</formula>
    </cfRule>
    <cfRule type="cellIs" dxfId="92" priority="201" stopIfTrue="1" operator="equal">
      <formula>"CW 2130-R11"</formula>
    </cfRule>
    <cfRule type="cellIs" dxfId="91" priority="203" stopIfTrue="1" operator="equal">
      <formula>"CW 3240-R7"</formula>
    </cfRule>
  </conditionalFormatting>
  <conditionalFormatting sqref="D862">
    <cfRule type="cellIs" dxfId="90" priority="208" stopIfTrue="1" operator="equal">
      <formula>"CW 3120-R2"</formula>
    </cfRule>
    <cfRule type="cellIs" dxfId="89" priority="209" stopIfTrue="1" operator="equal">
      <formula>"CW 3240-R7"</formula>
    </cfRule>
    <cfRule type="cellIs" dxfId="88" priority="207" stopIfTrue="1" operator="equal">
      <formula>"CW 2130-R11"</formula>
    </cfRule>
  </conditionalFormatting>
  <conditionalFormatting sqref="D867:D870">
    <cfRule type="cellIs" dxfId="87" priority="235" stopIfTrue="1" operator="equal">
      <formula>"CW 3120-R2"</formula>
    </cfRule>
    <cfRule type="cellIs" dxfId="86" priority="236" stopIfTrue="1" operator="equal">
      <formula>"CW 3240-R7"</formula>
    </cfRule>
    <cfRule type="cellIs" dxfId="85" priority="234" stopIfTrue="1" operator="equal">
      <formula>"CW 2130-R11"</formula>
    </cfRule>
  </conditionalFormatting>
  <conditionalFormatting sqref="D872:D873 D885:D891 D882 D895 D875:D880">
    <cfRule type="cellIs" dxfId="84" priority="242" stopIfTrue="1" operator="equal">
      <formula>"CW 3240-R7"</formula>
    </cfRule>
    <cfRule type="cellIs" dxfId="83" priority="241" stopIfTrue="1" operator="equal">
      <formula>"CW 3120-R2"</formula>
    </cfRule>
    <cfRule type="cellIs" dxfId="82" priority="240" stopIfTrue="1" operator="equal">
      <formula>"CW 2130-R11"</formula>
    </cfRule>
  </conditionalFormatting>
  <conditionalFormatting sqref="D874">
    <cfRule type="cellIs" dxfId="81" priority="93" stopIfTrue="1" operator="equal">
      <formula>"CW 3120-R2"</formula>
    </cfRule>
    <cfRule type="cellIs" dxfId="80" priority="94" stopIfTrue="1" operator="equal">
      <formula>"CW 3240-R7"</formula>
    </cfRule>
    <cfRule type="cellIs" dxfId="79" priority="92" stopIfTrue="1" operator="equal">
      <formula>"CW 2130-R11"</formula>
    </cfRule>
  </conditionalFormatting>
  <conditionalFormatting sqref="D881">
    <cfRule type="cellIs" dxfId="78" priority="139" stopIfTrue="1" operator="equal">
      <formula>"CW 3240-R7"</formula>
    </cfRule>
    <cfRule type="cellIs" dxfId="77" priority="138" stopIfTrue="1" operator="equal">
      <formula>"CW 3120-R2"</formula>
    </cfRule>
    <cfRule type="cellIs" dxfId="76" priority="137" stopIfTrue="1" operator="equal">
      <formula>"CW 2130-R11"</formula>
    </cfRule>
  </conditionalFormatting>
  <conditionalFormatting sqref="D883">
    <cfRule type="cellIs" dxfId="75" priority="218" stopIfTrue="1" operator="equal">
      <formula>"CW 3240-R7"</formula>
    </cfRule>
    <cfRule type="cellIs" dxfId="74" priority="217" stopIfTrue="1" operator="equal">
      <formula>"CW 3120-R2"</formula>
    </cfRule>
    <cfRule type="cellIs" dxfId="73" priority="216" stopIfTrue="1" operator="equal">
      <formula>"CW 2130-R11"</formula>
    </cfRule>
  </conditionalFormatting>
  <conditionalFormatting sqref="D884">
    <cfRule type="cellIs" dxfId="72" priority="229" stopIfTrue="1" operator="equal">
      <formula>"CW 3120-R2"</formula>
    </cfRule>
    <cfRule type="cellIs" dxfId="71" priority="228" stopIfTrue="1" operator="equal">
      <formula>"CW 2130-R11"</formula>
    </cfRule>
    <cfRule type="cellIs" dxfId="70" priority="230" stopIfTrue="1" operator="equal">
      <formula>"CW 3240-R7"</formula>
    </cfRule>
  </conditionalFormatting>
  <conditionalFormatting sqref="D892">
    <cfRule type="cellIs" dxfId="69" priority="136" stopIfTrue="1" operator="equal">
      <formula>"CW 3240-R7"</formula>
    </cfRule>
    <cfRule type="cellIs" dxfId="68" priority="135" stopIfTrue="1" operator="equal">
      <formula>"CW 3120-R2"</formula>
    </cfRule>
    <cfRule type="cellIs" dxfId="67" priority="134" stopIfTrue="1" operator="equal">
      <formula>"CW 2130-R11"</formula>
    </cfRule>
  </conditionalFormatting>
  <conditionalFormatting sqref="D893">
    <cfRule type="cellIs" dxfId="66" priority="133" stopIfTrue="1" operator="equal">
      <formula>"CW 3240-R7"</formula>
    </cfRule>
    <cfRule type="cellIs" dxfId="65" priority="132" stopIfTrue="1" operator="equal">
      <formula>"CW 3120-R2"</formula>
    </cfRule>
    <cfRule type="cellIs" dxfId="64" priority="131" stopIfTrue="1" operator="equal">
      <formula>"CW 2130-R11"</formula>
    </cfRule>
  </conditionalFormatting>
  <conditionalFormatting sqref="D894">
    <cfRule type="cellIs" dxfId="63" priority="130" stopIfTrue="1" operator="equal">
      <formula>"CW 3240-R7"</formula>
    </cfRule>
    <cfRule type="cellIs" dxfId="62" priority="128" stopIfTrue="1" operator="equal">
      <formula>"CW 2130-R11"</formula>
    </cfRule>
    <cfRule type="cellIs" dxfId="61" priority="129" stopIfTrue="1" operator="equal">
      <formula>"CW 3120-R2"</formula>
    </cfRule>
  </conditionalFormatting>
  <conditionalFormatting sqref="D897 D899">
    <cfRule type="cellIs" dxfId="60" priority="233" stopIfTrue="1" operator="equal">
      <formula>"CW 3240-R7"</formula>
    </cfRule>
    <cfRule type="cellIs" dxfId="59" priority="232" stopIfTrue="1" operator="equal">
      <formula>"CW 3120-R2"</formula>
    </cfRule>
    <cfRule type="cellIs" dxfId="58" priority="231" stopIfTrue="1" operator="equal">
      <formula>"CW 2130-R11"</formula>
    </cfRule>
  </conditionalFormatting>
  <conditionalFormatting sqref="D898">
    <cfRule type="cellIs" dxfId="57" priority="225" stopIfTrue="1" operator="equal">
      <formula>"CW 2130-R11"</formula>
    </cfRule>
    <cfRule type="cellIs" dxfId="56" priority="226" stopIfTrue="1" operator="equal">
      <formula>"CW 3120-R2"</formula>
    </cfRule>
    <cfRule type="cellIs" dxfId="55" priority="227" stopIfTrue="1" operator="equal">
      <formula>"CW 3240-R7"</formula>
    </cfRule>
  </conditionalFormatting>
  <conditionalFormatting sqref="D900">
    <cfRule type="cellIs" dxfId="54" priority="224" stopIfTrue="1" operator="equal">
      <formula>"CW 3240-R7"</formula>
    </cfRule>
    <cfRule type="cellIs" dxfId="53" priority="222" stopIfTrue="1" operator="equal">
      <formula>"CW 2130-R11"</formula>
    </cfRule>
    <cfRule type="cellIs" dxfId="52" priority="223" stopIfTrue="1" operator="equal">
      <formula>"CW 3120-R2"</formula>
    </cfRule>
  </conditionalFormatting>
  <conditionalFormatting sqref="D901:D906">
    <cfRule type="cellIs" dxfId="51" priority="219" stopIfTrue="1" operator="equal">
      <formula>"CW 2130-R11"</formula>
    </cfRule>
    <cfRule type="cellIs" dxfId="50" priority="220" stopIfTrue="1" operator="equal">
      <formula>"CW 3120-R2"</formula>
    </cfRule>
    <cfRule type="cellIs" dxfId="49" priority="221" stopIfTrue="1" operator="equal">
      <formula>"CW 3240-R7"</formula>
    </cfRule>
  </conditionalFormatting>
  <conditionalFormatting sqref="D908">
    <cfRule type="cellIs" dxfId="48" priority="213" stopIfTrue="1" operator="equal">
      <formula>"CW 2130-R11"</formula>
    </cfRule>
    <cfRule type="cellIs" dxfId="47" priority="215" stopIfTrue="1" operator="equal">
      <formula>"CW 3240-R7"</formula>
    </cfRule>
    <cfRule type="cellIs" dxfId="46" priority="214" stopIfTrue="1" operator="equal">
      <formula>"CW 3120-R2"</formula>
    </cfRule>
  </conditionalFormatting>
  <conditionalFormatting sqref="D915:D917 D919">
    <cfRule type="cellIs" dxfId="45" priority="237" stopIfTrue="1" operator="equal">
      <formula>"CW 2130-R11"</formula>
    </cfRule>
    <cfRule type="cellIs" dxfId="44" priority="239" stopIfTrue="1" operator="equal">
      <formula>"CW 3240-R7"</formula>
    </cfRule>
    <cfRule type="cellIs" dxfId="43" priority="238" stopIfTrue="1" operator="equal">
      <formula>"CW 3120-R2"</formula>
    </cfRule>
  </conditionalFormatting>
  <conditionalFormatting sqref="D918">
    <cfRule type="cellIs" dxfId="42" priority="154" stopIfTrue="1" operator="equal">
      <formula>"CW 3120-R2"</formula>
    </cfRule>
    <cfRule type="cellIs" dxfId="41" priority="153" stopIfTrue="1" operator="equal">
      <formula>"CW 2130-R11"</formula>
    </cfRule>
    <cfRule type="cellIs" dxfId="40" priority="155" stopIfTrue="1" operator="equal">
      <formula>"CW 3240-R7"</formula>
    </cfRule>
  </conditionalFormatting>
  <conditionalFormatting sqref="D923:D924">
    <cfRule type="cellIs" dxfId="39" priority="304" stopIfTrue="1" operator="equal">
      <formula>"CW 3120-R2"</formula>
    </cfRule>
    <cfRule type="cellIs" dxfId="38" priority="305" stopIfTrue="1" operator="equal">
      <formula>"CW 3240-R7"</formula>
    </cfRule>
  </conditionalFormatting>
  <conditionalFormatting sqref="D924">
    <cfRule type="cellIs" dxfId="37" priority="303" stopIfTrue="1" operator="equal">
      <formula>"CW 2130-R11"</formula>
    </cfRule>
  </conditionalFormatting>
  <conditionalFormatting sqref="D925">
    <cfRule type="cellIs" dxfId="36" priority="299" stopIfTrue="1" operator="equal">
      <formula>"CW 3120-R2"</formula>
    </cfRule>
    <cfRule type="cellIs" dxfId="35" priority="300" stopIfTrue="1" operator="equal">
      <formula>"CW 3240-R7"</formula>
    </cfRule>
  </conditionalFormatting>
  <conditionalFormatting sqref="D927">
    <cfRule type="cellIs" dxfId="34" priority="301" stopIfTrue="1" operator="equal">
      <formula>"CW 3120-R2"</formula>
    </cfRule>
    <cfRule type="cellIs" dxfId="33" priority="302" stopIfTrue="1" operator="equal">
      <formula>"CW 3240-R7"</formula>
    </cfRule>
  </conditionalFormatting>
  <conditionalFormatting sqref="D929:D930">
    <cfRule type="cellIs" dxfId="32" priority="297" stopIfTrue="1" operator="equal">
      <formula>"CW 3120-R2"</formula>
    </cfRule>
    <cfRule type="cellIs" dxfId="31" priority="298" stopIfTrue="1" operator="equal">
      <formula>"CW 3240-R7"</formula>
    </cfRule>
  </conditionalFormatting>
  <conditionalFormatting sqref="D930">
    <cfRule type="cellIs" dxfId="30" priority="296" stopIfTrue="1" operator="equal">
      <formula>"CW 2130-R11"</formula>
    </cfRule>
  </conditionalFormatting>
  <conditionalFormatting sqref="D931:D933">
    <cfRule type="cellIs" dxfId="29" priority="293" stopIfTrue="1" operator="equal">
      <formula>"CW 3240-R7"</formula>
    </cfRule>
    <cfRule type="cellIs" dxfId="28" priority="292" stopIfTrue="1" operator="equal">
      <formula>"CW 3120-R2"</formula>
    </cfRule>
  </conditionalFormatting>
  <conditionalFormatting sqref="D935">
    <cfRule type="cellIs" dxfId="27" priority="294" stopIfTrue="1" operator="equal">
      <formula>"CW 3120-R2"</formula>
    </cfRule>
    <cfRule type="cellIs" dxfId="26" priority="295" stopIfTrue="1" operator="equal">
      <formula>"CW 3240-R7"</formula>
    </cfRule>
  </conditionalFormatting>
  <conditionalFormatting sqref="D937:D938">
    <cfRule type="cellIs" dxfId="25" priority="288" stopIfTrue="1" operator="equal">
      <formula>"CW 3120-R2"</formula>
    </cfRule>
    <cfRule type="cellIs" dxfId="24" priority="289" stopIfTrue="1" operator="equal">
      <formula>"CW 3240-R7"</formula>
    </cfRule>
  </conditionalFormatting>
  <conditionalFormatting sqref="D938">
    <cfRule type="cellIs" dxfId="23" priority="287" stopIfTrue="1" operator="equal">
      <formula>"CW 2130-R11"</formula>
    </cfRule>
  </conditionalFormatting>
  <conditionalFormatting sqref="D940">
    <cfRule type="cellIs" dxfId="22" priority="290" stopIfTrue="1" operator="equal">
      <formula>"CW 3120-R2"</formula>
    </cfRule>
    <cfRule type="cellIs" dxfId="21" priority="291" stopIfTrue="1" operator="equal">
      <formula>"CW 3240-R7"</formula>
    </cfRule>
  </conditionalFormatting>
  <conditionalFormatting sqref="D942:D943">
    <cfRule type="cellIs" dxfId="20" priority="285" stopIfTrue="1" operator="equal">
      <formula>"CW 3120-R2"</formula>
    </cfRule>
    <cfRule type="cellIs" dxfId="19" priority="286" stopIfTrue="1" operator="equal">
      <formula>"CW 3240-R7"</formula>
    </cfRule>
  </conditionalFormatting>
  <conditionalFormatting sqref="D943">
    <cfRule type="cellIs" dxfId="18" priority="284" stopIfTrue="1" operator="equal">
      <formula>"CW 2130-R11"</formula>
    </cfRule>
  </conditionalFormatting>
  <conditionalFormatting sqref="D944:D947">
    <cfRule type="cellIs" dxfId="17" priority="280" stopIfTrue="1" operator="equal">
      <formula>"CW 3120-R2"</formula>
    </cfRule>
    <cfRule type="cellIs" dxfId="16" priority="281" stopIfTrue="1" operator="equal">
      <formula>"CW 3240-R7"</formula>
    </cfRule>
  </conditionalFormatting>
  <conditionalFormatting sqref="D945 D947">
    <cfRule type="cellIs" dxfId="15" priority="279" stopIfTrue="1" operator="equal">
      <formula>"CW 2130-R11"</formula>
    </cfRule>
  </conditionalFormatting>
  <conditionalFormatting sqref="D949">
    <cfRule type="cellIs" dxfId="14" priority="282" stopIfTrue="1" operator="equal">
      <formula>"CW 3120-R2"</formula>
    </cfRule>
    <cfRule type="cellIs" dxfId="13" priority="283" stopIfTrue="1" operator="equal">
      <formula>"CW 3240-R7"</formula>
    </cfRule>
  </conditionalFormatting>
  <conditionalFormatting sqref="D965">
    <cfRule type="cellIs" dxfId="12" priority="519" stopIfTrue="1" operator="equal">
      <formula>"CW 2130-R11"</formula>
    </cfRule>
    <cfRule type="cellIs" dxfId="11" priority="520" stopIfTrue="1" operator="equal">
      <formula>"CW 3120-R2"</formula>
    </cfRule>
    <cfRule type="cellIs" dxfId="10" priority="521" stopIfTrue="1" operator="equal">
      <formula>"CW 3240-R7"</formula>
    </cfRule>
  </conditionalFormatting>
  <conditionalFormatting sqref="G965">
    <cfRule type="expression" dxfId="9" priority="518">
      <formula>G965&gt;G984*0.05</formula>
    </cfRule>
  </conditionalFormatting>
  <conditionalFormatting sqref="T791:T794 AB791:AB794 AJ791:AJ794 AR791:AR794 AZ791:AZ794 BH791:BH794 BP791:BP794 BX791:BX794 CF791:CF794 CN791:CN794 CV791:CV794 DD791:DD794 DL791:DL794 DT791:DT794 EB791:EB794 EJ791:EJ794 ER791:ER794 EZ791:EZ794 FH791:FH794 FP791:FP794 FX791:FX794 GF791:GF794 GN791:GN794 GV791:GV794 HD791:HD794 HL791:HL794 HT791:HT794 IB791:IB794 IJ791:IJ794 IR791:IR794 IZ791:IZ794 JH791:JH794 JP791:JP794 JX791:JX794 KF791:KF794 KN791:KN794 KV791:KV794 LD791:LD794 LL791:LL794 LT791:LT794 MB791:MB794 MJ791:MJ794 MR791:MR794 MZ791:MZ794 NH791:NH794 NP791:NP794 NX791:NX794 OF791:OF794 ON791:ON794 OV791:OV794 PD791:PD794 PL791:PL794 PT791:PT794 QB791:QB794 QJ791:QJ794 QR791:QR794 QZ791:QZ794 RH791:RH794 RP791:RP794 RX791:RX794 SF791:SF794 SN791:SN794 SV791:SV794 TD791:TD794 TL791:TL794 TT791:TT794 UB791:UB794 UJ791:UJ794 UR791:UR794 UZ791:UZ794 VH791:VH794 VP791:VP794 VX791:VX794 WF791:WF794 WN791:WN794 WV791:WV794 XD791:XD794 XL791:XL794 XT791:XT794 YB791:YB794 YJ791:YJ794 YR791:YR794 YZ791:YZ794 ZH791:ZH794 ZP791:ZP794 ZX791:ZX794 AAF791:AAF794 AAN791:AAN794 AAV791:AAV794 ABD791:ABD794 ABL791:ABL794 ABT791:ABT794 ACB791:ACB794 ACJ791:ACJ794 ACR791:ACR794 ACZ791:ACZ794 ADH791:ADH794 ADP791:ADP794 ADX791:ADX794 AEF791:AEF794 AEN791:AEN794 AEV791:AEV794 AFD791:AFD794 AFL791:AFL794 AFT791:AFT794 AGB791:AGB794 AGJ791:AGJ794 AGR791:AGR794 AGZ791:AGZ794 AHH791:AHH794 AHP791:AHP794 AHX791:AHX794 AIF791:AIF794 AIN791:AIN794 AIV791:AIV794 AJD791:AJD794 AJL791:AJL794 AJT791:AJT794 AKB791:AKB794 AKJ791:AKJ794 AKR791:AKR794 AKZ791:AKZ794 ALH791:ALH794 ALP791:ALP794 ALX791:ALX794 AMF791:AMF794 AMN791:AMN794 AMV791:AMV794 AND791:AND794 ANL791:ANL794 ANT791:ANT794 AOB791:AOB794 AOJ791:AOJ794 AOR791:AOR794 AOZ791:AOZ794 APH791:APH794 APP791:APP794 APX791:APX794 AQF791:AQF794 AQN791:AQN794 AQV791:AQV794 ARD791:ARD794 ARL791:ARL794 ART791:ART794 ASB791:ASB794 ASJ791:ASJ794 ASR791:ASR794 ASZ791:ASZ794 ATH791:ATH794 ATP791:ATP794 ATX791:ATX794 AUF791:AUF794 AUN791:AUN794 AUV791:AUV794 AVD791:AVD794 AVL791:AVL794 AVT791:AVT794 AWB791:AWB794 AWJ791:AWJ794 AWR791:AWR794 AWZ791:AWZ794 AXH791:AXH794 AXP791:AXP794 AXX791:AXX794 AYF791:AYF794 AYN791:AYN794 AYV791:AYV794 AZD791:AZD794 AZL791:AZL794 AZT791:AZT794 BAB791:BAB794 BAJ791:BAJ794 BAR791:BAR794 BAZ791:BAZ794 BBH791:BBH794 BBP791:BBP794 BBX791:BBX794 BCF791:BCF794 BCN791:BCN794 BCV791:BCV794 BDD791:BDD794 BDL791:BDL794 BDT791:BDT794 BEB791:BEB794 BEJ791:BEJ794 BER791:BER794 BEZ791:BEZ794 BFH791:BFH794 BFP791:BFP794 BFX791:BFX794 BGF791:BGF794 BGN791:BGN794 BGV791:BGV794 BHD791:BHD794 BHL791:BHL794 BHT791:BHT794 BIB791:BIB794 BIJ791:BIJ794 BIR791:BIR794 BIZ791:BIZ794 BJH791:BJH794 BJP791:BJP794 BJX791:BJX794 BKF791:BKF794 BKN791:BKN794 BKV791:BKV794 BLD791:BLD794 BLL791:BLL794 BLT791:BLT794 BMB791:BMB794 BMJ791:BMJ794 BMR791:BMR794 BMZ791:BMZ794 BNH791:BNH794 BNP791:BNP794 BNX791:BNX794 BOF791:BOF794 BON791:BON794 BOV791:BOV794 BPD791:BPD794 BPL791:BPL794 BPT791:BPT794 BQB791:BQB794 BQJ791:BQJ794 BQR791:BQR794 BQZ791:BQZ794 BRH791:BRH794 BRP791:BRP794 BRX791:BRX794 BSF791:BSF794 BSN791:BSN794 BSV791:BSV794 BTD791:BTD794 BTL791:BTL794 BTT791:BTT794 BUB791:BUB794 BUJ791:BUJ794 BUR791:BUR794 BUZ791:BUZ794 BVH791:BVH794 BVP791:BVP794 BVX791:BVX794 BWF791:BWF794 BWN791:BWN794 BWV791:BWV794 BXD791:BXD794 BXL791:BXL794 BXT791:BXT794 BYB791:BYB794 BYJ791:BYJ794 BYR791:BYR794 BYZ791:BYZ794 BZH791:BZH794 BZP791:BZP794 BZX791:BZX794 CAF791:CAF794 CAN791:CAN794 CAV791:CAV794 CBD791:CBD794 CBL791:CBL794 CBT791:CBT794 CCB791:CCB794 CCJ791:CCJ794 CCR791:CCR794 CCZ791:CCZ794 CDH791:CDH794 CDP791:CDP794 CDX791:CDX794 CEF791:CEF794 CEN791:CEN794 CEV791:CEV794 CFD791:CFD794 CFL791:CFL794 CFT791:CFT794 CGB791:CGB794 CGJ791:CGJ794 CGR791:CGR794 CGZ791:CGZ794 CHH791:CHH794 CHP791:CHP794 CHX791:CHX794 CIF791:CIF794 CIN791:CIN794 CIV791:CIV794 CJD791:CJD794 CJL791:CJL794 CJT791:CJT794 CKB791:CKB794 CKJ791:CKJ794 CKR791:CKR794 CKZ791:CKZ794 CLH791:CLH794 CLP791:CLP794 CLX791:CLX794 CMF791:CMF794 CMN791:CMN794 CMV791:CMV794 CND791:CND794 CNL791:CNL794 CNT791:CNT794 COB791:COB794 COJ791:COJ794 COR791:COR794 COZ791:COZ794 CPH791:CPH794 CPP791:CPP794 CPX791:CPX794 CQF791:CQF794 CQN791:CQN794 CQV791:CQV794 CRD791:CRD794 CRL791:CRL794 CRT791:CRT794 CSB791:CSB794 CSJ791:CSJ794 CSR791:CSR794 CSZ791:CSZ794 CTH791:CTH794 CTP791:CTP794 CTX791:CTX794 CUF791:CUF794 CUN791:CUN794 CUV791:CUV794 CVD791:CVD794 CVL791:CVL794 CVT791:CVT794 CWB791:CWB794 CWJ791:CWJ794 CWR791:CWR794 CWZ791:CWZ794 CXH791:CXH794 CXP791:CXP794 CXX791:CXX794 CYF791:CYF794 CYN791:CYN794 CYV791:CYV794 CZD791:CZD794 CZL791:CZL794 CZT791:CZT794 DAB791:DAB794 DAJ791:DAJ794 DAR791:DAR794 DAZ791:DAZ794 DBH791:DBH794 DBP791:DBP794 DBX791:DBX794 DCF791:DCF794 DCN791:DCN794 DCV791:DCV794 DDD791:DDD794 DDL791:DDL794 DDT791:DDT794 DEB791:DEB794 DEJ791:DEJ794 DER791:DER794 DEZ791:DEZ794 DFH791:DFH794 DFP791:DFP794 DFX791:DFX794 DGF791:DGF794 DGN791:DGN794 DGV791:DGV794 DHD791:DHD794 DHL791:DHL794 DHT791:DHT794 DIB791:DIB794 DIJ791:DIJ794 DIR791:DIR794 DIZ791:DIZ794 DJH791:DJH794 DJP791:DJP794 DJX791:DJX794 DKF791:DKF794 DKN791:DKN794 DKV791:DKV794 DLD791:DLD794 DLL791:DLL794 DLT791:DLT794 DMB791:DMB794 DMJ791:DMJ794 DMR791:DMR794 DMZ791:DMZ794 DNH791:DNH794 DNP791:DNP794 DNX791:DNX794 DOF791:DOF794 DON791:DON794 DOV791:DOV794 DPD791:DPD794 DPL791:DPL794 DPT791:DPT794 DQB791:DQB794 DQJ791:DQJ794 DQR791:DQR794 DQZ791:DQZ794 DRH791:DRH794 DRP791:DRP794 DRX791:DRX794 DSF791:DSF794 DSN791:DSN794 DSV791:DSV794 DTD791:DTD794 DTL791:DTL794 DTT791:DTT794 DUB791:DUB794 DUJ791:DUJ794 DUR791:DUR794 DUZ791:DUZ794 DVH791:DVH794 DVP791:DVP794 DVX791:DVX794 DWF791:DWF794 DWN791:DWN794 DWV791:DWV794 DXD791:DXD794 DXL791:DXL794 DXT791:DXT794 DYB791:DYB794 DYJ791:DYJ794 DYR791:DYR794 DYZ791:DYZ794 DZH791:DZH794 DZP791:DZP794 DZX791:DZX794 EAF791:EAF794 EAN791:EAN794 EAV791:EAV794 EBD791:EBD794 EBL791:EBL794 EBT791:EBT794 ECB791:ECB794 ECJ791:ECJ794 ECR791:ECR794 ECZ791:ECZ794 EDH791:EDH794 EDP791:EDP794 EDX791:EDX794 EEF791:EEF794 EEN791:EEN794 EEV791:EEV794 EFD791:EFD794 EFL791:EFL794 EFT791:EFT794 EGB791:EGB794 EGJ791:EGJ794 EGR791:EGR794 EGZ791:EGZ794 EHH791:EHH794 EHP791:EHP794 EHX791:EHX794 EIF791:EIF794 EIN791:EIN794 EIV791:EIV794 EJD791:EJD794 EJL791:EJL794 EJT791:EJT794 EKB791:EKB794 EKJ791:EKJ794 EKR791:EKR794 EKZ791:EKZ794 ELH791:ELH794 ELP791:ELP794 ELX791:ELX794 EMF791:EMF794 EMN791:EMN794 EMV791:EMV794 END791:END794 ENL791:ENL794 ENT791:ENT794 EOB791:EOB794 EOJ791:EOJ794 EOR791:EOR794 EOZ791:EOZ794 EPH791:EPH794 EPP791:EPP794 EPX791:EPX794 EQF791:EQF794 EQN791:EQN794 EQV791:EQV794 ERD791:ERD794 ERL791:ERL794 ERT791:ERT794 ESB791:ESB794 ESJ791:ESJ794 ESR791:ESR794 ESZ791:ESZ794 ETH791:ETH794 ETP791:ETP794 ETX791:ETX794 EUF791:EUF794 EUN791:EUN794 EUV791:EUV794 EVD791:EVD794 EVL791:EVL794 EVT791:EVT794 EWB791:EWB794 EWJ791:EWJ794 EWR791:EWR794 EWZ791:EWZ794 EXH791:EXH794 EXP791:EXP794 EXX791:EXX794 EYF791:EYF794 EYN791:EYN794 EYV791:EYV794 EZD791:EZD794 EZL791:EZL794 EZT791:EZT794 FAB791:FAB794 FAJ791:FAJ794 FAR791:FAR794 FAZ791:FAZ794 FBH791:FBH794 FBP791:FBP794 FBX791:FBX794 FCF791:FCF794 FCN791:FCN794 FCV791:FCV794 FDD791:FDD794 FDL791:FDL794 FDT791:FDT794 FEB791:FEB794 FEJ791:FEJ794 FER791:FER794 FEZ791:FEZ794 FFH791:FFH794 FFP791:FFP794 FFX791:FFX794 FGF791:FGF794 FGN791:FGN794 FGV791:FGV794 FHD791:FHD794 FHL791:FHL794 FHT791:FHT794 FIB791:FIB794 FIJ791:FIJ794 FIR791:FIR794 FIZ791:FIZ794 FJH791:FJH794 FJP791:FJP794 FJX791:FJX794 FKF791:FKF794 FKN791:FKN794 FKV791:FKV794 FLD791:FLD794 FLL791:FLL794 FLT791:FLT794 FMB791:FMB794 FMJ791:FMJ794 FMR791:FMR794 FMZ791:FMZ794 FNH791:FNH794 FNP791:FNP794 FNX791:FNX794 FOF791:FOF794 FON791:FON794 FOV791:FOV794 FPD791:FPD794 FPL791:FPL794 FPT791:FPT794 FQB791:FQB794 FQJ791:FQJ794 FQR791:FQR794 FQZ791:FQZ794 FRH791:FRH794 FRP791:FRP794 FRX791:FRX794 FSF791:FSF794 FSN791:FSN794 FSV791:FSV794 FTD791:FTD794 FTL791:FTL794 FTT791:FTT794 FUB791:FUB794 FUJ791:FUJ794 FUR791:FUR794 FUZ791:FUZ794 FVH791:FVH794 FVP791:FVP794 FVX791:FVX794 FWF791:FWF794 FWN791:FWN794 FWV791:FWV794 FXD791:FXD794 FXL791:FXL794 FXT791:FXT794 FYB791:FYB794 FYJ791:FYJ794 FYR791:FYR794 FYZ791:FYZ794 FZH791:FZH794 FZP791:FZP794 FZX791:FZX794 GAF791:GAF794 GAN791:GAN794 GAV791:GAV794 GBD791:GBD794 GBL791:GBL794 GBT791:GBT794 GCB791:GCB794 GCJ791:GCJ794 GCR791:GCR794 GCZ791:GCZ794 GDH791:GDH794 GDP791:GDP794 GDX791:GDX794 GEF791:GEF794 GEN791:GEN794 GEV791:GEV794 GFD791:GFD794 GFL791:GFL794 GFT791:GFT794 GGB791:GGB794 GGJ791:GGJ794 GGR791:GGR794 GGZ791:GGZ794 GHH791:GHH794 GHP791:GHP794 GHX791:GHX794 GIF791:GIF794 GIN791:GIN794 GIV791:GIV794 GJD791:GJD794 GJL791:GJL794 GJT791:GJT794 GKB791:GKB794 GKJ791:GKJ794 GKR791:GKR794 GKZ791:GKZ794 GLH791:GLH794 GLP791:GLP794 GLX791:GLX794 GMF791:GMF794 GMN791:GMN794 GMV791:GMV794 GND791:GND794 GNL791:GNL794 GNT791:GNT794 GOB791:GOB794 GOJ791:GOJ794 GOR791:GOR794 GOZ791:GOZ794 GPH791:GPH794 GPP791:GPP794 GPX791:GPX794 GQF791:GQF794 GQN791:GQN794 GQV791:GQV794 GRD791:GRD794 GRL791:GRL794 GRT791:GRT794 GSB791:GSB794 GSJ791:GSJ794 GSR791:GSR794 GSZ791:GSZ794 GTH791:GTH794 GTP791:GTP794 GTX791:GTX794 GUF791:GUF794 GUN791:GUN794 GUV791:GUV794 GVD791:GVD794 GVL791:GVL794 GVT791:GVT794 GWB791:GWB794 GWJ791:GWJ794 GWR791:GWR794 GWZ791:GWZ794 GXH791:GXH794 GXP791:GXP794 GXX791:GXX794 GYF791:GYF794 GYN791:GYN794 GYV791:GYV794 GZD791:GZD794 GZL791:GZL794 GZT791:GZT794 HAB791:HAB794 HAJ791:HAJ794 HAR791:HAR794 HAZ791:HAZ794 HBH791:HBH794 HBP791:HBP794 HBX791:HBX794 HCF791:HCF794 HCN791:HCN794 HCV791:HCV794 HDD791:HDD794 HDL791:HDL794 HDT791:HDT794 HEB791:HEB794 HEJ791:HEJ794 HER791:HER794 HEZ791:HEZ794 HFH791:HFH794 HFP791:HFP794 HFX791:HFX794 HGF791:HGF794 HGN791:HGN794 HGV791:HGV794 HHD791:HHD794 HHL791:HHL794 HHT791:HHT794 HIB791:HIB794 HIJ791:HIJ794 HIR791:HIR794 HIZ791:HIZ794 HJH791:HJH794 HJP791:HJP794 HJX791:HJX794 HKF791:HKF794 HKN791:HKN794 HKV791:HKV794 HLD791:HLD794 HLL791:HLL794 HLT791:HLT794 HMB791:HMB794 HMJ791:HMJ794 HMR791:HMR794 HMZ791:HMZ794 HNH791:HNH794 HNP791:HNP794 HNX791:HNX794 HOF791:HOF794 HON791:HON794 HOV791:HOV794 HPD791:HPD794 HPL791:HPL794 HPT791:HPT794 HQB791:HQB794 HQJ791:HQJ794 HQR791:HQR794 HQZ791:HQZ794 HRH791:HRH794 HRP791:HRP794 HRX791:HRX794 HSF791:HSF794 HSN791:HSN794 HSV791:HSV794 HTD791:HTD794 HTL791:HTL794 HTT791:HTT794 HUB791:HUB794 HUJ791:HUJ794 HUR791:HUR794 HUZ791:HUZ794 HVH791:HVH794 HVP791:HVP794 HVX791:HVX794 HWF791:HWF794 HWN791:HWN794 HWV791:HWV794 HXD791:HXD794 HXL791:HXL794 HXT791:HXT794 HYB791:HYB794 HYJ791:HYJ794 HYR791:HYR794 HYZ791:HYZ794 HZH791:HZH794 HZP791:HZP794 HZX791:HZX794 IAF791:IAF794 IAN791:IAN794 IAV791:IAV794 IBD791:IBD794 IBL791:IBL794 IBT791:IBT794 ICB791:ICB794 ICJ791:ICJ794 ICR791:ICR794 ICZ791:ICZ794 IDH791:IDH794 IDP791:IDP794 IDX791:IDX794 IEF791:IEF794 IEN791:IEN794 IEV791:IEV794 IFD791:IFD794 IFL791:IFL794 IFT791:IFT794 IGB791:IGB794 IGJ791:IGJ794 IGR791:IGR794 IGZ791:IGZ794 IHH791:IHH794 IHP791:IHP794 IHX791:IHX794 IIF791:IIF794 IIN791:IIN794 IIV791:IIV794 IJD791:IJD794 IJL791:IJL794 IJT791:IJT794 IKB791:IKB794 IKJ791:IKJ794 IKR791:IKR794 IKZ791:IKZ794 ILH791:ILH794 ILP791:ILP794 ILX791:ILX794 IMF791:IMF794 IMN791:IMN794 IMV791:IMV794 IND791:IND794 INL791:INL794 INT791:INT794 IOB791:IOB794 IOJ791:IOJ794 IOR791:IOR794 IOZ791:IOZ794 IPH791:IPH794 IPP791:IPP794 IPX791:IPX794 IQF791:IQF794 IQN791:IQN794 IQV791:IQV794 IRD791:IRD794 IRL791:IRL794 IRT791:IRT794 ISB791:ISB794 ISJ791:ISJ794 ISR791:ISR794 ISZ791:ISZ794 ITH791:ITH794 ITP791:ITP794 ITX791:ITX794 IUF791:IUF794 IUN791:IUN794 IUV791:IUV794 IVD791:IVD794 IVL791:IVL794 IVT791:IVT794 IWB791:IWB794 IWJ791:IWJ794 IWR791:IWR794 IWZ791:IWZ794 IXH791:IXH794 IXP791:IXP794 IXX791:IXX794 IYF791:IYF794 IYN791:IYN794 IYV791:IYV794 IZD791:IZD794 IZL791:IZL794 IZT791:IZT794 JAB791:JAB794 JAJ791:JAJ794 JAR791:JAR794 JAZ791:JAZ794 JBH791:JBH794 JBP791:JBP794 JBX791:JBX794 JCF791:JCF794 JCN791:JCN794 JCV791:JCV794 JDD791:JDD794 JDL791:JDL794 JDT791:JDT794 JEB791:JEB794 JEJ791:JEJ794 JER791:JER794 JEZ791:JEZ794 JFH791:JFH794 JFP791:JFP794 JFX791:JFX794 JGF791:JGF794 JGN791:JGN794 JGV791:JGV794 JHD791:JHD794 JHL791:JHL794 JHT791:JHT794 JIB791:JIB794 JIJ791:JIJ794 JIR791:JIR794 JIZ791:JIZ794 JJH791:JJH794 JJP791:JJP794 JJX791:JJX794 JKF791:JKF794 JKN791:JKN794 JKV791:JKV794 JLD791:JLD794 JLL791:JLL794 JLT791:JLT794 JMB791:JMB794 JMJ791:JMJ794 JMR791:JMR794 JMZ791:JMZ794 JNH791:JNH794 JNP791:JNP794 JNX791:JNX794 JOF791:JOF794 JON791:JON794 JOV791:JOV794 JPD791:JPD794 JPL791:JPL794 JPT791:JPT794 JQB791:JQB794 JQJ791:JQJ794 JQR791:JQR794 JQZ791:JQZ794 JRH791:JRH794 JRP791:JRP794 JRX791:JRX794 JSF791:JSF794 JSN791:JSN794 JSV791:JSV794 JTD791:JTD794 JTL791:JTL794 JTT791:JTT794 JUB791:JUB794 JUJ791:JUJ794 JUR791:JUR794 JUZ791:JUZ794 JVH791:JVH794 JVP791:JVP794 JVX791:JVX794 JWF791:JWF794 JWN791:JWN794 JWV791:JWV794 JXD791:JXD794 JXL791:JXL794 JXT791:JXT794 JYB791:JYB794 JYJ791:JYJ794 JYR791:JYR794 JYZ791:JYZ794 JZH791:JZH794 JZP791:JZP794 JZX791:JZX794 KAF791:KAF794 KAN791:KAN794 KAV791:KAV794 KBD791:KBD794 KBL791:KBL794 KBT791:KBT794 KCB791:KCB794 KCJ791:KCJ794 KCR791:KCR794 KCZ791:KCZ794 KDH791:KDH794 KDP791:KDP794 KDX791:KDX794 KEF791:KEF794 KEN791:KEN794 KEV791:KEV794 KFD791:KFD794 KFL791:KFL794 KFT791:KFT794 KGB791:KGB794 KGJ791:KGJ794 KGR791:KGR794 KGZ791:KGZ794 KHH791:KHH794 KHP791:KHP794 KHX791:KHX794 KIF791:KIF794 KIN791:KIN794 KIV791:KIV794 KJD791:KJD794 KJL791:KJL794 KJT791:KJT794 KKB791:KKB794 KKJ791:KKJ794 KKR791:KKR794 KKZ791:KKZ794 KLH791:KLH794 KLP791:KLP794 KLX791:KLX794 KMF791:KMF794 KMN791:KMN794 KMV791:KMV794 KND791:KND794 KNL791:KNL794 KNT791:KNT794 KOB791:KOB794 KOJ791:KOJ794 KOR791:KOR794 KOZ791:KOZ794 KPH791:KPH794 KPP791:KPP794 KPX791:KPX794 KQF791:KQF794 KQN791:KQN794 KQV791:KQV794 KRD791:KRD794 KRL791:KRL794 KRT791:KRT794 KSB791:KSB794 KSJ791:KSJ794 KSR791:KSR794 KSZ791:KSZ794 KTH791:KTH794 KTP791:KTP794 KTX791:KTX794 KUF791:KUF794 KUN791:KUN794 KUV791:KUV794 KVD791:KVD794 KVL791:KVL794 KVT791:KVT794 KWB791:KWB794 KWJ791:KWJ794 KWR791:KWR794 KWZ791:KWZ794 KXH791:KXH794 KXP791:KXP794 KXX791:KXX794 KYF791:KYF794 KYN791:KYN794 KYV791:KYV794 KZD791:KZD794 KZL791:KZL794 KZT791:KZT794 LAB791:LAB794 LAJ791:LAJ794 LAR791:LAR794 LAZ791:LAZ794 LBH791:LBH794 LBP791:LBP794 LBX791:LBX794 LCF791:LCF794 LCN791:LCN794 LCV791:LCV794 LDD791:LDD794 LDL791:LDL794 LDT791:LDT794 LEB791:LEB794 LEJ791:LEJ794 LER791:LER794 LEZ791:LEZ794 LFH791:LFH794 LFP791:LFP794 LFX791:LFX794 LGF791:LGF794 LGN791:LGN794 LGV791:LGV794 LHD791:LHD794 LHL791:LHL794 LHT791:LHT794 LIB791:LIB794 LIJ791:LIJ794 LIR791:LIR794 LIZ791:LIZ794 LJH791:LJH794 LJP791:LJP794 LJX791:LJX794 LKF791:LKF794 LKN791:LKN794 LKV791:LKV794 LLD791:LLD794 LLL791:LLL794 LLT791:LLT794 LMB791:LMB794 LMJ791:LMJ794 LMR791:LMR794 LMZ791:LMZ794 LNH791:LNH794 LNP791:LNP794 LNX791:LNX794 LOF791:LOF794 LON791:LON794 LOV791:LOV794 LPD791:LPD794 LPL791:LPL794 LPT791:LPT794 LQB791:LQB794 LQJ791:LQJ794 LQR791:LQR794 LQZ791:LQZ794 LRH791:LRH794 LRP791:LRP794 LRX791:LRX794 LSF791:LSF794 LSN791:LSN794 LSV791:LSV794 LTD791:LTD794 LTL791:LTL794 LTT791:LTT794 LUB791:LUB794 LUJ791:LUJ794 LUR791:LUR794 LUZ791:LUZ794 LVH791:LVH794 LVP791:LVP794 LVX791:LVX794 LWF791:LWF794 LWN791:LWN794 LWV791:LWV794 LXD791:LXD794 LXL791:LXL794 LXT791:LXT794 LYB791:LYB794 LYJ791:LYJ794 LYR791:LYR794 LYZ791:LYZ794 LZH791:LZH794 LZP791:LZP794 LZX791:LZX794 MAF791:MAF794 MAN791:MAN794 MAV791:MAV794 MBD791:MBD794 MBL791:MBL794 MBT791:MBT794 MCB791:MCB794 MCJ791:MCJ794 MCR791:MCR794 MCZ791:MCZ794 MDH791:MDH794 MDP791:MDP794 MDX791:MDX794 MEF791:MEF794 MEN791:MEN794 MEV791:MEV794 MFD791:MFD794 MFL791:MFL794 MFT791:MFT794 MGB791:MGB794 MGJ791:MGJ794 MGR791:MGR794 MGZ791:MGZ794 MHH791:MHH794 MHP791:MHP794 MHX791:MHX794 MIF791:MIF794 MIN791:MIN794 MIV791:MIV794 MJD791:MJD794 MJL791:MJL794 MJT791:MJT794 MKB791:MKB794 MKJ791:MKJ794 MKR791:MKR794 MKZ791:MKZ794 MLH791:MLH794 MLP791:MLP794 MLX791:MLX794 MMF791:MMF794 MMN791:MMN794 MMV791:MMV794 MND791:MND794 MNL791:MNL794 MNT791:MNT794 MOB791:MOB794 MOJ791:MOJ794 MOR791:MOR794 MOZ791:MOZ794 MPH791:MPH794 MPP791:MPP794 MPX791:MPX794 MQF791:MQF794 MQN791:MQN794 MQV791:MQV794 MRD791:MRD794 MRL791:MRL794 MRT791:MRT794 MSB791:MSB794 MSJ791:MSJ794 MSR791:MSR794 MSZ791:MSZ794 MTH791:MTH794 MTP791:MTP794 MTX791:MTX794 MUF791:MUF794 MUN791:MUN794 MUV791:MUV794 MVD791:MVD794 MVL791:MVL794 MVT791:MVT794 MWB791:MWB794 MWJ791:MWJ794 MWR791:MWR794 MWZ791:MWZ794 MXH791:MXH794 MXP791:MXP794 MXX791:MXX794 MYF791:MYF794 MYN791:MYN794 MYV791:MYV794 MZD791:MZD794 MZL791:MZL794 MZT791:MZT794 NAB791:NAB794 NAJ791:NAJ794 NAR791:NAR794 NAZ791:NAZ794 NBH791:NBH794 NBP791:NBP794 NBX791:NBX794 NCF791:NCF794 NCN791:NCN794 NCV791:NCV794 NDD791:NDD794 NDL791:NDL794 NDT791:NDT794 NEB791:NEB794 NEJ791:NEJ794 NER791:NER794 NEZ791:NEZ794 NFH791:NFH794 NFP791:NFP794 NFX791:NFX794 NGF791:NGF794 NGN791:NGN794 NGV791:NGV794 NHD791:NHD794 NHL791:NHL794 NHT791:NHT794 NIB791:NIB794 NIJ791:NIJ794 NIR791:NIR794 NIZ791:NIZ794 NJH791:NJH794 NJP791:NJP794 NJX791:NJX794 NKF791:NKF794 NKN791:NKN794 NKV791:NKV794 NLD791:NLD794 NLL791:NLL794 NLT791:NLT794 NMB791:NMB794 NMJ791:NMJ794 NMR791:NMR794 NMZ791:NMZ794 NNH791:NNH794 NNP791:NNP794 NNX791:NNX794 NOF791:NOF794 NON791:NON794 NOV791:NOV794 NPD791:NPD794 NPL791:NPL794 NPT791:NPT794 NQB791:NQB794 NQJ791:NQJ794 NQR791:NQR794 NQZ791:NQZ794 NRH791:NRH794 NRP791:NRP794 NRX791:NRX794 NSF791:NSF794 NSN791:NSN794 NSV791:NSV794 NTD791:NTD794 NTL791:NTL794 NTT791:NTT794 NUB791:NUB794 NUJ791:NUJ794 NUR791:NUR794 NUZ791:NUZ794 NVH791:NVH794 NVP791:NVP794 NVX791:NVX794 NWF791:NWF794 NWN791:NWN794 NWV791:NWV794 NXD791:NXD794 NXL791:NXL794 NXT791:NXT794 NYB791:NYB794 NYJ791:NYJ794 NYR791:NYR794 NYZ791:NYZ794 NZH791:NZH794 NZP791:NZP794 NZX791:NZX794 OAF791:OAF794 OAN791:OAN794 OAV791:OAV794 OBD791:OBD794 OBL791:OBL794 OBT791:OBT794 OCB791:OCB794 OCJ791:OCJ794 OCR791:OCR794 OCZ791:OCZ794 ODH791:ODH794 ODP791:ODP794 ODX791:ODX794 OEF791:OEF794 OEN791:OEN794 OEV791:OEV794 OFD791:OFD794 OFL791:OFL794 OFT791:OFT794 OGB791:OGB794 OGJ791:OGJ794 OGR791:OGR794 OGZ791:OGZ794 OHH791:OHH794 OHP791:OHP794 OHX791:OHX794 OIF791:OIF794 OIN791:OIN794 OIV791:OIV794 OJD791:OJD794 OJL791:OJL794 OJT791:OJT794 OKB791:OKB794 OKJ791:OKJ794 OKR791:OKR794 OKZ791:OKZ794 OLH791:OLH794 OLP791:OLP794 OLX791:OLX794 OMF791:OMF794 OMN791:OMN794 OMV791:OMV794 OND791:OND794 ONL791:ONL794 ONT791:ONT794 OOB791:OOB794 OOJ791:OOJ794 OOR791:OOR794 OOZ791:OOZ794 OPH791:OPH794 OPP791:OPP794 OPX791:OPX794 OQF791:OQF794 OQN791:OQN794 OQV791:OQV794 ORD791:ORD794 ORL791:ORL794 ORT791:ORT794 OSB791:OSB794 OSJ791:OSJ794 OSR791:OSR794 OSZ791:OSZ794 OTH791:OTH794 OTP791:OTP794 OTX791:OTX794 OUF791:OUF794 OUN791:OUN794 OUV791:OUV794 OVD791:OVD794 OVL791:OVL794 OVT791:OVT794 OWB791:OWB794 OWJ791:OWJ794 OWR791:OWR794 OWZ791:OWZ794 OXH791:OXH794 OXP791:OXP794 OXX791:OXX794 OYF791:OYF794 OYN791:OYN794 OYV791:OYV794 OZD791:OZD794 OZL791:OZL794 OZT791:OZT794 PAB791:PAB794 PAJ791:PAJ794 PAR791:PAR794 PAZ791:PAZ794 PBH791:PBH794 PBP791:PBP794 PBX791:PBX794 PCF791:PCF794 PCN791:PCN794 PCV791:PCV794 PDD791:PDD794 PDL791:PDL794 PDT791:PDT794 PEB791:PEB794 PEJ791:PEJ794 PER791:PER794 PEZ791:PEZ794 PFH791:PFH794 PFP791:PFP794 PFX791:PFX794 PGF791:PGF794 PGN791:PGN794 PGV791:PGV794 PHD791:PHD794 PHL791:PHL794 PHT791:PHT794 PIB791:PIB794 PIJ791:PIJ794 PIR791:PIR794 PIZ791:PIZ794 PJH791:PJH794 PJP791:PJP794 PJX791:PJX794 PKF791:PKF794 PKN791:PKN794 PKV791:PKV794 PLD791:PLD794 PLL791:PLL794 PLT791:PLT794 PMB791:PMB794 PMJ791:PMJ794 PMR791:PMR794 PMZ791:PMZ794 PNH791:PNH794 PNP791:PNP794 PNX791:PNX794 POF791:POF794 PON791:PON794 POV791:POV794 PPD791:PPD794 PPL791:PPL794 PPT791:PPT794 PQB791:PQB794 PQJ791:PQJ794 PQR791:PQR794 PQZ791:PQZ794 PRH791:PRH794 PRP791:PRP794 PRX791:PRX794 PSF791:PSF794 PSN791:PSN794 PSV791:PSV794 PTD791:PTD794 PTL791:PTL794 PTT791:PTT794 PUB791:PUB794 PUJ791:PUJ794 PUR791:PUR794 PUZ791:PUZ794 PVH791:PVH794 PVP791:PVP794 PVX791:PVX794 PWF791:PWF794 PWN791:PWN794 PWV791:PWV794 PXD791:PXD794 PXL791:PXL794 PXT791:PXT794 PYB791:PYB794 PYJ791:PYJ794 PYR791:PYR794 PYZ791:PYZ794 PZH791:PZH794 PZP791:PZP794 PZX791:PZX794 QAF791:QAF794 QAN791:QAN794 QAV791:QAV794 QBD791:QBD794 QBL791:QBL794 QBT791:QBT794 QCB791:QCB794 QCJ791:QCJ794 QCR791:QCR794 QCZ791:QCZ794 QDH791:QDH794 QDP791:QDP794 QDX791:QDX794 QEF791:QEF794 QEN791:QEN794 QEV791:QEV794 QFD791:QFD794 QFL791:QFL794 QFT791:QFT794 QGB791:QGB794 QGJ791:QGJ794 QGR791:QGR794 QGZ791:QGZ794 QHH791:QHH794 QHP791:QHP794 QHX791:QHX794 QIF791:QIF794 QIN791:QIN794 QIV791:QIV794 QJD791:QJD794 QJL791:QJL794 QJT791:QJT794 QKB791:QKB794 QKJ791:QKJ794 QKR791:QKR794 QKZ791:QKZ794 QLH791:QLH794 QLP791:QLP794 QLX791:QLX794 QMF791:QMF794 QMN791:QMN794 QMV791:QMV794 QND791:QND794 QNL791:QNL794 QNT791:QNT794 QOB791:QOB794 QOJ791:QOJ794 QOR791:QOR794 QOZ791:QOZ794 QPH791:QPH794 QPP791:QPP794 QPX791:QPX794 QQF791:QQF794 QQN791:QQN794 QQV791:QQV794 QRD791:QRD794 QRL791:QRL794 QRT791:QRT794 QSB791:QSB794 QSJ791:QSJ794 QSR791:QSR794 QSZ791:QSZ794 QTH791:QTH794 QTP791:QTP794 QTX791:QTX794 QUF791:QUF794 QUN791:QUN794 QUV791:QUV794 QVD791:QVD794 QVL791:QVL794 QVT791:QVT794 QWB791:QWB794 QWJ791:QWJ794 QWR791:QWR794 QWZ791:QWZ794 QXH791:QXH794 QXP791:QXP794 QXX791:QXX794 QYF791:QYF794 QYN791:QYN794 QYV791:QYV794 QZD791:QZD794 QZL791:QZL794 QZT791:QZT794 RAB791:RAB794 RAJ791:RAJ794 RAR791:RAR794 RAZ791:RAZ794 RBH791:RBH794 RBP791:RBP794 RBX791:RBX794 RCF791:RCF794 RCN791:RCN794 RCV791:RCV794 RDD791:RDD794 RDL791:RDL794 RDT791:RDT794 REB791:REB794 REJ791:REJ794 RER791:RER794 REZ791:REZ794 RFH791:RFH794 RFP791:RFP794 RFX791:RFX794 RGF791:RGF794 RGN791:RGN794 RGV791:RGV794 RHD791:RHD794 RHL791:RHL794 RHT791:RHT794 RIB791:RIB794 RIJ791:RIJ794 RIR791:RIR794 RIZ791:RIZ794 RJH791:RJH794 RJP791:RJP794 RJX791:RJX794 RKF791:RKF794 RKN791:RKN794 RKV791:RKV794 RLD791:RLD794 RLL791:RLL794 RLT791:RLT794 RMB791:RMB794 RMJ791:RMJ794 RMR791:RMR794 RMZ791:RMZ794 RNH791:RNH794 RNP791:RNP794 RNX791:RNX794 ROF791:ROF794 RON791:RON794 ROV791:ROV794 RPD791:RPD794 RPL791:RPL794 RPT791:RPT794 RQB791:RQB794 RQJ791:RQJ794 RQR791:RQR794 RQZ791:RQZ794 RRH791:RRH794 RRP791:RRP794 RRX791:RRX794 RSF791:RSF794 RSN791:RSN794 RSV791:RSV794 RTD791:RTD794 RTL791:RTL794 RTT791:RTT794 RUB791:RUB794 RUJ791:RUJ794 RUR791:RUR794 RUZ791:RUZ794 RVH791:RVH794 RVP791:RVP794 RVX791:RVX794 RWF791:RWF794 RWN791:RWN794 RWV791:RWV794 RXD791:RXD794 RXL791:RXL794 RXT791:RXT794 RYB791:RYB794 RYJ791:RYJ794 RYR791:RYR794 RYZ791:RYZ794 RZH791:RZH794 RZP791:RZP794 RZX791:RZX794 SAF791:SAF794 SAN791:SAN794 SAV791:SAV794 SBD791:SBD794 SBL791:SBL794 SBT791:SBT794 SCB791:SCB794 SCJ791:SCJ794 SCR791:SCR794 SCZ791:SCZ794 SDH791:SDH794 SDP791:SDP794 SDX791:SDX794 SEF791:SEF794 SEN791:SEN794 SEV791:SEV794 SFD791:SFD794 SFL791:SFL794 SFT791:SFT794 SGB791:SGB794 SGJ791:SGJ794 SGR791:SGR794 SGZ791:SGZ794 SHH791:SHH794 SHP791:SHP794 SHX791:SHX794 SIF791:SIF794 SIN791:SIN794 SIV791:SIV794 SJD791:SJD794 SJL791:SJL794 SJT791:SJT794 SKB791:SKB794 SKJ791:SKJ794 SKR791:SKR794 SKZ791:SKZ794 SLH791:SLH794 SLP791:SLP794 SLX791:SLX794 SMF791:SMF794 SMN791:SMN794 SMV791:SMV794 SND791:SND794 SNL791:SNL794 SNT791:SNT794 SOB791:SOB794 SOJ791:SOJ794 SOR791:SOR794 SOZ791:SOZ794 SPH791:SPH794 SPP791:SPP794 SPX791:SPX794 SQF791:SQF794 SQN791:SQN794 SQV791:SQV794 SRD791:SRD794 SRL791:SRL794 SRT791:SRT794 SSB791:SSB794 SSJ791:SSJ794 SSR791:SSR794 SSZ791:SSZ794 STH791:STH794 STP791:STP794 STX791:STX794 SUF791:SUF794 SUN791:SUN794 SUV791:SUV794 SVD791:SVD794 SVL791:SVL794 SVT791:SVT794 SWB791:SWB794 SWJ791:SWJ794 SWR791:SWR794 SWZ791:SWZ794 SXH791:SXH794 SXP791:SXP794 SXX791:SXX794 SYF791:SYF794 SYN791:SYN794 SYV791:SYV794 SZD791:SZD794 SZL791:SZL794 SZT791:SZT794 TAB791:TAB794 TAJ791:TAJ794 TAR791:TAR794 TAZ791:TAZ794 TBH791:TBH794 TBP791:TBP794 TBX791:TBX794 TCF791:TCF794 TCN791:TCN794 TCV791:TCV794 TDD791:TDD794 TDL791:TDL794 TDT791:TDT794 TEB791:TEB794 TEJ791:TEJ794 TER791:TER794 TEZ791:TEZ794 TFH791:TFH794 TFP791:TFP794 TFX791:TFX794 TGF791:TGF794 TGN791:TGN794 TGV791:TGV794 THD791:THD794 THL791:THL794 THT791:THT794 TIB791:TIB794 TIJ791:TIJ794 TIR791:TIR794 TIZ791:TIZ794 TJH791:TJH794 TJP791:TJP794 TJX791:TJX794 TKF791:TKF794 TKN791:TKN794 TKV791:TKV794 TLD791:TLD794 TLL791:TLL794 TLT791:TLT794 TMB791:TMB794 TMJ791:TMJ794 TMR791:TMR794 TMZ791:TMZ794 TNH791:TNH794 TNP791:TNP794 TNX791:TNX794 TOF791:TOF794 TON791:TON794 TOV791:TOV794 TPD791:TPD794 TPL791:TPL794 TPT791:TPT794 TQB791:TQB794 TQJ791:TQJ794 TQR791:TQR794 TQZ791:TQZ794 TRH791:TRH794 TRP791:TRP794 TRX791:TRX794 TSF791:TSF794 TSN791:TSN794 TSV791:TSV794 TTD791:TTD794 TTL791:TTL794 TTT791:TTT794 TUB791:TUB794 TUJ791:TUJ794 TUR791:TUR794 TUZ791:TUZ794 TVH791:TVH794 TVP791:TVP794 TVX791:TVX794 TWF791:TWF794 TWN791:TWN794 TWV791:TWV794 TXD791:TXD794 TXL791:TXL794 TXT791:TXT794 TYB791:TYB794 TYJ791:TYJ794 TYR791:TYR794 TYZ791:TYZ794 TZH791:TZH794 TZP791:TZP794 TZX791:TZX794 UAF791:UAF794 UAN791:UAN794 UAV791:UAV794 UBD791:UBD794 UBL791:UBL794 UBT791:UBT794 UCB791:UCB794 UCJ791:UCJ794 UCR791:UCR794 UCZ791:UCZ794 UDH791:UDH794 UDP791:UDP794 UDX791:UDX794 UEF791:UEF794 UEN791:UEN794 UEV791:UEV794 UFD791:UFD794 UFL791:UFL794 UFT791:UFT794 UGB791:UGB794 UGJ791:UGJ794 UGR791:UGR794 UGZ791:UGZ794 UHH791:UHH794 UHP791:UHP794 UHX791:UHX794 UIF791:UIF794 UIN791:UIN794 UIV791:UIV794 UJD791:UJD794 UJL791:UJL794 UJT791:UJT794 UKB791:UKB794 UKJ791:UKJ794 UKR791:UKR794 UKZ791:UKZ794 ULH791:ULH794 ULP791:ULP794 ULX791:ULX794 UMF791:UMF794 UMN791:UMN794 UMV791:UMV794 UND791:UND794 UNL791:UNL794 UNT791:UNT794 UOB791:UOB794 UOJ791:UOJ794 UOR791:UOR794 UOZ791:UOZ794 UPH791:UPH794 UPP791:UPP794 UPX791:UPX794 UQF791:UQF794 UQN791:UQN794 UQV791:UQV794 URD791:URD794 URL791:URL794 URT791:URT794 USB791:USB794 USJ791:USJ794 USR791:USR794 USZ791:USZ794 UTH791:UTH794 UTP791:UTP794 UTX791:UTX794 UUF791:UUF794 UUN791:UUN794 UUV791:UUV794 UVD791:UVD794 UVL791:UVL794 UVT791:UVT794 UWB791:UWB794 UWJ791:UWJ794 UWR791:UWR794 UWZ791:UWZ794 UXH791:UXH794 UXP791:UXP794 UXX791:UXX794 UYF791:UYF794 UYN791:UYN794 UYV791:UYV794 UZD791:UZD794 UZL791:UZL794 UZT791:UZT794 VAB791:VAB794 VAJ791:VAJ794 VAR791:VAR794 VAZ791:VAZ794 VBH791:VBH794 VBP791:VBP794 VBX791:VBX794 VCF791:VCF794 VCN791:VCN794 VCV791:VCV794 VDD791:VDD794 VDL791:VDL794 VDT791:VDT794 VEB791:VEB794 VEJ791:VEJ794 VER791:VER794 VEZ791:VEZ794 VFH791:VFH794 VFP791:VFP794 VFX791:VFX794 VGF791:VGF794 VGN791:VGN794 VGV791:VGV794 VHD791:VHD794 VHL791:VHL794 VHT791:VHT794 VIB791:VIB794 VIJ791:VIJ794 VIR791:VIR794 VIZ791:VIZ794 VJH791:VJH794 VJP791:VJP794 VJX791:VJX794 VKF791:VKF794 VKN791:VKN794 VKV791:VKV794 VLD791:VLD794 VLL791:VLL794 VLT791:VLT794 VMB791:VMB794 VMJ791:VMJ794 VMR791:VMR794 VMZ791:VMZ794 VNH791:VNH794 VNP791:VNP794 VNX791:VNX794 VOF791:VOF794 VON791:VON794 VOV791:VOV794 VPD791:VPD794 VPL791:VPL794 VPT791:VPT794 VQB791:VQB794 VQJ791:VQJ794 VQR791:VQR794 VQZ791:VQZ794 VRH791:VRH794 VRP791:VRP794 VRX791:VRX794 VSF791:VSF794 VSN791:VSN794 VSV791:VSV794 VTD791:VTD794 VTL791:VTL794 VTT791:VTT794 VUB791:VUB794 VUJ791:VUJ794 VUR791:VUR794 VUZ791:VUZ794 VVH791:VVH794 VVP791:VVP794 VVX791:VVX794 VWF791:VWF794 VWN791:VWN794 VWV791:VWV794 VXD791:VXD794 VXL791:VXL794 VXT791:VXT794 VYB791:VYB794 VYJ791:VYJ794 VYR791:VYR794 VYZ791:VYZ794 VZH791:VZH794 VZP791:VZP794 VZX791:VZX794 WAF791:WAF794 WAN791:WAN794 WAV791:WAV794 WBD791:WBD794 WBL791:WBL794 WBT791:WBT794 WCB791:WCB794 WCJ791:WCJ794 WCR791:WCR794 WCZ791:WCZ794 WDH791:WDH794 WDP791:WDP794 WDX791:WDX794 WEF791:WEF794 WEN791:WEN794 WEV791:WEV794 WFD791:WFD794 WFL791:WFL794 WFT791:WFT794 WGB791:WGB794 WGJ791:WGJ794 WGR791:WGR794 WGZ791:WGZ794 WHH791:WHH794 WHP791:WHP794 WHX791:WHX794 WIF791:WIF794 WIN791:WIN794 WIV791:WIV794 WJD791:WJD794 WJL791:WJL794 WJT791:WJT794 WKB791:WKB794 WKJ791:WKJ794 WKR791:WKR794 WKZ791:WKZ794 WLH791:WLH794 WLP791:WLP794 WLX791:WLX794 WMF791:WMF794 WMN791:WMN794 WMV791:WMV794 WND791:WND794 WNL791:WNL794 WNT791:WNT794 WOB791:WOB794 WOJ791:WOJ794 WOR791:WOR794 WOZ791:WOZ794 WPH791:WPH794 WPP791:WPP794 WPX791:WPX794 WQF791:WQF794 WQN791:WQN794 WQV791:WQV794 WRD791:WRD794 WRL791:WRL794 WRT791:WRT794 WSB791:WSB794 WSJ791:WSJ794 WSR791:WSR794 WSZ791:WSZ794 WTH791:WTH794 WTP791:WTP794 WTX791:WTX794 WUF791:WUF794 WUN791:WUN794 WUV791:WUV794 WVD791:WVD794 WVL791:WVL794 WVT791:WVT794 WWB791:WWB794 WWJ791:WWJ794 WWR791:WWR794 WWZ791:WWZ794 WXH791:WXH794 WXP791:WXP794 WXX791:WXX794 WYF791:WYF794 WYN791:WYN794 WYV791:WYV794 WZD791:WZD794 WZL791:WZL794 WZT791:WZT794 XAB791:XAB794 XAJ791:XAJ794 XAR791:XAR794 XAZ791:XAZ794 XBH791:XBH794 XBP791:XBP794 XBX791:XBX794 XCF791:XCF794 XCN791:XCN794 XCV791:XCV794 XDD791:XDD794 XDL791:XDL794 XDT791:XDT794 XEB791:XEB794 XEJ791:XEJ794 XER791:XER794 XEZ791:XEZ794">
    <cfRule type="cellIs" dxfId="8" priority="269" stopIfTrue="1" operator="equal">
      <formula>"CW 3240-R7"</formula>
    </cfRule>
    <cfRule type="cellIs" dxfId="7" priority="268" stopIfTrue="1" operator="equal">
      <formula>"CW 3120-R2"</formula>
    </cfRule>
    <cfRule type="cellIs" dxfId="6" priority="267" stopIfTrue="1" operator="equal">
      <formula>"CW 2130-R11"</formula>
    </cfRule>
  </conditionalFormatting>
  <conditionalFormatting sqref="T816:T821 AB816:AB821 AJ816:AJ821 AR816:AR821 AZ816:AZ821 BH816:BH821 BP816:BP821 BX816:BX821 CF816:CF821 CN816:CN821 CV816:CV821 DD816:DD821 DL816:DL821 DT816:DT821 EB816:EB821 EJ816:EJ821 ER816:ER821 EZ816:EZ821 FH816:FH821 FP816:FP821 FX816:FX821 GF816:GF821 GN816:GN821 GV816:GV821 HD816:HD821 HL816:HL821 HT816:HT821 IB816:IB821 IJ816:IJ821 IR816:IR821 IZ816:IZ821 JH816:JH821 JP816:JP821 JX816:JX821 KF816:KF821 KN816:KN821 KV816:KV821 LD816:LD821 LL816:LL821 LT816:LT821 MB816:MB821 MJ816:MJ821 MR816:MR821 MZ816:MZ821 NH816:NH821 NP816:NP821 NX816:NX821 OF816:OF821 ON816:ON821 OV816:OV821 PD816:PD821 PL816:PL821 PT816:PT821 QB816:QB821 QJ816:QJ821 QR816:QR821 QZ816:QZ821 RH816:RH821 RP816:RP821 RX816:RX821 SF816:SF821 SN816:SN821 SV816:SV821 TD816:TD821 TL816:TL821 TT816:TT821 UB816:UB821 UJ816:UJ821 UR816:UR821 UZ816:UZ821 VH816:VH821 VP816:VP821 VX816:VX821 WF816:WF821 WN816:WN821 WV816:WV821 XD816:XD821 XL816:XL821 XT816:XT821 YB816:YB821 YJ816:YJ821 YR816:YR821 YZ816:YZ821 ZH816:ZH821 ZP816:ZP821 ZX816:ZX821 AAF816:AAF821 AAN816:AAN821 AAV816:AAV821 ABD816:ABD821 ABL816:ABL821 ABT816:ABT821 ACB816:ACB821 ACJ816:ACJ821 ACR816:ACR821 ACZ816:ACZ821 ADH816:ADH821 ADP816:ADP821 ADX816:ADX821 AEF816:AEF821 AEN816:AEN821 AEV816:AEV821 AFD816:AFD821 AFL816:AFL821 AFT816:AFT821 AGB816:AGB821 AGJ816:AGJ821 AGR816:AGR821 AGZ816:AGZ821 AHH816:AHH821 AHP816:AHP821 AHX816:AHX821 AIF816:AIF821 AIN816:AIN821 AIV816:AIV821 AJD816:AJD821 AJL816:AJL821 AJT816:AJT821 AKB816:AKB821 AKJ816:AKJ821 AKR816:AKR821 AKZ816:AKZ821 ALH816:ALH821 ALP816:ALP821 ALX816:ALX821 AMF816:AMF821 AMN816:AMN821 AMV816:AMV821 AND816:AND821 ANL816:ANL821 ANT816:ANT821 AOB816:AOB821 AOJ816:AOJ821 AOR816:AOR821 AOZ816:AOZ821 APH816:APH821 APP816:APP821 APX816:APX821 AQF816:AQF821 AQN816:AQN821 AQV816:AQV821 ARD816:ARD821 ARL816:ARL821 ART816:ART821 ASB816:ASB821 ASJ816:ASJ821 ASR816:ASR821 ASZ816:ASZ821 ATH816:ATH821 ATP816:ATP821 ATX816:ATX821 AUF816:AUF821 AUN816:AUN821 AUV816:AUV821 AVD816:AVD821 AVL816:AVL821 AVT816:AVT821 AWB816:AWB821 AWJ816:AWJ821 AWR816:AWR821 AWZ816:AWZ821 AXH816:AXH821 AXP816:AXP821 AXX816:AXX821 AYF816:AYF821 AYN816:AYN821 AYV816:AYV821 AZD816:AZD821 AZL816:AZL821 AZT816:AZT821 BAB816:BAB821 BAJ816:BAJ821 BAR816:BAR821 BAZ816:BAZ821 BBH816:BBH821 BBP816:BBP821 BBX816:BBX821 BCF816:BCF821 BCN816:BCN821 BCV816:BCV821 BDD816:BDD821 BDL816:BDL821 BDT816:BDT821 BEB816:BEB821 BEJ816:BEJ821 BER816:BER821 BEZ816:BEZ821 BFH816:BFH821 BFP816:BFP821 BFX816:BFX821 BGF816:BGF821 BGN816:BGN821 BGV816:BGV821 BHD816:BHD821 BHL816:BHL821 BHT816:BHT821 BIB816:BIB821 BIJ816:BIJ821 BIR816:BIR821 BIZ816:BIZ821 BJH816:BJH821 BJP816:BJP821 BJX816:BJX821 BKF816:BKF821 BKN816:BKN821 BKV816:BKV821 BLD816:BLD821 BLL816:BLL821 BLT816:BLT821 BMB816:BMB821 BMJ816:BMJ821 BMR816:BMR821 BMZ816:BMZ821 BNH816:BNH821 BNP816:BNP821 BNX816:BNX821 BOF816:BOF821 BON816:BON821 BOV816:BOV821 BPD816:BPD821 BPL816:BPL821 BPT816:BPT821 BQB816:BQB821 BQJ816:BQJ821 BQR816:BQR821 BQZ816:BQZ821 BRH816:BRH821 BRP816:BRP821 BRX816:BRX821 BSF816:BSF821 BSN816:BSN821 BSV816:BSV821 BTD816:BTD821 BTL816:BTL821 BTT816:BTT821 BUB816:BUB821 BUJ816:BUJ821 BUR816:BUR821 BUZ816:BUZ821 BVH816:BVH821 BVP816:BVP821 BVX816:BVX821 BWF816:BWF821 BWN816:BWN821 BWV816:BWV821 BXD816:BXD821 BXL816:BXL821 BXT816:BXT821 BYB816:BYB821 BYJ816:BYJ821 BYR816:BYR821 BYZ816:BYZ821 BZH816:BZH821 BZP816:BZP821 BZX816:BZX821 CAF816:CAF821 CAN816:CAN821 CAV816:CAV821 CBD816:CBD821 CBL816:CBL821 CBT816:CBT821 CCB816:CCB821 CCJ816:CCJ821 CCR816:CCR821 CCZ816:CCZ821 CDH816:CDH821 CDP816:CDP821 CDX816:CDX821 CEF816:CEF821 CEN816:CEN821 CEV816:CEV821 CFD816:CFD821 CFL816:CFL821 CFT816:CFT821 CGB816:CGB821 CGJ816:CGJ821 CGR816:CGR821 CGZ816:CGZ821 CHH816:CHH821 CHP816:CHP821 CHX816:CHX821 CIF816:CIF821 CIN816:CIN821 CIV816:CIV821 CJD816:CJD821 CJL816:CJL821 CJT816:CJT821 CKB816:CKB821 CKJ816:CKJ821 CKR816:CKR821 CKZ816:CKZ821 CLH816:CLH821 CLP816:CLP821 CLX816:CLX821 CMF816:CMF821 CMN816:CMN821 CMV816:CMV821 CND816:CND821 CNL816:CNL821 CNT816:CNT821 COB816:COB821 COJ816:COJ821 COR816:COR821 COZ816:COZ821 CPH816:CPH821 CPP816:CPP821 CPX816:CPX821 CQF816:CQF821 CQN816:CQN821 CQV816:CQV821 CRD816:CRD821 CRL816:CRL821 CRT816:CRT821 CSB816:CSB821 CSJ816:CSJ821 CSR816:CSR821 CSZ816:CSZ821 CTH816:CTH821 CTP816:CTP821 CTX816:CTX821 CUF816:CUF821 CUN816:CUN821 CUV816:CUV821 CVD816:CVD821 CVL816:CVL821 CVT816:CVT821 CWB816:CWB821 CWJ816:CWJ821 CWR816:CWR821 CWZ816:CWZ821 CXH816:CXH821 CXP816:CXP821 CXX816:CXX821 CYF816:CYF821 CYN816:CYN821 CYV816:CYV821 CZD816:CZD821 CZL816:CZL821 CZT816:CZT821 DAB816:DAB821 DAJ816:DAJ821 DAR816:DAR821 DAZ816:DAZ821 DBH816:DBH821 DBP816:DBP821 DBX816:DBX821 DCF816:DCF821 DCN816:DCN821 DCV816:DCV821 DDD816:DDD821 DDL816:DDL821 DDT816:DDT821 DEB816:DEB821 DEJ816:DEJ821 DER816:DER821 DEZ816:DEZ821 DFH816:DFH821 DFP816:DFP821 DFX816:DFX821 DGF816:DGF821 DGN816:DGN821 DGV816:DGV821 DHD816:DHD821 DHL816:DHL821 DHT816:DHT821 DIB816:DIB821 DIJ816:DIJ821 DIR816:DIR821 DIZ816:DIZ821 DJH816:DJH821 DJP816:DJP821 DJX816:DJX821 DKF816:DKF821 DKN816:DKN821 DKV816:DKV821 DLD816:DLD821 DLL816:DLL821 DLT816:DLT821 DMB816:DMB821 DMJ816:DMJ821 DMR816:DMR821 DMZ816:DMZ821 DNH816:DNH821 DNP816:DNP821 DNX816:DNX821 DOF816:DOF821 DON816:DON821 DOV816:DOV821 DPD816:DPD821 DPL816:DPL821 DPT816:DPT821 DQB816:DQB821 DQJ816:DQJ821 DQR816:DQR821 DQZ816:DQZ821 DRH816:DRH821 DRP816:DRP821 DRX816:DRX821 DSF816:DSF821 DSN816:DSN821 DSV816:DSV821 DTD816:DTD821 DTL816:DTL821 DTT816:DTT821 DUB816:DUB821 DUJ816:DUJ821 DUR816:DUR821 DUZ816:DUZ821 DVH816:DVH821 DVP816:DVP821 DVX816:DVX821 DWF816:DWF821 DWN816:DWN821 DWV816:DWV821 DXD816:DXD821 DXL816:DXL821 DXT816:DXT821 DYB816:DYB821 DYJ816:DYJ821 DYR816:DYR821 DYZ816:DYZ821 DZH816:DZH821 DZP816:DZP821 DZX816:DZX821 EAF816:EAF821 EAN816:EAN821 EAV816:EAV821 EBD816:EBD821 EBL816:EBL821 EBT816:EBT821 ECB816:ECB821 ECJ816:ECJ821 ECR816:ECR821 ECZ816:ECZ821 EDH816:EDH821 EDP816:EDP821 EDX816:EDX821 EEF816:EEF821 EEN816:EEN821 EEV816:EEV821 EFD816:EFD821 EFL816:EFL821 EFT816:EFT821 EGB816:EGB821 EGJ816:EGJ821 EGR816:EGR821 EGZ816:EGZ821 EHH816:EHH821 EHP816:EHP821 EHX816:EHX821 EIF816:EIF821 EIN816:EIN821 EIV816:EIV821 EJD816:EJD821 EJL816:EJL821 EJT816:EJT821 EKB816:EKB821 EKJ816:EKJ821 EKR816:EKR821 EKZ816:EKZ821 ELH816:ELH821 ELP816:ELP821 ELX816:ELX821 EMF816:EMF821 EMN816:EMN821 EMV816:EMV821 END816:END821 ENL816:ENL821 ENT816:ENT821 EOB816:EOB821 EOJ816:EOJ821 EOR816:EOR821 EOZ816:EOZ821 EPH816:EPH821 EPP816:EPP821 EPX816:EPX821 EQF816:EQF821 EQN816:EQN821 EQV816:EQV821 ERD816:ERD821 ERL816:ERL821 ERT816:ERT821 ESB816:ESB821 ESJ816:ESJ821 ESR816:ESR821 ESZ816:ESZ821 ETH816:ETH821 ETP816:ETP821 ETX816:ETX821 EUF816:EUF821 EUN816:EUN821 EUV816:EUV821 EVD816:EVD821 EVL816:EVL821 EVT816:EVT821 EWB816:EWB821 EWJ816:EWJ821 EWR816:EWR821 EWZ816:EWZ821 EXH816:EXH821 EXP816:EXP821 EXX816:EXX821 EYF816:EYF821 EYN816:EYN821 EYV816:EYV821 EZD816:EZD821 EZL816:EZL821 EZT816:EZT821 FAB816:FAB821 FAJ816:FAJ821 FAR816:FAR821 FAZ816:FAZ821 FBH816:FBH821 FBP816:FBP821 FBX816:FBX821 FCF816:FCF821 FCN816:FCN821 FCV816:FCV821 FDD816:FDD821 FDL816:FDL821 FDT816:FDT821 FEB816:FEB821 FEJ816:FEJ821 FER816:FER821 FEZ816:FEZ821 FFH816:FFH821 FFP816:FFP821 FFX816:FFX821 FGF816:FGF821 FGN816:FGN821 FGV816:FGV821 FHD816:FHD821 FHL816:FHL821 FHT816:FHT821 FIB816:FIB821 FIJ816:FIJ821 FIR816:FIR821 FIZ816:FIZ821 FJH816:FJH821 FJP816:FJP821 FJX816:FJX821 FKF816:FKF821 FKN816:FKN821 FKV816:FKV821 FLD816:FLD821 FLL816:FLL821 FLT816:FLT821 FMB816:FMB821 FMJ816:FMJ821 FMR816:FMR821 FMZ816:FMZ821 FNH816:FNH821 FNP816:FNP821 FNX816:FNX821 FOF816:FOF821 FON816:FON821 FOV816:FOV821 FPD816:FPD821 FPL816:FPL821 FPT816:FPT821 FQB816:FQB821 FQJ816:FQJ821 FQR816:FQR821 FQZ816:FQZ821 FRH816:FRH821 FRP816:FRP821 FRX816:FRX821 FSF816:FSF821 FSN816:FSN821 FSV816:FSV821 FTD816:FTD821 FTL816:FTL821 FTT816:FTT821 FUB816:FUB821 FUJ816:FUJ821 FUR816:FUR821 FUZ816:FUZ821 FVH816:FVH821 FVP816:FVP821 FVX816:FVX821 FWF816:FWF821 FWN816:FWN821 FWV816:FWV821 FXD816:FXD821 FXL816:FXL821 FXT816:FXT821 FYB816:FYB821 FYJ816:FYJ821 FYR816:FYR821 FYZ816:FYZ821 FZH816:FZH821 FZP816:FZP821 FZX816:FZX821 GAF816:GAF821 GAN816:GAN821 GAV816:GAV821 GBD816:GBD821 GBL816:GBL821 GBT816:GBT821 GCB816:GCB821 GCJ816:GCJ821 GCR816:GCR821 GCZ816:GCZ821 GDH816:GDH821 GDP816:GDP821 GDX816:GDX821 GEF816:GEF821 GEN816:GEN821 GEV816:GEV821 GFD816:GFD821 GFL816:GFL821 GFT816:GFT821 GGB816:GGB821 GGJ816:GGJ821 GGR816:GGR821 GGZ816:GGZ821 GHH816:GHH821 GHP816:GHP821 GHX816:GHX821 GIF816:GIF821 GIN816:GIN821 GIV816:GIV821 GJD816:GJD821 GJL816:GJL821 GJT816:GJT821 GKB816:GKB821 GKJ816:GKJ821 GKR816:GKR821 GKZ816:GKZ821 GLH816:GLH821 GLP816:GLP821 GLX816:GLX821 GMF816:GMF821 GMN816:GMN821 GMV816:GMV821 GND816:GND821 GNL816:GNL821 GNT816:GNT821 GOB816:GOB821 GOJ816:GOJ821 GOR816:GOR821 GOZ816:GOZ821 GPH816:GPH821 GPP816:GPP821 GPX816:GPX821 GQF816:GQF821 GQN816:GQN821 GQV816:GQV821 GRD816:GRD821 GRL816:GRL821 GRT816:GRT821 GSB816:GSB821 GSJ816:GSJ821 GSR816:GSR821 GSZ816:GSZ821 GTH816:GTH821 GTP816:GTP821 GTX816:GTX821 GUF816:GUF821 GUN816:GUN821 GUV816:GUV821 GVD816:GVD821 GVL816:GVL821 GVT816:GVT821 GWB816:GWB821 GWJ816:GWJ821 GWR816:GWR821 GWZ816:GWZ821 GXH816:GXH821 GXP816:GXP821 GXX816:GXX821 GYF816:GYF821 GYN816:GYN821 GYV816:GYV821 GZD816:GZD821 GZL816:GZL821 GZT816:GZT821 HAB816:HAB821 HAJ816:HAJ821 HAR816:HAR821 HAZ816:HAZ821 HBH816:HBH821 HBP816:HBP821 HBX816:HBX821 HCF816:HCF821 HCN816:HCN821 HCV816:HCV821 HDD816:HDD821 HDL816:HDL821 HDT816:HDT821 HEB816:HEB821 HEJ816:HEJ821 HER816:HER821 HEZ816:HEZ821 HFH816:HFH821 HFP816:HFP821 HFX816:HFX821 HGF816:HGF821 HGN816:HGN821 HGV816:HGV821 HHD816:HHD821 HHL816:HHL821 HHT816:HHT821 HIB816:HIB821 HIJ816:HIJ821 HIR816:HIR821 HIZ816:HIZ821 HJH816:HJH821 HJP816:HJP821 HJX816:HJX821 HKF816:HKF821 HKN816:HKN821 HKV816:HKV821 HLD816:HLD821 HLL816:HLL821 HLT816:HLT821 HMB816:HMB821 HMJ816:HMJ821 HMR816:HMR821 HMZ816:HMZ821 HNH816:HNH821 HNP816:HNP821 HNX816:HNX821 HOF816:HOF821 HON816:HON821 HOV816:HOV821 HPD816:HPD821 HPL816:HPL821 HPT816:HPT821 HQB816:HQB821 HQJ816:HQJ821 HQR816:HQR821 HQZ816:HQZ821 HRH816:HRH821 HRP816:HRP821 HRX816:HRX821 HSF816:HSF821 HSN816:HSN821 HSV816:HSV821 HTD816:HTD821 HTL816:HTL821 HTT816:HTT821 HUB816:HUB821 HUJ816:HUJ821 HUR816:HUR821 HUZ816:HUZ821 HVH816:HVH821 HVP816:HVP821 HVX816:HVX821 HWF816:HWF821 HWN816:HWN821 HWV816:HWV821 HXD816:HXD821 HXL816:HXL821 HXT816:HXT821 HYB816:HYB821 HYJ816:HYJ821 HYR816:HYR821 HYZ816:HYZ821 HZH816:HZH821 HZP816:HZP821 HZX816:HZX821 IAF816:IAF821 IAN816:IAN821 IAV816:IAV821 IBD816:IBD821 IBL816:IBL821 IBT816:IBT821 ICB816:ICB821 ICJ816:ICJ821 ICR816:ICR821 ICZ816:ICZ821 IDH816:IDH821 IDP816:IDP821 IDX816:IDX821 IEF816:IEF821 IEN816:IEN821 IEV816:IEV821 IFD816:IFD821 IFL816:IFL821 IFT816:IFT821 IGB816:IGB821 IGJ816:IGJ821 IGR816:IGR821 IGZ816:IGZ821 IHH816:IHH821 IHP816:IHP821 IHX816:IHX821 IIF816:IIF821 IIN816:IIN821 IIV816:IIV821 IJD816:IJD821 IJL816:IJL821 IJT816:IJT821 IKB816:IKB821 IKJ816:IKJ821 IKR816:IKR821 IKZ816:IKZ821 ILH816:ILH821 ILP816:ILP821 ILX816:ILX821 IMF816:IMF821 IMN816:IMN821 IMV816:IMV821 IND816:IND821 INL816:INL821 INT816:INT821 IOB816:IOB821 IOJ816:IOJ821 IOR816:IOR821 IOZ816:IOZ821 IPH816:IPH821 IPP816:IPP821 IPX816:IPX821 IQF816:IQF821 IQN816:IQN821 IQV816:IQV821 IRD816:IRD821 IRL816:IRL821 IRT816:IRT821 ISB816:ISB821 ISJ816:ISJ821 ISR816:ISR821 ISZ816:ISZ821 ITH816:ITH821 ITP816:ITP821 ITX816:ITX821 IUF816:IUF821 IUN816:IUN821 IUV816:IUV821 IVD816:IVD821 IVL816:IVL821 IVT816:IVT821 IWB816:IWB821 IWJ816:IWJ821 IWR816:IWR821 IWZ816:IWZ821 IXH816:IXH821 IXP816:IXP821 IXX816:IXX821 IYF816:IYF821 IYN816:IYN821 IYV816:IYV821 IZD816:IZD821 IZL816:IZL821 IZT816:IZT821 JAB816:JAB821 JAJ816:JAJ821 JAR816:JAR821 JAZ816:JAZ821 JBH816:JBH821 JBP816:JBP821 JBX816:JBX821 JCF816:JCF821 JCN816:JCN821 JCV816:JCV821 JDD816:JDD821 JDL816:JDL821 JDT816:JDT821 JEB816:JEB821 JEJ816:JEJ821 JER816:JER821 JEZ816:JEZ821 JFH816:JFH821 JFP816:JFP821 JFX816:JFX821 JGF816:JGF821 JGN816:JGN821 JGV816:JGV821 JHD816:JHD821 JHL816:JHL821 JHT816:JHT821 JIB816:JIB821 JIJ816:JIJ821 JIR816:JIR821 JIZ816:JIZ821 JJH816:JJH821 JJP816:JJP821 JJX816:JJX821 JKF816:JKF821 JKN816:JKN821 JKV816:JKV821 JLD816:JLD821 JLL816:JLL821 JLT816:JLT821 JMB816:JMB821 JMJ816:JMJ821 JMR816:JMR821 JMZ816:JMZ821 JNH816:JNH821 JNP816:JNP821 JNX816:JNX821 JOF816:JOF821 JON816:JON821 JOV816:JOV821 JPD816:JPD821 JPL816:JPL821 JPT816:JPT821 JQB816:JQB821 JQJ816:JQJ821 JQR816:JQR821 JQZ816:JQZ821 JRH816:JRH821 JRP816:JRP821 JRX816:JRX821 JSF816:JSF821 JSN816:JSN821 JSV816:JSV821 JTD816:JTD821 JTL816:JTL821 JTT816:JTT821 JUB816:JUB821 JUJ816:JUJ821 JUR816:JUR821 JUZ816:JUZ821 JVH816:JVH821 JVP816:JVP821 JVX816:JVX821 JWF816:JWF821 JWN816:JWN821 JWV816:JWV821 JXD816:JXD821 JXL816:JXL821 JXT816:JXT821 JYB816:JYB821 JYJ816:JYJ821 JYR816:JYR821 JYZ816:JYZ821 JZH816:JZH821 JZP816:JZP821 JZX816:JZX821 KAF816:KAF821 KAN816:KAN821 KAV816:KAV821 KBD816:KBD821 KBL816:KBL821 KBT816:KBT821 KCB816:KCB821 KCJ816:KCJ821 KCR816:KCR821 KCZ816:KCZ821 KDH816:KDH821 KDP816:KDP821 KDX816:KDX821 KEF816:KEF821 KEN816:KEN821 KEV816:KEV821 KFD816:KFD821 KFL816:KFL821 KFT816:KFT821 KGB816:KGB821 KGJ816:KGJ821 KGR816:KGR821 KGZ816:KGZ821 KHH816:KHH821 KHP816:KHP821 KHX816:KHX821 KIF816:KIF821 KIN816:KIN821 KIV816:KIV821 KJD816:KJD821 KJL816:KJL821 KJT816:KJT821 KKB816:KKB821 KKJ816:KKJ821 KKR816:KKR821 KKZ816:KKZ821 KLH816:KLH821 KLP816:KLP821 KLX816:KLX821 KMF816:KMF821 KMN816:KMN821 KMV816:KMV821 KND816:KND821 KNL816:KNL821 KNT816:KNT821 KOB816:KOB821 KOJ816:KOJ821 KOR816:KOR821 KOZ816:KOZ821 KPH816:KPH821 KPP816:KPP821 KPX816:KPX821 KQF816:KQF821 KQN816:KQN821 KQV816:KQV821 KRD816:KRD821 KRL816:KRL821 KRT816:KRT821 KSB816:KSB821 KSJ816:KSJ821 KSR816:KSR821 KSZ816:KSZ821 KTH816:KTH821 KTP816:KTP821 KTX816:KTX821 KUF816:KUF821 KUN816:KUN821 KUV816:KUV821 KVD816:KVD821 KVL816:KVL821 KVT816:KVT821 KWB816:KWB821 KWJ816:KWJ821 KWR816:KWR821 KWZ816:KWZ821 KXH816:KXH821 KXP816:KXP821 KXX816:KXX821 KYF816:KYF821 KYN816:KYN821 KYV816:KYV821 KZD816:KZD821 KZL816:KZL821 KZT816:KZT821 LAB816:LAB821 LAJ816:LAJ821 LAR816:LAR821 LAZ816:LAZ821 LBH816:LBH821 LBP816:LBP821 LBX816:LBX821 LCF816:LCF821 LCN816:LCN821 LCV816:LCV821 LDD816:LDD821 LDL816:LDL821 LDT816:LDT821 LEB816:LEB821 LEJ816:LEJ821 LER816:LER821 LEZ816:LEZ821 LFH816:LFH821 LFP816:LFP821 LFX816:LFX821 LGF816:LGF821 LGN816:LGN821 LGV816:LGV821 LHD816:LHD821 LHL816:LHL821 LHT816:LHT821 LIB816:LIB821 LIJ816:LIJ821 LIR816:LIR821 LIZ816:LIZ821 LJH816:LJH821 LJP816:LJP821 LJX816:LJX821 LKF816:LKF821 LKN816:LKN821 LKV816:LKV821 LLD816:LLD821 LLL816:LLL821 LLT816:LLT821 LMB816:LMB821 LMJ816:LMJ821 LMR816:LMR821 LMZ816:LMZ821 LNH816:LNH821 LNP816:LNP821 LNX816:LNX821 LOF816:LOF821 LON816:LON821 LOV816:LOV821 LPD816:LPD821 LPL816:LPL821 LPT816:LPT821 LQB816:LQB821 LQJ816:LQJ821 LQR816:LQR821 LQZ816:LQZ821 LRH816:LRH821 LRP816:LRP821 LRX816:LRX821 LSF816:LSF821 LSN816:LSN821 LSV816:LSV821 LTD816:LTD821 LTL816:LTL821 LTT816:LTT821 LUB816:LUB821 LUJ816:LUJ821 LUR816:LUR821 LUZ816:LUZ821 LVH816:LVH821 LVP816:LVP821 LVX816:LVX821 LWF816:LWF821 LWN816:LWN821 LWV816:LWV821 LXD816:LXD821 LXL816:LXL821 LXT816:LXT821 LYB816:LYB821 LYJ816:LYJ821 LYR816:LYR821 LYZ816:LYZ821 LZH816:LZH821 LZP816:LZP821 LZX816:LZX821 MAF816:MAF821 MAN816:MAN821 MAV816:MAV821 MBD816:MBD821 MBL816:MBL821 MBT816:MBT821 MCB816:MCB821 MCJ816:MCJ821 MCR816:MCR821 MCZ816:MCZ821 MDH816:MDH821 MDP816:MDP821 MDX816:MDX821 MEF816:MEF821 MEN816:MEN821 MEV816:MEV821 MFD816:MFD821 MFL816:MFL821 MFT816:MFT821 MGB816:MGB821 MGJ816:MGJ821 MGR816:MGR821 MGZ816:MGZ821 MHH816:MHH821 MHP816:MHP821 MHX816:MHX821 MIF816:MIF821 MIN816:MIN821 MIV816:MIV821 MJD816:MJD821 MJL816:MJL821 MJT816:MJT821 MKB816:MKB821 MKJ816:MKJ821 MKR816:MKR821 MKZ816:MKZ821 MLH816:MLH821 MLP816:MLP821 MLX816:MLX821 MMF816:MMF821 MMN816:MMN821 MMV816:MMV821 MND816:MND821 MNL816:MNL821 MNT816:MNT821 MOB816:MOB821 MOJ816:MOJ821 MOR816:MOR821 MOZ816:MOZ821 MPH816:MPH821 MPP816:MPP821 MPX816:MPX821 MQF816:MQF821 MQN816:MQN821 MQV816:MQV821 MRD816:MRD821 MRL816:MRL821 MRT816:MRT821 MSB816:MSB821 MSJ816:MSJ821 MSR816:MSR821 MSZ816:MSZ821 MTH816:MTH821 MTP816:MTP821 MTX816:MTX821 MUF816:MUF821 MUN816:MUN821 MUV816:MUV821 MVD816:MVD821 MVL816:MVL821 MVT816:MVT821 MWB816:MWB821 MWJ816:MWJ821 MWR816:MWR821 MWZ816:MWZ821 MXH816:MXH821 MXP816:MXP821 MXX816:MXX821 MYF816:MYF821 MYN816:MYN821 MYV816:MYV821 MZD816:MZD821 MZL816:MZL821 MZT816:MZT821 NAB816:NAB821 NAJ816:NAJ821 NAR816:NAR821 NAZ816:NAZ821 NBH816:NBH821 NBP816:NBP821 NBX816:NBX821 NCF816:NCF821 NCN816:NCN821 NCV816:NCV821 NDD816:NDD821 NDL816:NDL821 NDT816:NDT821 NEB816:NEB821 NEJ816:NEJ821 NER816:NER821 NEZ816:NEZ821 NFH816:NFH821 NFP816:NFP821 NFX816:NFX821 NGF816:NGF821 NGN816:NGN821 NGV816:NGV821 NHD816:NHD821 NHL816:NHL821 NHT816:NHT821 NIB816:NIB821 NIJ816:NIJ821 NIR816:NIR821 NIZ816:NIZ821 NJH816:NJH821 NJP816:NJP821 NJX816:NJX821 NKF816:NKF821 NKN816:NKN821 NKV816:NKV821 NLD816:NLD821 NLL816:NLL821 NLT816:NLT821 NMB816:NMB821 NMJ816:NMJ821 NMR816:NMR821 NMZ816:NMZ821 NNH816:NNH821 NNP816:NNP821 NNX816:NNX821 NOF816:NOF821 NON816:NON821 NOV816:NOV821 NPD816:NPD821 NPL816:NPL821 NPT816:NPT821 NQB816:NQB821 NQJ816:NQJ821 NQR816:NQR821 NQZ816:NQZ821 NRH816:NRH821 NRP816:NRP821 NRX816:NRX821 NSF816:NSF821 NSN816:NSN821 NSV816:NSV821 NTD816:NTD821 NTL816:NTL821 NTT816:NTT821 NUB816:NUB821 NUJ816:NUJ821 NUR816:NUR821 NUZ816:NUZ821 NVH816:NVH821 NVP816:NVP821 NVX816:NVX821 NWF816:NWF821 NWN816:NWN821 NWV816:NWV821 NXD816:NXD821 NXL816:NXL821 NXT816:NXT821 NYB816:NYB821 NYJ816:NYJ821 NYR816:NYR821 NYZ816:NYZ821 NZH816:NZH821 NZP816:NZP821 NZX816:NZX821 OAF816:OAF821 OAN816:OAN821 OAV816:OAV821 OBD816:OBD821 OBL816:OBL821 OBT816:OBT821 OCB816:OCB821 OCJ816:OCJ821 OCR816:OCR821 OCZ816:OCZ821 ODH816:ODH821 ODP816:ODP821 ODX816:ODX821 OEF816:OEF821 OEN816:OEN821 OEV816:OEV821 OFD816:OFD821 OFL816:OFL821 OFT816:OFT821 OGB816:OGB821 OGJ816:OGJ821 OGR816:OGR821 OGZ816:OGZ821 OHH816:OHH821 OHP816:OHP821 OHX816:OHX821 OIF816:OIF821 OIN816:OIN821 OIV816:OIV821 OJD816:OJD821 OJL816:OJL821 OJT816:OJT821 OKB816:OKB821 OKJ816:OKJ821 OKR816:OKR821 OKZ816:OKZ821 OLH816:OLH821 OLP816:OLP821 OLX816:OLX821 OMF816:OMF821 OMN816:OMN821 OMV816:OMV821 OND816:OND821 ONL816:ONL821 ONT816:ONT821 OOB816:OOB821 OOJ816:OOJ821 OOR816:OOR821 OOZ816:OOZ821 OPH816:OPH821 OPP816:OPP821 OPX816:OPX821 OQF816:OQF821 OQN816:OQN821 OQV816:OQV821 ORD816:ORD821 ORL816:ORL821 ORT816:ORT821 OSB816:OSB821 OSJ816:OSJ821 OSR816:OSR821 OSZ816:OSZ821 OTH816:OTH821 OTP816:OTP821 OTX816:OTX821 OUF816:OUF821 OUN816:OUN821 OUV816:OUV821 OVD816:OVD821 OVL816:OVL821 OVT816:OVT821 OWB816:OWB821 OWJ816:OWJ821 OWR816:OWR821 OWZ816:OWZ821 OXH816:OXH821 OXP816:OXP821 OXX816:OXX821 OYF816:OYF821 OYN816:OYN821 OYV816:OYV821 OZD816:OZD821 OZL816:OZL821 OZT816:OZT821 PAB816:PAB821 PAJ816:PAJ821 PAR816:PAR821 PAZ816:PAZ821 PBH816:PBH821 PBP816:PBP821 PBX816:PBX821 PCF816:PCF821 PCN816:PCN821 PCV816:PCV821 PDD816:PDD821 PDL816:PDL821 PDT816:PDT821 PEB816:PEB821 PEJ816:PEJ821 PER816:PER821 PEZ816:PEZ821 PFH816:PFH821 PFP816:PFP821 PFX816:PFX821 PGF816:PGF821 PGN816:PGN821 PGV816:PGV821 PHD816:PHD821 PHL816:PHL821 PHT816:PHT821 PIB816:PIB821 PIJ816:PIJ821 PIR816:PIR821 PIZ816:PIZ821 PJH816:PJH821 PJP816:PJP821 PJX816:PJX821 PKF816:PKF821 PKN816:PKN821 PKV816:PKV821 PLD816:PLD821 PLL816:PLL821 PLT816:PLT821 PMB816:PMB821 PMJ816:PMJ821 PMR816:PMR821 PMZ816:PMZ821 PNH816:PNH821 PNP816:PNP821 PNX816:PNX821 POF816:POF821 PON816:PON821 POV816:POV821 PPD816:PPD821 PPL816:PPL821 PPT816:PPT821 PQB816:PQB821 PQJ816:PQJ821 PQR816:PQR821 PQZ816:PQZ821 PRH816:PRH821 PRP816:PRP821 PRX816:PRX821 PSF816:PSF821 PSN816:PSN821 PSV816:PSV821 PTD816:PTD821 PTL816:PTL821 PTT816:PTT821 PUB816:PUB821 PUJ816:PUJ821 PUR816:PUR821 PUZ816:PUZ821 PVH816:PVH821 PVP816:PVP821 PVX816:PVX821 PWF816:PWF821 PWN816:PWN821 PWV816:PWV821 PXD816:PXD821 PXL816:PXL821 PXT816:PXT821 PYB816:PYB821 PYJ816:PYJ821 PYR816:PYR821 PYZ816:PYZ821 PZH816:PZH821 PZP816:PZP821 PZX816:PZX821 QAF816:QAF821 QAN816:QAN821 QAV816:QAV821 QBD816:QBD821 QBL816:QBL821 QBT816:QBT821 QCB816:QCB821 QCJ816:QCJ821 QCR816:QCR821 QCZ816:QCZ821 QDH816:QDH821 QDP816:QDP821 QDX816:QDX821 QEF816:QEF821 QEN816:QEN821 QEV816:QEV821 QFD816:QFD821 QFL816:QFL821 QFT816:QFT821 QGB816:QGB821 QGJ816:QGJ821 QGR816:QGR821 QGZ816:QGZ821 QHH816:QHH821 QHP816:QHP821 QHX816:QHX821 QIF816:QIF821 QIN816:QIN821 QIV816:QIV821 QJD816:QJD821 QJL816:QJL821 QJT816:QJT821 QKB816:QKB821 QKJ816:QKJ821 QKR816:QKR821 QKZ816:QKZ821 QLH816:QLH821 QLP816:QLP821 QLX816:QLX821 QMF816:QMF821 QMN816:QMN821 QMV816:QMV821 QND816:QND821 QNL816:QNL821 QNT816:QNT821 QOB816:QOB821 QOJ816:QOJ821 QOR816:QOR821 QOZ816:QOZ821 QPH816:QPH821 QPP816:QPP821 QPX816:QPX821 QQF816:QQF821 QQN816:QQN821 QQV816:QQV821 QRD816:QRD821 QRL816:QRL821 QRT816:QRT821 QSB816:QSB821 QSJ816:QSJ821 QSR816:QSR821 QSZ816:QSZ821 QTH816:QTH821 QTP816:QTP821 QTX816:QTX821 QUF816:QUF821 QUN816:QUN821 QUV816:QUV821 QVD816:QVD821 QVL816:QVL821 QVT816:QVT821 QWB816:QWB821 QWJ816:QWJ821 QWR816:QWR821 QWZ816:QWZ821 QXH816:QXH821 QXP816:QXP821 QXX816:QXX821 QYF816:QYF821 QYN816:QYN821 QYV816:QYV821 QZD816:QZD821 QZL816:QZL821 QZT816:QZT821 RAB816:RAB821 RAJ816:RAJ821 RAR816:RAR821 RAZ816:RAZ821 RBH816:RBH821 RBP816:RBP821 RBX816:RBX821 RCF816:RCF821 RCN816:RCN821 RCV816:RCV821 RDD816:RDD821 RDL816:RDL821 RDT816:RDT821 REB816:REB821 REJ816:REJ821 RER816:RER821 REZ816:REZ821 RFH816:RFH821 RFP816:RFP821 RFX816:RFX821 RGF816:RGF821 RGN816:RGN821 RGV816:RGV821 RHD816:RHD821 RHL816:RHL821 RHT816:RHT821 RIB816:RIB821 RIJ816:RIJ821 RIR816:RIR821 RIZ816:RIZ821 RJH816:RJH821 RJP816:RJP821 RJX816:RJX821 RKF816:RKF821 RKN816:RKN821 RKV816:RKV821 RLD816:RLD821 RLL816:RLL821 RLT816:RLT821 RMB816:RMB821 RMJ816:RMJ821 RMR816:RMR821 RMZ816:RMZ821 RNH816:RNH821 RNP816:RNP821 RNX816:RNX821 ROF816:ROF821 RON816:RON821 ROV816:ROV821 RPD816:RPD821 RPL816:RPL821 RPT816:RPT821 RQB816:RQB821 RQJ816:RQJ821 RQR816:RQR821 RQZ816:RQZ821 RRH816:RRH821 RRP816:RRP821 RRX816:RRX821 RSF816:RSF821 RSN816:RSN821 RSV816:RSV821 RTD816:RTD821 RTL816:RTL821 RTT816:RTT821 RUB816:RUB821 RUJ816:RUJ821 RUR816:RUR821 RUZ816:RUZ821 RVH816:RVH821 RVP816:RVP821 RVX816:RVX821 RWF816:RWF821 RWN816:RWN821 RWV816:RWV821 RXD816:RXD821 RXL816:RXL821 RXT816:RXT821 RYB816:RYB821 RYJ816:RYJ821 RYR816:RYR821 RYZ816:RYZ821 RZH816:RZH821 RZP816:RZP821 RZX816:RZX821 SAF816:SAF821 SAN816:SAN821 SAV816:SAV821 SBD816:SBD821 SBL816:SBL821 SBT816:SBT821 SCB816:SCB821 SCJ816:SCJ821 SCR816:SCR821 SCZ816:SCZ821 SDH816:SDH821 SDP816:SDP821 SDX816:SDX821 SEF816:SEF821 SEN816:SEN821 SEV816:SEV821 SFD816:SFD821 SFL816:SFL821 SFT816:SFT821 SGB816:SGB821 SGJ816:SGJ821 SGR816:SGR821 SGZ816:SGZ821 SHH816:SHH821 SHP816:SHP821 SHX816:SHX821 SIF816:SIF821 SIN816:SIN821 SIV816:SIV821 SJD816:SJD821 SJL816:SJL821 SJT816:SJT821 SKB816:SKB821 SKJ816:SKJ821 SKR816:SKR821 SKZ816:SKZ821 SLH816:SLH821 SLP816:SLP821 SLX816:SLX821 SMF816:SMF821 SMN816:SMN821 SMV816:SMV821 SND816:SND821 SNL816:SNL821 SNT816:SNT821 SOB816:SOB821 SOJ816:SOJ821 SOR816:SOR821 SOZ816:SOZ821 SPH816:SPH821 SPP816:SPP821 SPX816:SPX821 SQF816:SQF821 SQN816:SQN821 SQV816:SQV821 SRD816:SRD821 SRL816:SRL821 SRT816:SRT821 SSB816:SSB821 SSJ816:SSJ821 SSR816:SSR821 SSZ816:SSZ821 STH816:STH821 STP816:STP821 STX816:STX821 SUF816:SUF821 SUN816:SUN821 SUV816:SUV821 SVD816:SVD821 SVL816:SVL821 SVT816:SVT821 SWB816:SWB821 SWJ816:SWJ821 SWR816:SWR821 SWZ816:SWZ821 SXH816:SXH821 SXP816:SXP821 SXX816:SXX821 SYF816:SYF821 SYN816:SYN821 SYV816:SYV821 SZD816:SZD821 SZL816:SZL821 SZT816:SZT821 TAB816:TAB821 TAJ816:TAJ821 TAR816:TAR821 TAZ816:TAZ821 TBH816:TBH821 TBP816:TBP821 TBX816:TBX821 TCF816:TCF821 TCN816:TCN821 TCV816:TCV821 TDD816:TDD821 TDL816:TDL821 TDT816:TDT821 TEB816:TEB821 TEJ816:TEJ821 TER816:TER821 TEZ816:TEZ821 TFH816:TFH821 TFP816:TFP821 TFX816:TFX821 TGF816:TGF821 TGN816:TGN821 TGV816:TGV821 THD816:THD821 THL816:THL821 THT816:THT821 TIB816:TIB821 TIJ816:TIJ821 TIR816:TIR821 TIZ816:TIZ821 TJH816:TJH821 TJP816:TJP821 TJX816:TJX821 TKF816:TKF821 TKN816:TKN821 TKV816:TKV821 TLD816:TLD821 TLL816:TLL821 TLT816:TLT821 TMB816:TMB821 TMJ816:TMJ821 TMR816:TMR821 TMZ816:TMZ821 TNH816:TNH821 TNP816:TNP821 TNX816:TNX821 TOF816:TOF821 TON816:TON821 TOV816:TOV821 TPD816:TPD821 TPL816:TPL821 TPT816:TPT821 TQB816:TQB821 TQJ816:TQJ821 TQR816:TQR821 TQZ816:TQZ821 TRH816:TRH821 TRP816:TRP821 TRX816:TRX821 TSF816:TSF821 TSN816:TSN821 TSV816:TSV821 TTD816:TTD821 TTL816:TTL821 TTT816:TTT821 TUB816:TUB821 TUJ816:TUJ821 TUR816:TUR821 TUZ816:TUZ821 TVH816:TVH821 TVP816:TVP821 TVX816:TVX821 TWF816:TWF821 TWN816:TWN821 TWV816:TWV821 TXD816:TXD821 TXL816:TXL821 TXT816:TXT821 TYB816:TYB821 TYJ816:TYJ821 TYR816:TYR821 TYZ816:TYZ821 TZH816:TZH821 TZP816:TZP821 TZX816:TZX821 UAF816:UAF821 UAN816:UAN821 UAV816:UAV821 UBD816:UBD821 UBL816:UBL821 UBT816:UBT821 UCB816:UCB821 UCJ816:UCJ821 UCR816:UCR821 UCZ816:UCZ821 UDH816:UDH821 UDP816:UDP821 UDX816:UDX821 UEF816:UEF821 UEN816:UEN821 UEV816:UEV821 UFD816:UFD821 UFL816:UFL821 UFT816:UFT821 UGB816:UGB821 UGJ816:UGJ821 UGR816:UGR821 UGZ816:UGZ821 UHH816:UHH821 UHP816:UHP821 UHX816:UHX821 UIF816:UIF821 UIN816:UIN821 UIV816:UIV821 UJD816:UJD821 UJL816:UJL821 UJT816:UJT821 UKB816:UKB821 UKJ816:UKJ821 UKR816:UKR821 UKZ816:UKZ821 ULH816:ULH821 ULP816:ULP821 ULX816:ULX821 UMF816:UMF821 UMN816:UMN821 UMV816:UMV821 UND816:UND821 UNL816:UNL821 UNT816:UNT821 UOB816:UOB821 UOJ816:UOJ821 UOR816:UOR821 UOZ816:UOZ821 UPH816:UPH821 UPP816:UPP821 UPX816:UPX821 UQF816:UQF821 UQN816:UQN821 UQV816:UQV821 URD816:URD821 URL816:URL821 URT816:URT821 USB816:USB821 USJ816:USJ821 USR816:USR821 USZ816:USZ821 UTH816:UTH821 UTP816:UTP821 UTX816:UTX821 UUF816:UUF821 UUN816:UUN821 UUV816:UUV821 UVD816:UVD821 UVL816:UVL821 UVT816:UVT821 UWB816:UWB821 UWJ816:UWJ821 UWR816:UWR821 UWZ816:UWZ821 UXH816:UXH821 UXP816:UXP821 UXX816:UXX821 UYF816:UYF821 UYN816:UYN821 UYV816:UYV821 UZD816:UZD821 UZL816:UZL821 UZT816:UZT821 VAB816:VAB821 VAJ816:VAJ821 VAR816:VAR821 VAZ816:VAZ821 VBH816:VBH821 VBP816:VBP821 VBX816:VBX821 VCF816:VCF821 VCN816:VCN821 VCV816:VCV821 VDD816:VDD821 VDL816:VDL821 VDT816:VDT821 VEB816:VEB821 VEJ816:VEJ821 VER816:VER821 VEZ816:VEZ821 VFH816:VFH821 VFP816:VFP821 VFX816:VFX821 VGF816:VGF821 VGN816:VGN821 VGV816:VGV821 VHD816:VHD821 VHL816:VHL821 VHT816:VHT821 VIB816:VIB821 VIJ816:VIJ821 VIR816:VIR821 VIZ816:VIZ821 VJH816:VJH821 VJP816:VJP821 VJX816:VJX821 VKF816:VKF821 VKN816:VKN821 VKV816:VKV821 VLD816:VLD821 VLL816:VLL821 VLT816:VLT821 VMB816:VMB821 VMJ816:VMJ821 VMR816:VMR821 VMZ816:VMZ821 VNH816:VNH821 VNP816:VNP821 VNX816:VNX821 VOF816:VOF821 VON816:VON821 VOV816:VOV821 VPD816:VPD821 VPL816:VPL821 VPT816:VPT821 VQB816:VQB821 VQJ816:VQJ821 VQR816:VQR821 VQZ816:VQZ821 VRH816:VRH821 VRP816:VRP821 VRX816:VRX821 VSF816:VSF821 VSN816:VSN821 VSV816:VSV821 VTD816:VTD821 VTL816:VTL821 VTT816:VTT821 VUB816:VUB821 VUJ816:VUJ821 VUR816:VUR821 VUZ816:VUZ821 VVH816:VVH821 VVP816:VVP821 VVX816:VVX821 VWF816:VWF821 VWN816:VWN821 VWV816:VWV821 VXD816:VXD821 VXL816:VXL821 VXT816:VXT821 VYB816:VYB821 VYJ816:VYJ821 VYR816:VYR821 VYZ816:VYZ821 VZH816:VZH821 VZP816:VZP821 VZX816:VZX821 WAF816:WAF821 WAN816:WAN821 WAV816:WAV821 WBD816:WBD821 WBL816:WBL821 WBT816:WBT821 WCB816:WCB821 WCJ816:WCJ821 WCR816:WCR821 WCZ816:WCZ821 WDH816:WDH821 WDP816:WDP821 WDX816:WDX821 WEF816:WEF821 WEN816:WEN821 WEV816:WEV821 WFD816:WFD821 WFL816:WFL821 WFT816:WFT821 WGB816:WGB821 WGJ816:WGJ821 WGR816:WGR821 WGZ816:WGZ821 WHH816:WHH821 WHP816:WHP821 WHX816:WHX821 WIF816:WIF821 WIN816:WIN821 WIV816:WIV821 WJD816:WJD821 WJL816:WJL821 WJT816:WJT821 WKB816:WKB821 WKJ816:WKJ821 WKR816:WKR821 WKZ816:WKZ821 WLH816:WLH821 WLP816:WLP821 WLX816:WLX821 WMF816:WMF821 WMN816:WMN821 WMV816:WMV821 WND816:WND821 WNL816:WNL821 WNT816:WNT821 WOB816:WOB821 WOJ816:WOJ821 WOR816:WOR821 WOZ816:WOZ821 WPH816:WPH821 WPP816:WPP821 WPX816:WPX821 WQF816:WQF821 WQN816:WQN821 WQV816:WQV821 WRD816:WRD821 WRL816:WRL821 WRT816:WRT821 WSB816:WSB821 WSJ816:WSJ821 WSR816:WSR821 WSZ816:WSZ821 WTH816:WTH821 WTP816:WTP821 WTX816:WTX821 WUF816:WUF821 WUN816:WUN821 WUV816:WUV821 WVD816:WVD821 WVL816:WVL821 WVT816:WVT821 WWB816:WWB821 WWJ816:WWJ821 WWR816:WWR821 WWZ816:WWZ821 WXH816:WXH821 WXP816:WXP821 WXX816:WXX821 WYF816:WYF821 WYN816:WYN821 WYV816:WYV821 WZD816:WZD821 WZL816:WZL821 WZT816:WZT821 XAB816:XAB821 XAJ816:XAJ821 XAR816:XAR821 XAZ816:XAZ821 XBH816:XBH821 XBP816:XBP821 XBX816:XBX821 XCF816:XCF821 XCN816:XCN821 XCV816:XCV821 XDD816:XDD821 XDL816:XDL821 XDT816:XDT821 XEB816:XEB821 XEJ816:XEJ821 XER816:XER821 XEZ816:XEZ821">
    <cfRule type="cellIs" dxfId="5" priority="266" stopIfTrue="1" operator="equal">
      <formula>"CW 3240-R7"</formula>
    </cfRule>
    <cfRule type="cellIs" dxfId="4" priority="265" stopIfTrue="1" operator="equal">
      <formula>"CW 3120-R2"</formula>
    </cfRule>
    <cfRule type="cellIs" dxfId="3" priority="264" stopIfTrue="1" operator="equal">
      <formula>"CW 2130-R11"</formula>
    </cfRule>
  </conditionalFormatting>
  <conditionalFormatting sqref="T828:T831 AB828:AB831 AJ828:AJ831 AR828:AR831 AZ828:AZ831 BH828:BH831 BP828:BP831 BX828:BX831 CF828:CF831 CN828:CN831 CV828:CV831 DD828:DD831 DL828:DL831 DT828:DT831 EB828:EB831 EJ828:EJ831 ER828:ER831 EZ828:EZ831 FH828:FH831 FP828:FP831 FX828:FX831 GF828:GF831 GN828:GN831 GV828:GV831 HD828:HD831 HL828:HL831 HT828:HT831 IB828:IB831 IJ828:IJ831 IR828:IR831 IZ828:IZ831 JH828:JH831 JP828:JP831 JX828:JX831 KF828:KF831 KN828:KN831 KV828:KV831 LD828:LD831 LL828:LL831 LT828:LT831 MB828:MB831 MJ828:MJ831 MR828:MR831 MZ828:MZ831 NH828:NH831 NP828:NP831 NX828:NX831 OF828:OF831 ON828:ON831 OV828:OV831 PD828:PD831 PL828:PL831 PT828:PT831 QB828:QB831 QJ828:QJ831 QR828:QR831 QZ828:QZ831 RH828:RH831 RP828:RP831 RX828:RX831 SF828:SF831 SN828:SN831 SV828:SV831 TD828:TD831 TL828:TL831 TT828:TT831 UB828:UB831 UJ828:UJ831 UR828:UR831 UZ828:UZ831 VH828:VH831 VP828:VP831 VX828:VX831 WF828:WF831 WN828:WN831 WV828:WV831 XD828:XD831 XL828:XL831 XT828:XT831 YB828:YB831 YJ828:YJ831 YR828:YR831 YZ828:YZ831 ZH828:ZH831 ZP828:ZP831 ZX828:ZX831 AAF828:AAF831 AAN828:AAN831 AAV828:AAV831 ABD828:ABD831 ABL828:ABL831 ABT828:ABT831 ACB828:ACB831 ACJ828:ACJ831 ACR828:ACR831 ACZ828:ACZ831 ADH828:ADH831 ADP828:ADP831 ADX828:ADX831 AEF828:AEF831 AEN828:AEN831 AEV828:AEV831 AFD828:AFD831 AFL828:AFL831 AFT828:AFT831 AGB828:AGB831 AGJ828:AGJ831 AGR828:AGR831 AGZ828:AGZ831 AHH828:AHH831 AHP828:AHP831 AHX828:AHX831 AIF828:AIF831 AIN828:AIN831 AIV828:AIV831 AJD828:AJD831 AJL828:AJL831 AJT828:AJT831 AKB828:AKB831 AKJ828:AKJ831 AKR828:AKR831 AKZ828:AKZ831 ALH828:ALH831 ALP828:ALP831 ALX828:ALX831 AMF828:AMF831 AMN828:AMN831 AMV828:AMV831 AND828:AND831 ANL828:ANL831 ANT828:ANT831 AOB828:AOB831 AOJ828:AOJ831 AOR828:AOR831 AOZ828:AOZ831 APH828:APH831 APP828:APP831 APX828:APX831 AQF828:AQF831 AQN828:AQN831 AQV828:AQV831 ARD828:ARD831 ARL828:ARL831 ART828:ART831 ASB828:ASB831 ASJ828:ASJ831 ASR828:ASR831 ASZ828:ASZ831 ATH828:ATH831 ATP828:ATP831 ATX828:ATX831 AUF828:AUF831 AUN828:AUN831 AUV828:AUV831 AVD828:AVD831 AVL828:AVL831 AVT828:AVT831 AWB828:AWB831 AWJ828:AWJ831 AWR828:AWR831 AWZ828:AWZ831 AXH828:AXH831 AXP828:AXP831 AXX828:AXX831 AYF828:AYF831 AYN828:AYN831 AYV828:AYV831 AZD828:AZD831 AZL828:AZL831 AZT828:AZT831 BAB828:BAB831 BAJ828:BAJ831 BAR828:BAR831 BAZ828:BAZ831 BBH828:BBH831 BBP828:BBP831 BBX828:BBX831 BCF828:BCF831 BCN828:BCN831 BCV828:BCV831 BDD828:BDD831 BDL828:BDL831 BDT828:BDT831 BEB828:BEB831 BEJ828:BEJ831 BER828:BER831 BEZ828:BEZ831 BFH828:BFH831 BFP828:BFP831 BFX828:BFX831 BGF828:BGF831 BGN828:BGN831 BGV828:BGV831 BHD828:BHD831 BHL828:BHL831 BHT828:BHT831 BIB828:BIB831 BIJ828:BIJ831 BIR828:BIR831 BIZ828:BIZ831 BJH828:BJH831 BJP828:BJP831 BJX828:BJX831 BKF828:BKF831 BKN828:BKN831 BKV828:BKV831 BLD828:BLD831 BLL828:BLL831 BLT828:BLT831 BMB828:BMB831 BMJ828:BMJ831 BMR828:BMR831 BMZ828:BMZ831 BNH828:BNH831 BNP828:BNP831 BNX828:BNX831 BOF828:BOF831 BON828:BON831 BOV828:BOV831 BPD828:BPD831 BPL828:BPL831 BPT828:BPT831 BQB828:BQB831 BQJ828:BQJ831 BQR828:BQR831 BQZ828:BQZ831 BRH828:BRH831 BRP828:BRP831 BRX828:BRX831 BSF828:BSF831 BSN828:BSN831 BSV828:BSV831 BTD828:BTD831 BTL828:BTL831 BTT828:BTT831 BUB828:BUB831 BUJ828:BUJ831 BUR828:BUR831 BUZ828:BUZ831 BVH828:BVH831 BVP828:BVP831 BVX828:BVX831 BWF828:BWF831 BWN828:BWN831 BWV828:BWV831 BXD828:BXD831 BXL828:BXL831 BXT828:BXT831 BYB828:BYB831 BYJ828:BYJ831 BYR828:BYR831 BYZ828:BYZ831 BZH828:BZH831 BZP828:BZP831 BZX828:BZX831 CAF828:CAF831 CAN828:CAN831 CAV828:CAV831 CBD828:CBD831 CBL828:CBL831 CBT828:CBT831 CCB828:CCB831 CCJ828:CCJ831 CCR828:CCR831 CCZ828:CCZ831 CDH828:CDH831 CDP828:CDP831 CDX828:CDX831 CEF828:CEF831 CEN828:CEN831 CEV828:CEV831 CFD828:CFD831 CFL828:CFL831 CFT828:CFT831 CGB828:CGB831 CGJ828:CGJ831 CGR828:CGR831 CGZ828:CGZ831 CHH828:CHH831 CHP828:CHP831 CHX828:CHX831 CIF828:CIF831 CIN828:CIN831 CIV828:CIV831 CJD828:CJD831 CJL828:CJL831 CJT828:CJT831 CKB828:CKB831 CKJ828:CKJ831 CKR828:CKR831 CKZ828:CKZ831 CLH828:CLH831 CLP828:CLP831 CLX828:CLX831 CMF828:CMF831 CMN828:CMN831 CMV828:CMV831 CND828:CND831 CNL828:CNL831 CNT828:CNT831 COB828:COB831 COJ828:COJ831 COR828:COR831 COZ828:COZ831 CPH828:CPH831 CPP828:CPP831 CPX828:CPX831 CQF828:CQF831 CQN828:CQN831 CQV828:CQV831 CRD828:CRD831 CRL828:CRL831 CRT828:CRT831 CSB828:CSB831 CSJ828:CSJ831 CSR828:CSR831 CSZ828:CSZ831 CTH828:CTH831 CTP828:CTP831 CTX828:CTX831 CUF828:CUF831 CUN828:CUN831 CUV828:CUV831 CVD828:CVD831 CVL828:CVL831 CVT828:CVT831 CWB828:CWB831 CWJ828:CWJ831 CWR828:CWR831 CWZ828:CWZ831 CXH828:CXH831 CXP828:CXP831 CXX828:CXX831 CYF828:CYF831 CYN828:CYN831 CYV828:CYV831 CZD828:CZD831 CZL828:CZL831 CZT828:CZT831 DAB828:DAB831 DAJ828:DAJ831 DAR828:DAR831 DAZ828:DAZ831 DBH828:DBH831 DBP828:DBP831 DBX828:DBX831 DCF828:DCF831 DCN828:DCN831 DCV828:DCV831 DDD828:DDD831 DDL828:DDL831 DDT828:DDT831 DEB828:DEB831 DEJ828:DEJ831 DER828:DER831 DEZ828:DEZ831 DFH828:DFH831 DFP828:DFP831 DFX828:DFX831 DGF828:DGF831 DGN828:DGN831 DGV828:DGV831 DHD828:DHD831 DHL828:DHL831 DHT828:DHT831 DIB828:DIB831 DIJ828:DIJ831 DIR828:DIR831 DIZ828:DIZ831 DJH828:DJH831 DJP828:DJP831 DJX828:DJX831 DKF828:DKF831 DKN828:DKN831 DKV828:DKV831 DLD828:DLD831 DLL828:DLL831 DLT828:DLT831 DMB828:DMB831 DMJ828:DMJ831 DMR828:DMR831 DMZ828:DMZ831 DNH828:DNH831 DNP828:DNP831 DNX828:DNX831 DOF828:DOF831 DON828:DON831 DOV828:DOV831 DPD828:DPD831 DPL828:DPL831 DPT828:DPT831 DQB828:DQB831 DQJ828:DQJ831 DQR828:DQR831 DQZ828:DQZ831 DRH828:DRH831 DRP828:DRP831 DRX828:DRX831 DSF828:DSF831 DSN828:DSN831 DSV828:DSV831 DTD828:DTD831 DTL828:DTL831 DTT828:DTT831 DUB828:DUB831 DUJ828:DUJ831 DUR828:DUR831 DUZ828:DUZ831 DVH828:DVH831 DVP828:DVP831 DVX828:DVX831 DWF828:DWF831 DWN828:DWN831 DWV828:DWV831 DXD828:DXD831 DXL828:DXL831 DXT828:DXT831 DYB828:DYB831 DYJ828:DYJ831 DYR828:DYR831 DYZ828:DYZ831 DZH828:DZH831 DZP828:DZP831 DZX828:DZX831 EAF828:EAF831 EAN828:EAN831 EAV828:EAV831 EBD828:EBD831 EBL828:EBL831 EBT828:EBT831 ECB828:ECB831 ECJ828:ECJ831 ECR828:ECR831 ECZ828:ECZ831 EDH828:EDH831 EDP828:EDP831 EDX828:EDX831 EEF828:EEF831 EEN828:EEN831 EEV828:EEV831 EFD828:EFD831 EFL828:EFL831 EFT828:EFT831 EGB828:EGB831 EGJ828:EGJ831 EGR828:EGR831 EGZ828:EGZ831 EHH828:EHH831 EHP828:EHP831 EHX828:EHX831 EIF828:EIF831 EIN828:EIN831 EIV828:EIV831 EJD828:EJD831 EJL828:EJL831 EJT828:EJT831 EKB828:EKB831 EKJ828:EKJ831 EKR828:EKR831 EKZ828:EKZ831 ELH828:ELH831 ELP828:ELP831 ELX828:ELX831 EMF828:EMF831 EMN828:EMN831 EMV828:EMV831 END828:END831 ENL828:ENL831 ENT828:ENT831 EOB828:EOB831 EOJ828:EOJ831 EOR828:EOR831 EOZ828:EOZ831 EPH828:EPH831 EPP828:EPP831 EPX828:EPX831 EQF828:EQF831 EQN828:EQN831 EQV828:EQV831 ERD828:ERD831 ERL828:ERL831 ERT828:ERT831 ESB828:ESB831 ESJ828:ESJ831 ESR828:ESR831 ESZ828:ESZ831 ETH828:ETH831 ETP828:ETP831 ETX828:ETX831 EUF828:EUF831 EUN828:EUN831 EUV828:EUV831 EVD828:EVD831 EVL828:EVL831 EVT828:EVT831 EWB828:EWB831 EWJ828:EWJ831 EWR828:EWR831 EWZ828:EWZ831 EXH828:EXH831 EXP828:EXP831 EXX828:EXX831 EYF828:EYF831 EYN828:EYN831 EYV828:EYV831 EZD828:EZD831 EZL828:EZL831 EZT828:EZT831 FAB828:FAB831 FAJ828:FAJ831 FAR828:FAR831 FAZ828:FAZ831 FBH828:FBH831 FBP828:FBP831 FBX828:FBX831 FCF828:FCF831 FCN828:FCN831 FCV828:FCV831 FDD828:FDD831 FDL828:FDL831 FDT828:FDT831 FEB828:FEB831 FEJ828:FEJ831 FER828:FER831 FEZ828:FEZ831 FFH828:FFH831 FFP828:FFP831 FFX828:FFX831 FGF828:FGF831 FGN828:FGN831 FGV828:FGV831 FHD828:FHD831 FHL828:FHL831 FHT828:FHT831 FIB828:FIB831 FIJ828:FIJ831 FIR828:FIR831 FIZ828:FIZ831 FJH828:FJH831 FJP828:FJP831 FJX828:FJX831 FKF828:FKF831 FKN828:FKN831 FKV828:FKV831 FLD828:FLD831 FLL828:FLL831 FLT828:FLT831 FMB828:FMB831 FMJ828:FMJ831 FMR828:FMR831 FMZ828:FMZ831 FNH828:FNH831 FNP828:FNP831 FNX828:FNX831 FOF828:FOF831 FON828:FON831 FOV828:FOV831 FPD828:FPD831 FPL828:FPL831 FPT828:FPT831 FQB828:FQB831 FQJ828:FQJ831 FQR828:FQR831 FQZ828:FQZ831 FRH828:FRH831 FRP828:FRP831 FRX828:FRX831 FSF828:FSF831 FSN828:FSN831 FSV828:FSV831 FTD828:FTD831 FTL828:FTL831 FTT828:FTT831 FUB828:FUB831 FUJ828:FUJ831 FUR828:FUR831 FUZ828:FUZ831 FVH828:FVH831 FVP828:FVP831 FVX828:FVX831 FWF828:FWF831 FWN828:FWN831 FWV828:FWV831 FXD828:FXD831 FXL828:FXL831 FXT828:FXT831 FYB828:FYB831 FYJ828:FYJ831 FYR828:FYR831 FYZ828:FYZ831 FZH828:FZH831 FZP828:FZP831 FZX828:FZX831 GAF828:GAF831 GAN828:GAN831 GAV828:GAV831 GBD828:GBD831 GBL828:GBL831 GBT828:GBT831 GCB828:GCB831 GCJ828:GCJ831 GCR828:GCR831 GCZ828:GCZ831 GDH828:GDH831 GDP828:GDP831 GDX828:GDX831 GEF828:GEF831 GEN828:GEN831 GEV828:GEV831 GFD828:GFD831 GFL828:GFL831 GFT828:GFT831 GGB828:GGB831 GGJ828:GGJ831 GGR828:GGR831 GGZ828:GGZ831 GHH828:GHH831 GHP828:GHP831 GHX828:GHX831 GIF828:GIF831 GIN828:GIN831 GIV828:GIV831 GJD828:GJD831 GJL828:GJL831 GJT828:GJT831 GKB828:GKB831 GKJ828:GKJ831 GKR828:GKR831 GKZ828:GKZ831 GLH828:GLH831 GLP828:GLP831 GLX828:GLX831 GMF828:GMF831 GMN828:GMN831 GMV828:GMV831 GND828:GND831 GNL828:GNL831 GNT828:GNT831 GOB828:GOB831 GOJ828:GOJ831 GOR828:GOR831 GOZ828:GOZ831 GPH828:GPH831 GPP828:GPP831 GPX828:GPX831 GQF828:GQF831 GQN828:GQN831 GQV828:GQV831 GRD828:GRD831 GRL828:GRL831 GRT828:GRT831 GSB828:GSB831 GSJ828:GSJ831 GSR828:GSR831 GSZ828:GSZ831 GTH828:GTH831 GTP828:GTP831 GTX828:GTX831 GUF828:GUF831 GUN828:GUN831 GUV828:GUV831 GVD828:GVD831 GVL828:GVL831 GVT828:GVT831 GWB828:GWB831 GWJ828:GWJ831 GWR828:GWR831 GWZ828:GWZ831 GXH828:GXH831 GXP828:GXP831 GXX828:GXX831 GYF828:GYF831 GYN828:GYN831 GYV828:GYV831 GZD828:GZD831 GZL828:GZL831 GZT828:GZT831 HAB828:HAB831 HAJ828:HAJ831 HAR828:HAR831 HAZ828:HAZ831 HBH828:HBH831 HBP828:HBP831 HBX828:HBX831 HCF828:HCF831 HCN828:HCN831 HCV828:HCV831 HDD828:HDD831 HDL828:HDL831 HDT828:HDT831 HEB828:HEB831 HEJ828:HEJ831 HER828:HER831 HEZ828:HEZ831 HFH828:HFH831 HFP828:HFP831 HFX828:HFX831 HGF828:HGF831 HGN828:HGN831 HGV828:HGV831 HHD828:HHD831 HHL828:HHL831 HHT828:HHT831 HIB828:HIB831 HIJ828:HIJ831 HIR828:HIR831 HIZ828:HIZ831 HJH828:HJH831 HJP828:HJP831 HJX828:HJX831 HKF828:HKF831 HKN828:HKN831 HKV828:HKV831 HLD828:HLD831 HLL828:HLL831 HLT828:HLT831 HMB828:HMB831 HMJ828:HMJ831 HMR828:HMR831 HMZ828:HMZ831 HNH828:HNH831 HNP828:HNP831 HNX828:HNX831 HOF828:HOF831 HON828:HON831 HOV828:HOV831 HPD828:HPD831 HPL828:HPL831 HPT828:HPT831 HQB828:HQB831 HQJ828:HQJ831 HQR828:HQR831 HQZ828:HQZ831 HRH828:HRH831 HRP828:HRP831 HRX828:HRX831 HSF828:HSF831 HSN828:HSN831 HSV828:HSV831 HTD828:HTD831 HTL828:HTL831 HTT828:HTT831 HUB828:HUB831 HUJ828:HUJ831 HUR828:HUR831 HUZ828:HUZ831 HVH828:HVH831 HVP828:HVP831 HVX828:HVX831 HWF828:HWF831 HWN828:HWN831 HWV828:HWV831 HXD828:HXD831 HXL828:HXL831 HXT828:HXT831 HYB828:HYB831 HYJ828:HYJ831 HYR828:HYR831 HYZ828:HYZ831 HZH828:HZH831 HZP828:HZP831 HZX828:HZX831 IAF828:IAF831 IAN828:IAN831 IAV828:IAV831 IBD828:IBD831 IBL828:IBL831 IBT828:IBT831 ICB828:ICB831 ICJ828:ICJ831 ICR828:ICR831 ICZ828:ICZ831 IDH828:IDH831 IDP828:IDP831 IDX828:IDX831 IEF828:IEF831 IEN828:IEN831 IEV828:IEV831 IFD828:IFD831 IFL828:IFL831 IFT828:IFT831 IGB828:IGB831 IGJ828:IGJ831 IGR828:IGR831 IGZ828:IGZ831 IHH828:IHH831 IHP828:IHP831 IHX828:IHX831 IIF828:IIF831 IIN828:IIN831 IIV828:IIV831 IJD828:IJD831 IJL828:IJL831 IJT828:IJT831 IKB828:IKB831 IKJ828:IKJ831 IKR828:IKR831 IKZ828:IKZ831 ILH828:ILH831 ILP828:ILP831 ILX828:ILX831 IMF828:IMF831 IMN828:IMN831 IMV828:IMV831 IND828:IND831 INL828:INL831 INT828:INT831 IOB828:IOB831 IOJ828:IOJ831 IOR828:IOR831 IOZ828:IOZ831 IPH828:IPH831 IPP828:IPP831 IPX828:IPX831 IQF828:IQF831 IQN828:IQN831 IQV828:IQV831 IRD828:IRD831 IRL828:IRL831 IRT828:IRT831 ISB828:ISB831 ISJ828:ISJ831 ISR828:ISR831 ISZ828:ISZ831 ITH828:ITH831 ITP828:ITP831 ITX828:ITX831 IUF828:IUF831 IUN828:IUN831 IUV828:IUV831 IVD828:IVD831 IVL828:IVL831 IVT828:IVT831 IWB828:IWB831 IWJ828:IWJ831 IWR828:IWR831 IWZ828:IWZ831 IXH828:IXH831 IXP828:IXP831 IXX828:IXX831 IYF828:IYF831 IYN828:IYN831 IYV828:IYV831 IZD828:IZD831 IZL828:IZL831 IZT828:IZT831 JAB828:JAB831 JAJ828:JAJ831 JAR828:JAR831 JAZ828:JAZ831 JBH828:JBH831 JBP828:JBP831 JBX828:JBX831 JCF828:JCF831 JCN828:JCN831 JCV828:JCV831 JDD828:JDD831 JDL828:JDL831 JDT828:JDT831 JEB828:JEB831 JEJ828:JEJ831 JER828:JER831 JEZ828:JEZ831 JFH828:JFH831 JFP828:JFP831 JFX828:JFX831 JGF828:JGF831 JGN828:JGN831 JGV828:JGV831 JHD828:JHD831 JHL828:JHL831 JHT828:JHT831 JIB828:JIB831 JIJ828:JIJ831 JIR828:JIR831 JIZ828:JIZ831 JJH828:JJH831 JJP828:JJP831 JJX828:JJX831 JKF828:JKF831 JKN828:JKN831 JKV828:JKV831 JLD828:JLD831 JLL828:JLL831 JLT828:JLT831 JMB828:JMB831 JMJ828:JMJ831 JMR828:JMR831 JMZ828:JMZ831 JNH828:JNH831 JNP828:JNP831 JNX828:JNX831 JOF828:JOF831 JON828:JON831 JOV828:JOV831 JPD828:JPD831 JPL828:JPL831 JPT828:JPT831 JQB828:JQB831 JQJ828:JQJ831 JQR828:JQR831 JQZ828:JQZ831 JRH828:JRH831 JRP828:JRP831 JRX828:JRX831 JSF828:JSF831 JSN828:JSN831 JSV828:JSV831 JTD828:JTD831 JTL828:JTL831 JTT828:JTT831 JUB828:JUB831 JUJ828:JUJ831 JUR828:JUR831 JUZ828:JUZ831 JVH828:JVH831 JVP828:JVP831 JVX828:JVX831 JWF828:JWF831 JWN828:JWN831 JWV828:JWV831 JXD828:JXD831 JXL828:JXL831 JXT828:JXT831 JYB828:JYB831 JYJ828:JYJ831 JYR828:JYR831 JYZ828:JYZ831 JZH828:JZH831 JZP828:JZP831 JZX828:JZX831 KAF828:KAF831 KAN828:KAN831 KAV828:KAV831 KBD828:KBD831 KBL828:KBL831 KBT828:KBT831 KCB828:KCB831 KCJ828:KCJ831 KCR828:KCR831 KCZ828:KCZ831 KDH828:KDH831 KDP828:KDP831 KDX828:KDX831 KEF828:KEF831 KEN828:KEN831 KEV828:KEV831 KFD828:KFD831 KFL828:KFL831 KFT828:KFT831 KGB828:KGB831 KGJ828:KGJ831 KGR828:KGR831 KGZ828:KGZ831 KHH828:KHH831 KHP828:KHP831 KHX828:KHX831 KIF828:KIF831 KIN828:KIN831 KIV828:KIV831 KJD828:KJD831 KJL828:KJL831 KJT828:KJT831 KKB828:KKB831 KKJ828:KKJ831 KKR828:KKR831 KKZ828:KKZ831 KLH828:KLH831 KLP828:KLP831 KLX828:KLX831 KMF828:KMF831 KMN828:KMN831 KMV828:KMV831 KND828:KND831 KNL828:KNL831 KNT828:KNT831 KOB828:KOB831 KOJ828:KOJ831 KOR828:KOR831 KOZ828:KOZ831 KPH828:KPH831 KPP828:KPP831 KPX828:KPX831 KQF828:KQF831 KQN828:KQN831 KQV828:KQV831 KRD828:KRD831 KRL828:KRL831 KRT828:KRT831 KSB828:KSB831 KSJ828:KSJ831 KSR828:KSR831 KSZ828:KSZ831 KTH828:KTH831 KTP828:KTP831 KTX828:KTX831 KUF828:KUF831 KUN828:KUN831 KUV828:KUV831 KVD828:KVD831 KVL828:KVL831 KVT828:KVT831 KWB828:KWB831 KWJ828:KWJ831 KWR828:KWR831 KWZ828:KWZ831 KXH828:KXH831 KXP828:KXP831 KXX828:KXX831 KYF828:KYF831 KYN828:KYN831 KYV828:KYV831 KZD828:KZD831 KZL828:KZL831 KZT828:KZT831 LAB828:LAB831 LAJ828:LAJ831 LAR828:LAR831 LAZ828:LAZ831 LBH828:LBH831 LBP828:LBP831 LBX828:LBX831 LCF828:LCF831 LCN828:LCN831 LCV828:LCV831 LDD828:LDD831 LDL828:LDL831 LDT828:LDT831 LEB828:LEB831 LEJ828:LEJ831 LER828:LER831 LEZ828:LEZ831 LFH828:LFH831 LFP828:LFP831 LFX828:LFX831 LGF828:LGF831 LGN828:LGN831 LGV828:LGV831 LHD828:LHD831 LHL828:LHL831 LHT828:LHT831 LIB828:LIB831 LIJ828:LIJ831 LIR828:LIR831 LIZ828:LIZ831 LJH828:LJH831 LJP828:LJP831 LJX828:LJX831 LKF828:LKF831 LKN828:LKN831 LKV828:LKV831 LLD828:LLD831 LLL828:LLL831 LLT828:LLT831 LMB828:LMB831 LMJ828:LMJ831 LMR828:LMR831 LMZ828:LMZ831 LNH828:LNH831 LNP828:LNP831 LNX828:LNX831 LOF828:LOF831 LON828:LON831 LOV828:LOV831 LPD828:LPD831 LPL828:LPL831 LPT828:LPT831 LQB828:LQB831 LQJ828:LQJ831 LQR828:LQR831 LQZ828:LQZ831 LRH828:LRH831 LRP828:LRP831 LRX828:LRX831 LSF828:LSF831 LSN828:LSN831 LSV828:LSV831 LTD828:LTD831 LTL828:LTL831 LTT828:LTT831 LUB828:LUB831 LUJ828:LUJ831 LUR828:LUR831 LUZ828:LUZ831 LVH828:LVH831 LVP828:LVP831 LVX828:LVX831 LWF828:LWF831 LWN828:LWN831 LWV828:LWV831 LXD828:LXD831 LXL828:LXL831 LXT828:LXT831 LYB828:LYB831 LYJ828:LYJ831 LYR828:LYR831 LYZ828:LYZ831 LZH828:LZH831 LZP828:LZP831 LZX828:LZX831 MAF828:MAF831 MAN828:MAN831 MAV828:MAV831 MBD828:MBD831 MBL828:MBL831 MBT828:MBT831 MCB828:MCB831 MCJ828:MCJ831 MCR828:MCR831 MCZ828:MCZ831 MDH828:MDH831 MDP828:MDP831 MDX828:MDX831 MEF828:MEF831 MEN828:MEN831 MEV828:MEV831 MFD828:MFD831 MFL828:MFL831 MFT828:MFT831 MGB828:MGB831 MGJ828:MGJ831 MGR828:MGR831 MGZ828:MGZ831 MHH828:MHH831 MHP828:MHP831 MHX828:MHX831 MIF828:MIF831 MIN828:MIN831 MIV828:MIV831 MJD828:MJD831 MJL828:MJL831 MJT828:MJT831 MKB828:MKB831 MKJ828:MKJ831 MKR828:MKR831 MKZ828:MKZ831 MLH828:MLH831 MLP828:MLP831 MLX828:MLX831 MMF828:MMF831 MMN828:MMN831 MMV828:MMV831 MND828:MND831 MNL828:MNL831 MNT828:MNT831 MOB828:MOB831 MOJ828:MOJ831 MOR828:MOR831 MOZ828:MOZ831 MPH828:MPH831 MPP828:MPP831 MPX828:MPX831 MQF828:MQF831 MQN828:MQN831 MQV828:MQV831 MRD828:MRD831 MRL828:MRL831 MRT828:MRT831 MSB828:MSB831 MSJ828:MSJ831 MSR828:MSR831 MSZ828:MSZ831 MTH828:MTH831 MTP828:MTP831 MTX828:MTX831 MUF828:MUF831 MUN828:MUN831 MUV828:MUV831 MVD828:MVD831 MVL828:MVL831 MVT828:MVT831 MWB828:MWB831 MWJ828:MWJ831 MWR828:MWR831 MWZ828:MWZ831 MXH828:MXH831 MXP828:MXP831 MXX828:MXX831 MYF828:MYF831 MYN828:MYN831 MYV828:MYV831 MZD828:MZD831 MZL828:MZL831 MZT828:MZT831 NAB828:NAB831 NAJ828:NAJ831 NAR828:NAR831 NAZ828:NAZ831 NBH828:NBH831 NBP828:NBP831 NBX828:NBX831 NCF828:NCF831 NCN828:NCN831 NCV828:NCV831 NDD828:NDD831 NDL828:NDL831 NDT828:NDT831 NEB828:NEB831 NEJ828:NEJ831 NER828:NER831 NEZ828:NEZ831 NFH828:NFH831 NFP828:NFP831 NFX828:NFX831 NGF828:NGF831 NGN828:NGN831 NGV828:NGV831 NHD828:NHD831 NHL828:NHL831 NHT828:NHT831 NIB828:NIB831 NIJ828:NIJ831 NIR828:NIR831 NIZ828:NIZ831 NJH828:NJH831 NJP828:NJP831 NJX828:NJX831 NKF828:NKF831 NKN828:NKN831 NKV828:NKV831 NLD828:NLD831 NLL828:NLL831 NLT828:NLT831 NMB828:NMB831 NMJ828:NMJ831 NMR828:NMR831 NMZ828:NMZ831 NNH828:NNH831 NNP828:NNP831 NNX828:NNX831 NOF828:NOF831 NON828:NON831 NOV828:NOV831 NPD828:NPD831 NPL828:NPL831 NPT828:NPT831 NQB828:NQB831 NQJ828:NQJ831 NQR828:NQR831 NQZ828:NQZ831 NRH828:NRH831 NRP828:NRP831 NRX828:NRX831 NSF828:NSF831 NSN828:NSN831 NSV828:NSV831 NTD828:NTD831 NTL828:NTL831 NTT828:NTT831 NUB828:NUB831 NUJ828:NUJ831 NUR828:NUR831 NUZ828:NUZ831 NVH828:NVH831 NVP828:NVP831 NVX828:NVX831 NWF828:NWF831 NWN828:NWN831 NWV828:NWV831 NXD828:NXD831 NXL828:NXL831 NXT828:NXT831 NYB828:NYB831 NYJ828:NYJ831 NYR828:NYR831 NYZ828:NYZ831 NZH828:NZH831 NZP828:NZP831 NZX828:NZX831 OAF828:OAF831 OAN828:OAN831 OAV828:OAV831 OBD828:OBD831 OBL828:OBL831 OBT828:OBT831 OCB828:OCB831 OCJ828:OCJ831 OCR828:OCR831 OCZ828:OCZ831 ODH828:ODH831 ODP828:ODP831 ODX828:ODX831 OEF828:OEF831 OEN828:OEN831 OEV828:OEV831 OFD828:OFD831 OFL828:OFL831 OFT828:OFT831 OGB828:OGB831 OGJ828:OGJ831 OGR828:OGR831 OGZ828:OGZ831 OHH828:OHH831 OHP828:OHP831 OHX828:OHX831 OIF828:OIF831 OIN828:OIN831 OIV828:OIV831 OJD828:OJD831 OJL828:OJL831 OJT828:OJT831 OKB828:OKB831 OKJ828:OKJ831 OKR828:OKR831 OKZ828:OKZ831 OLH828:OLH831 OLP828:OLP831 OLX828:OLX831 OMF828:OMF831 OMN828:OMN831 OMV828:OMV831 OND828:OND831 ONL828:ONL831 ONT828:ONT831 OOB828:OOB831 OOJ828:OOJ831 OOR828:OOR831 OOZ828:OOZ831 OPH828:OPH831 OPP828:OPP831 OPX828:OPX831 OQF828:OQF831 OQN828:OQN831 OQV828:OQV831 ORD828:ORD831 ORL828:ORL831 ORT828:ORT831 OSB828:OSB831 OSJ828:OSJ831 OSR828:OSR831 OSZ828:OSZ831 OTH828:OTH831 OTP828:OTP831 OTX828:OTX831 OUF828:OUF831 OUN828:OUN831 OUV828:OUV831 OVD828:OVD831 OVL828:OVL831 OVT828:OVT831 OWB828:OWB831 OWJ828:OWJ831 OWR828:OWR831 OWZ828:OWZ831 OXH828:OXH831 OXP828:OXP831 OXX828:OXX831 OYF828:OYF831 OYN828:OYN831 OYV828:OYV831 OZD828:OZD831 OZL828:OZL831 OZT828:OZT831 PAB828:PAB831 PAJ828:PAJ831 PAR828:PAR831 PAZ828:PAZ831 PBH828:PBH831 PBP828:PBP831 PBX828:PBX831 PCF828:PCF831 PCN828:PCN831 PCV828:PCV831 PDD828:PDD831 PDL828:PDL831 PDT828:PDT831 PEB828:PEB831 PEJ828:PEJ831 PER828:PER831 PEZ828:PEZ831 PFH828:PFH831 PFP828:PFP831 PFX828:PFX831 PGF828:PGF831 PGN828:PGN831 PGV828:PGV831 PHD828:PHD831 PHL828:PHL831 PHT828:PHT831 PIB828:PIB831 PIJ828:PIJ831 PIR828:PIR831 PIZ828:PIZ831 PJH828:PJH831 PJP828:PJP831 PJX828:PJX831 PKF828:PKF831 PKN828:PKN831 PKV828:PKV831 PLD828:PLD831 PLL828:PLL831 PLT828:PLT831 PMB828:PMB831 PMJ828:PMJ831 PMR828:PMR831 PMZ828:PMZ831 PNH828:PNH831 PNP828:PNP831 PNX828:PNX831 POF828:POF831 PON828:PON831 POV828:POV831 PPD828:PPD831 PPL828:PPL831 PPT828:PPT831 PQB828:PQB831 PQJ828:PQJ831 PQR828:PQR831 PQZ828:PQZ831 PRH828:PRH831 PRP828:PRP831 PRX828:PRX831 PSF828:PSF831 PSN828:PSN831 PSV828:PSV831 PTD828:PTD831 PTL828:PTL831 PTT828:PTT831 PUB828:PUB831 PUJ828:PUJ831 PUR828:PUR831 PUZ828:PUZ831 PVH828:PVH831 PVP828:PVP831 PVX828:PVX831 PWF828:PWF831 PWN828:PWN831 PWV828:PWV831 PXD828:PXD831 PXL828:PXL831 PXT828:PXT831 PYB828:PYB831 PYJ828:PYJ831 PYR828:PYR831 PYZ828:PYZ831 PZH828:PZH831 PZP828:PZP831 PZX828:PZX831 QAF828:QAF831 QAN828:QAN831 QAV828:QAV831 QBD828:QBD831 QBL828:QBL831 QBT828:QBT831 QCB828:QCB831 QCJ828:QCJ831 QCR828:QCR831 QCZ828:QCZ831 QDH828:QDH831 QDP828:QDP831 QDX828:QDX831 QEF828:QEF831 QEN828:QEN831 QEV828:QEV831 QFD828:QFD831 QFL828:QFL831 QFT828:QFT831 QGB828:QGB831 QGJ828:QGJ831 QGR828:QGR831 QGZ828:QGZ831 QHH828:QHH831 QHP828:QHP831 QHX828:QHX831 QIF828:QIF831 QIN828:QIN831 QIV828:QIV831 QJD828:QJD831 QJL828:QJL831 QJT828:QJT831 QKB828:QKB831 QKJ828:QKJ831 QKR828:QKR831 QKZ828:QKZ831 QLH828:QLH831 QLP828:QLP831 QLX828:QLX831 QMF828:QMF831 QMN828:QMN831 QMV828:QMV831 QND828:QND831 QNL828:QNL831 QNT828:QNT831 QOB828:QOB831 QOJ828:QOJ831 QOR828:QOR831 QOZ828:QOZ831 QPH828:QPH831 QPP828:QPP831 QPX828:QPX831 QQF828:QQF831 QQN828:QQN831 QQV828:QQV831 QRD828:QRD831 QRL828:QRL831 QRT828:QRT831 QSB828:QSB831 QSJ828:QSJ831 QSR828:QSR831 QSZ828:QSZ831 QTH828:QTH831 QTP828:QTP831 QTX828:QTX831 QUF828:QUF831 QUN828:QUN831 QUV828:QUV831 QVD828:QVD831 QVL828:QVL831 QVT828:QVT831 QWB828:QWB831 QWJ828:QWJ831 QWR828:QWR831 QWZ828:QWZ831 QXH828:QXH831 QXP828:QXP831 QXX828:QXX831 QYF828:QYF831 QYN828:QYN831 QYV828:QYV831 QZD828:QZD831 QZL828:QZL831 QZT828:QZT831 RAB828:RAB831 RAJ828:RAJ831 RAR828:RAR831 RAZ828:RAZ831 RBH828:RBH831 RBP828:RBP831 RBX828:RBX831 RCF828:RCF831 RCN828:RCN831 RCV828:RCV831 RDD828:RDD831 RDL828:RDL831 RDT828:RDT831 REB828:REB831 REJ828:REJ831 RER828:RER831 REZ828:REZ831 RFH828:RFH831 RFP828:RFP831 RFX828:RFX831 RGF828:RGF831 RGN828:RGN831 RGV828:RGV831 RHD828:RHD831 RHL828:RHL831 RHT828:RHT831 RIB828:RIB831 RIJ828:RIJ831 RIR828:RIR831 RIZ828:RIZ831 RJH828:RJH831 RJP828:RJP831 RJX828:RJX831 RKF828:RKF831 RKN828:RKN831 RKV828:RKV831 RLD828:RLD831 RLL828:RLL831 RLT828:RLT831 RMB828:RMB831 RMJ828:RMJ831 RMR828:RMR831 RMZ828:RMZ831 RNH828:RNH831 RNP828:RNP831 RNX828:RNX831 ROF828:ROF831 RON828:RON831 ROV828:ROV831 RPD828:RPD831 RPL828:RPL831 RPT828:RPT831 RQB828:RQB831 RQJ828:RQJ831 RQR828:RQR831 RQZ828:RQZ831 RRH828:RRH831 RRP828:RRP831 RRX828:RRX831 RSF828:RSF831 RSN828:RSN831 RSV828:RSV831 RTD828:RTD831 RTL828:RTL831 RTT828:RTT831 RUB828:RUB831 RUJ828:RUJ831 RUR828:RUR831 RUZ828:RUZ831 RVH828:RVH831 RVP828:RVP831 RVX828:RVX831 RWF828:RWF831 RWN828:RWN831 RWV828:RWV831 RXD828:RXD831 RXL828:RXL831 RXT828:RXT831 RYB828:RYB831 RYJ828:RYJ831 RYR828:RYR831 RYZ828:RYZ831 RZH828:RZH831 RZP828:RZP831 RZX828:RZX831 SAF828:SAF831 SAN828:SAN831 SAV828:SAV831 SBD828:SBD831 SBL828:SBL831 SBT828:SBT831 SCB828:SCB831 SCJ828:SCJ831 SCR828:SCR831 SCZ828:SCZ831 SDH828:SDH831 SDP828:SDP831 SDX828:SDX831 SEF828:SEF831 SEN828:SEN831 SEV828:SEV831 SFD828:SFD831 SFL828:SFL831 SFT828:SFT831 SGB828:SGB831 SGJ828:SGJ831 SGR828:SGR831 SGZ828:SGZ831 SHH828:SHH831 SHP828:SHP831 SHX828:SHX831 SIF828:SIF831 SIN828:SIN831 SIV828:SIV831 SJD828:SJD831 SJL828:SJL831 SJT828:SJT831 SKB828:SKB831 SKJ828:SKJ831 SKR828:SKR831 SKZ828:SKZ831 SLH828:SLH831 SLP828:SLP831 SLX828:SLX831 SMF828:SMF831 SMN828:SMN831 SMV828:SMV831 SND828:SND831 SNL828:SNL831 SNT828:SNT831 SOB828:SOB831 SOJ828:SOJ831 SOR828:SOR831 SOZ828:SOZ831 SPH828:SPH831 SPP828:SPP831 SPX828:SPX831 SQF828:SQF831 SQN828:SQN831 SQV828:SQV831 SRD828:SRD831 SRL828:SRL831 SRT828:SRT831 SSB828:SSB831 SSJ828:SSJ831 SSR828:SSR831 SSZ828:SSZ831 STH828:STH831 STP828:STP831 STX828:STX831 SUF828:SUF831 SUN828:SUN831 SUV828:SUV831 SVD828:SVD831 SVL828:SVL831 SVT828:SVT831 SWB828:SWB831 SWJ828:SWJ831 SWR828:SWR831 SWZ828:SWZ831 SXH828:SXH831 SXP828:SXP831 SXX828:SXX831 SYF828:SYF831 SYN828:SYN831 SYV828:SYV831 SZD828:SZD831 SZL828:SZL831 SZT828:SZT831 TAB828:TAB831 TAJ828:TAJ831 TAR828:TAR831 TAZ828:TAZ831 TBH828:TBH831 TBP828:TBP831 TBX828:TBX831 TCF828:TCF831 TCN828:TCN831 TCV828:TCV831 TDD828:TDD831 TDL828:TDL831 TDT828:TDT831 TEB828:TEB831 TEJ828:TEJ831 TER828:TER831 TEZ828:TEZ831 TFH828:TFH831 TFP828:TFP831 TFX828:TFX831 TGF828:TGF831 TGN828:TGN831 TGV828:TGV831 THD828:THD831 THL828:THL831 THT828:THT831 TIB828:TIB831 TIJ828:TIJ831 TIR828:TIR831 TIZ828:TIZ831 TJH828:TJH831 TJP828:TJP831 TJX828:TJX831 TKF828:TKF831 TKN828:TKN831 TKV828:TKV831 TLD828:TLD831 TLL828:TLL831 TLT828:TLT831 TMB828:TMB831 TMJ828:TMJ831 TMR828:TMR831 TMZ828:TMZ831 TNH828:TNH831 TNP828:TNP831 TNX828:TNX831 TOF828:TOF831 TON828:TON831 TOV828:TOV831 TPD828:TPD831 TPL828:TPL831 TPT828:TPT831 TQB828:TQB831 TQJ828:TQJ831 TQR828:TQR831 TQZ828:TQZ831 TRH828:TRH831 TRP828:TRP831 TRX828:TRX831 TSF828:TSF831 TSN828:TSN831 TSV828:TSV831 TTD828:TTD831 TTL828:TTL831 TTT828:TTT831 TUB828:TUB831 TUJ828:TUJ831 TUR828:TUR831 TUZ828:TUZ831 TVH828:TVH831 TVP828:TVP831 TVX828:TVX831 TWF828:TWF831 TWN828:TWN831 TWV828:TWV831 TXD828:TXD831 TXL828:TXL831 TXT828:TXT831 TYB828:TYB831 TYJ828:TYJ831 TYR828:TYR831 TYZ828:TYZ831 TZH828:TZH831 TZP828:TZP831 TZX828:TZX831 UAF828:UAF831 UAN828:UAN831 UAV828:UAV831 UBD828:UBD831 UBL828:UBL831 UBT828:UBT831 UCB828:UCB831 UCJ828:UCJ831 UCR828:UCR831 UCZ828:UCZ831 UDH828:UDH831 UDP828:UDP831 UDX828:UDX831 UEF828:UEF831 UEN828:UEN831 UEV828:UEV831 UFD828:UFD831 UFL828:UFL831 UFT828:UFT831 UGB828:UGB831 UGJ828:UGJ831 UGR828:UGR831 UGZ828:UGZ831 UHH828:UHH831 UHP828:UHP831 UHX828:UHX831 UIF828:UIF831 UIN828:UIN831 UIV828:UIV831 UJD828:UJD831 UJL828:UJL831 UJT828:UJT831 UKB828:UKB831 UKJ828:UKJ831 UKR828:UKR831 UKZ828:UKZ831 ULH828:ULH831 ULP828:ULP831 ULX828:ULX831 UMF828:UMF831 UMN828:UMN831 UMV828:UMV831 UND828:UND831 UNL828:UNL831 UNT828:UNT831 UOB828:UOB831 UOJ828:UOJ831 UOR828:UOR831 UOZ828:UOZ831 UPH828:UPH831 UPP828:UPP831 UPX828:UPX831 UQF828:UQF831 UQN828:UQN831 UQV828:UQV831 URD828:URD831 URL828:URL831 URT828:URT831 USB828:USB831 USJ828:USJ831 USR828:USR831 USZ828:USZ831 UTH828:UTH831 UTP828:UTP831 UTX828:UTX831 UUF828:UUF831 UUN828:UUN831 UUV828:UUV831 UVD828:UVD831 UVL828:UVL831 UVT828:UVT831 UWB828:UWB831 UWJ828:UWJ831 UWR828:UWR831 UWZ828:UWZ831 UXH828:UXH831 UXP828:UXP831 UXX828:UXX831 UYF828:UYF831 UYN828:UYN831 UYV828:UYV831 UZD828:UZD831 UZL828:UZL831 UZT828:UZT831 VAB828:VAB831 VAJ828:VAJ831 VAR828:VAR831 VAZ828:VAZ831 VBH828:VBH831 VBP828:VBP831 VBX828:VBX831 VCF828:VCF831 VCN828:VCN831 VCV828:VCV831 VDD828:VDD831 VDL828:VDL831 VDT828:VDT831 VEB828:VEB831 VEJ828:VEJ831 VER828:VER831 VEZ828:VEZ831 VFH828:VFH831 VFP828:VFP831 VFX828:VFX831 VGF828:VGF831 VGN828:VGN831 VGV828:VGV831 VHD828:VHD831 VHL828:VHL831 VHT828:VHT831 VIB828:VIB831 VIJ828:VIJ831 VIR828:VIR831 VIZ828:VIZ831 VJH828:VJH831 VJP828:VJP831 VJX828:VJX831 VKF828:VKF831 VKN828:VKN831 VKV828:VKV831 VLD828:VLD831 VLL828:VLL831 VLT828:VLT831 VMB828:VMB831 VMJ828:VMJ831 VMR828:VMR831 VMZ828:VMZ831 VNH828:VNH831 VNP828:VNP831 VNX828:VNX831 VOF828:VOF831 VON828:VON831 VOV828:VOV831 VPD828:VPD831 VPL828:VPL831 VPT828:VPT831 VQB828:VQB831 VQJ828:VQJ831 VQR828:VQR831 VQZ828:VQZ831 VRH828:VRH831 VRP828:VRP831 VRX828:VRX831 VSF828:VSF831 VSN828:VSN831 VSV828:VSV831 VTD828:VTD831 VTL828:VTL831 VTT828:VTT831 VUB828:VUB831 VUJ828:VUJ831 VUR828:VUR831 VUZ828:VUZ831 VVH828:VVH831 VVP828:VVP831 VVX828:VVX831 VWF828:VWF831 VWN828:VWN831 VWV828:VWV831 VXD828:VXD831 VXL828:VXL831 VXT828:VXT831 VYB828:VYB831 VYJ828:VYJ831 VYR828:VYR831 VYZ828:VYZ831 VZH828:VZH831 VZP828:VZP831 VZX828:VZX831 WAF828:WAF831 WAN828:WAN831 WAV828:WAV831 WBD828:WBD831 WBL828:WBL831 WBT828:WBT831 WCB828:WCB831 WCJ828:WCJ831 WCR828:WCR831 WCZ828:WCZ831 WDH828:WDH831 WDP828:WDP831 WDX828:WDX831 WEF828:WEF831 WEN828:WEN831 WEV828:WEV831 WFD828:WFD831 WFL828:WFL831 WFT828:WFT831 WGB828:WGB831 WGJ828:WGJ831 WGR828:WGR831 WGZ828:WGZ831 WHH828:WHH831 WHP828:WHP831 WHX828:WHX831 WIF828:WIF831 WIN828:WIN831 WIV828:WIV831 WJD828:WJD831 WJL828:WJL831 WJT828:WJT831 WKB828:WKB831 WKJ828:WKJ831 WKR828:WKR831 WKZ828:WKZ831 WLH828:WLH831 WLP828:WLP831 WLX828:WLX831 WMF828:WMF831 WMN828:WMN831 WMV828:WMV831 WND828:WND831 WNL828:WNL831 WNT828:WNT831 WOB828:WOB831 WOJ828:WOJ831 WOR828:WOR831 WOZ828:WOZ831 WPH828:WPH831 WPP828:WPP831 WPX828:WPX831 WQF828:WQF831 WQN828:WQN831 WQV828:WQV831 WRD828:WRD831 WRL828:WRL831 WRT828:WRT831 WSB828:WSB831 WSJ828:WSJ831 WSR828:WSR831 WSZ828:WSZ831 WTH828:WTH831 WTP828:WTP831 WTX828:WTX831 WUF828:WUF831 WUN828:WUN831 WUV828:WUV831 WVD828:WVD831 WVL828:WVL831 WVT828:WVT831 WWB828:WWB831 WWJ828:WWJ831 WWR828:WWR831 WWZ828:WWZ831 WXH828:WXH831 WXP828:WXP831 WXX828:WXX831 WYF828:WYF831 WYN828:WYN831 WYV828:WYV831 WZD828:WZD831 WZL828:WZL831 WZT828:WZT831 XAB828:XAB831 XAJ828:XAJ831 XAR828:XAR831 XAZ828:XAZ831 XBH828:XBH831 XBP828:XBP831 XBX828:XBX831 XCF828:XCF831 XCN828:XCN831 XCV828:XCV831 XDD828:XDD831 XDL828:XDL831 XDT828:XDT831 XEB828:XEB831 XEJ828:XEJ831 XER828:XER831 XEZ828:XEZ831">
    <cfRule type="cellIs" dxfId="2" priority="271" stopIfTrue="1" operator="equal">
      <formula>"CW 3120-R2"</formula>
    </cfRule>
    <cfRule type="cellIs" dxfId="1" priority="272" stopIfTrue="1" operator="equal">
      <formula>"CW 3240-R7"</formula>
    </cfRule>
    <cfRule type="cellIs" dxfId="0" priority="270" stopIfTrue="1" operator="equal">
      <formula>"CW 2130-R11"</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G11 G20 G23:G24 G26 G48:G49 G51:G52 G63 G67 G73 G75:G76 G377:G381 G90 G92 G101:G102 G13 G15:G16 G18 G150 G65 G70 G94:G98 G278:G279 G287 G309 G314 G317:G319 G321 G281 G283 G285 G311:G312 G107:G108 G117 G120:G121 G134 G141 G143 G147 G54:G60 G211:G212 G221 G241:G242 G232:G233 G235 G238:G239 G172:G175 G244:G245 G248 G253 G88 G270 G214 G216:G217 G219 G250:G251 G949 G155:G156 G158 G164 G167:G168 G178 G180 G187 G189 G192 G195 G197:G198 G200:G202 G204 G160 G162 G182:G184 G206 G110 G112:G113 G115 G123 G136:G138 G132 G300 G229 G256 G262:G263 G145 G323:G325 G293 G331 G333:G334 G368 G344 G362:G363 G348 G350:G351 G397:G398 G346 G370 G366 G656 G342 G388 G390:G391 G426 G402 G420:G421 G406 G408:G409 G360 G404 G428 G434:G435 G86 G440 G442:G446 G424 G340 G400 G453 G455:G456 G466 G484:G485 G470 G472:G473 G416 G468 G487 G747 G464 G513 G504 G506:G507 G525:G528 G515 G535:G536 G541:G542 G522:G523 G482 G517 G544 G539 G510:G511 G561 G563:G564 G596 G572 G590:G591 G576 G578:G579 G533 G574 G598 G594 G567:G568 G570 G626 G617:G618 G628 G644:G645 G632 G634:G635 G588 G630 G647 G658 G660:G664 G615 G671 G673:G674 G684 G700:G701 G688 G690:G691 G642 G686 G703 G706:G707 G624 G682 G729 G720 G722:G723 G755 G731 G749:G750 G735 G737:G738 G698 G733 G757 G765:G766 G760 G763 G770 G772:G776 G753 G726:G727 G779:G780 G373:G375 G259:G260 G916:G918 G927 G925 G935 G933 G940 G938 G431:G432 G437:G438 G490:G491 G493:G497 G547:G548 G550:G554 G601:G602 G604:G608 G519:G520 G709:G713 G768 G784 G821 G791 G793:G794 G817 G802 G786 G810:G814 G797:G798 G800 G808 G853:G854 G867 G869:G870 G898 G878 G43:G45 G908 G296:G297 G876 G886:G887 G862 G836 G829:G830 G860 G839 G846 G841 G843:G844 G849:G850 G905:G906 G266:G268 G79 G889:G891 G894:G895 G910:G913 G680 G947 G126:G129 G28 G30:G32 G170 G224:G225 G227 G273 G873:G874 G667:G668 G716:G717 G823:G826 G384:G385 G305:G306 G449:G450 G500:G501 G557:G558 G337:G338 G394:G395 G353:G355 G358 G411:G413 G418 G475:G477 G480 G462 G531 G581:G583 G586 G637:G639 G693:G695 G740:G742 G745 G459:G460 G621:G622 G677:G678 G35:G40 G81:G84 G290:G291 G303 G611:G612 G650:G654 G804 G806 G819 G857:G858 G880:G881 G883:G884 G900 G902:G903 G931 G943 G945 G954:G962" xr:uid="{9E7D951E-FCDA-42E8-A24B-1CB57AE53DCC}">
      <formula1>IF(G10&gt;=0.01,ROUND(G10,2),0.01)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965" xr:uid="{0EDAEF8E-FE51-4D8A-B0AB-C7F2278A45D4}">
      <formula1>IF(AND(G965&gt;=0.01,G965&lt;=G984*0.05),ROUND(G965,2),0.01)</formula1>
    </dataValidation>
  </dataValidations>
  <pageMargins left="0.5" right="0.5" top="0.75" bottom="0.75" header="0.25" footer="0.25"/>
  <pageSetup scale="70" orientation="portrait" r:id="rId1"/>
  <headerFooter alignWithMargins="0">
    <oddHeader>&amp;L&amp;10The City of Winnipeg
Tender No. 218-2024 
&amp;R&amp;10Bid Submission
&amp;P of &amp;N</oddHeader>
    <oddFooter xml:space="preserve">&amp;R                   </oddFooter>
  </headerFooter>
  <rowBreaks count="12" manualBreakCount="12">
    <brk id="104" min="1" max="7" man="1"/>
    <brk id="152" min="1" max="7" man="1"/>
    <brk id="208" min="1" max="7" man="1"/>
    <brk id="275" min="1" max="7" man="1"/>
    <brk id="327" min="1" max="7" man="1"/>
    <brk id="788" min="1" max="7" man="1"/>
    <brk id="832" min="1" max="7" man="1"/>
    <brk id="864" min="1" max="7" man="1"/>
    <brk id="920" min="1" max="7" man="1"/>
    <brk id="951" min="1" max="7" man="1"/>
    <brk id="963" min="1" max="7" man="1"/>
    <brk id="96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Number Formats</vt:lpstr>
      <vt:lpstr>218-2024</vt:lpstr>
      <vt:lpstr>'218-2024'!Print_Area</vt:lpstr>
      <vt:lpstr>'Checking Process'!Print_Area</vt:lpstr>
      <vt:lpstr>'Pay Items'!Print_Area</vt:lpstr>
      <vt:lpstr>'218-2024'!Print_Titles</vt:lpstr>
      <vt:lpstr>'Pay Items'!Print_Titles</vt:lpstr>
      <vt:lpstr>'218-2024'!XEVERYTHING</vt:lpstr>
      <vt:lpstr>'218-2024'!XITEMS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May 14, 2024
by C. Humbert
File Size: 335KB</dc:description>
  <cp:lastModifiedBy>Humbert, Cory</cp:lastModifiedBy>
  <cp:lastPrinted>2024-05-14T19:10:39Z</cp:lastPrinted>
  <dcterms:created xsi:type="dcterms:W3CDTF">2000-01-26T18:56:05Z</dcterms:created>
  <dcterms:modified xsi:type="dcterms:W3CDTF">2024-05-14T19:16:44Z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