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FMS\23-0107-009\"/>
    </mc:Choice>
  </mc:AlternateContent>
  <xr:revisionPtr revIDLastSave="0" documentId="13_ncr:1_{81D0FCAF-27E7-47C3-82C8-0BE4194B0830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Sheet1" sheetId="7" state="hidden" r:id="rId1"/>
    <sheet name="Unit Prices" sheetId="14" r:id="rId2"/>
  </sheets>
  <externalReferences>
    <externalReference r:id="rId3"/>
    <externalReference r:id="rId4"/>
  </externalReferences>
  <definedNames>
    <definedName name="_11TENDER_SUBMISSI" localSheetId="1">'Unit Prices'!#REF!</definedName>
    <definedName name="_12TENDER_SUBMISSI" localSheetId="1">'[1]FORM B - PRICES'!#REF!</definedName>
    <definedName name="_12TENDER_SUBMISSI">'[2]FORM B; PRICES'!#REF!</definedName>
    <definedName name="_3PAGE_1_OF_13" localSheetId="1">'Unit Prices'!#REF!</definedName>
    <definedName name="_4PAGE_1_OF_13" localSheetId="1">'[1]FORM B - PRICES'!#REF!</definedName>
    <definedName name="_4PAGE_1_OF_13">'[2]FORM B; PRICES'!#REF!</definedName>
    <definedName name="_7TENDER_NO._181" localSheetId="1">'Unit Prices'!#REF!</definedName>
    <definedName name="_8TENDER_NO._181" localSheetId="1">'[1]FORM B - PRICES'!#REF!</definedName>
    <definedName name="_8TENDER_NO._181">'[2]FORM B; PRICES'!#REF!</definedName>
    <definedName name="_xlnm._FilterDatabase" localSheetId="1" hidden="1">'Unit Prices'!$B$4:$H$5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'Unit Prices'!#REF!</definedName>
    <definedName name="HEADER">'[2]FORM B; PRICES'!#REF!</definedName>
    <definedName name="_xlnm.Print_Area" localSheetId="1">'Unit Prices'!$B$1:$H$80</definedName>
    <definedName name="Print_Area_1">#REF!</definedName>
    <definedName name="Print_Area_2">#REF!</definedName>
    <definedName name="_xlnm.Print_Titles" localSheetId="1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'Unit Prices'!#REF!</definedName>
    <definedName name="TEMP">'[2]FORM B; PRICES'!#REF!</definedName>
    <definedName name="TESTHEAD" localSheetId="1">'Unit Prices'!#REF!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'Unit Prices'!$B$1:$IV$77</definedName>
    <definedName name="XEverything">#REF!</definedName>
    <definedName name="XITEMS" localSheetId="1">'Unit Prices'!$B$6:$IV$77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4" l="1"/>
  <c r="H35" i="14"/>
  <c r="H36" i="14"/>
  <c r="H29" i="14"/>
  <c r="H30" i="14"/>
  <c r="H56" i="14"/>
  <c r="H57" i="14"/>
  <c r="H58" i="14"/>
  <c r="H59" i="14"/>
  <c r="H60" i="14"/>
  <c r="H61" i="14"/>
  <c r="H62" i="14"/>
  <c r="H42" i="14"/>
  <c r="H22" i="14"/>
  <c r="H31" i="14"/>
  <c r="H32" i="14"/>
  <c r="H33" i="14"/>
  <c r="H43" i="14"/>
  <c r="H74" i="14"/>
  <c r="H75" i="14" s="1"/>
  <c r="C75" i="14"/>
  <c r="B75" i="14"/>
  <c r="H70" i="14"/>
  <c r="H71" i="14" s="1"/>
  <c r="C71" i="14"/>
  <c r="B71" i="14"/>
  <c r="H44" i="14" l="1"/>
  <c r="H45" i="14"/>
  <c r="H46" i="14"/>
  <c r="H47" i="14"/>
  <c r="H48" i="14"/>
  <c r="H49" i="14"/>
  <c r="H50" i="14"/>
  <c r="H51" i="14"/>
  <c r="H52" i="14"/>
  <c r="H53" i="14"/>
  <c r="H54" i="14"/>
  <c r="H55" i="14"/>
  <c r="H63" i="14"/>
  <c r="H41" i="14"/>
  <c r="C64" i="14" l="1"/>
  <c r="B64" i="14"/>
  <c r="H40" i="14"/>
  <c r="H64" i="14" s="1"/>
  <c r="C39" i="14"/>
  <c r="B39" i="14"/>
  <c r="H38" i="14"/>
  <c r="H28" i="14" l="1"/>
  <c r="H27" i="14"/>
  <c r="H26" i="14"/>
  <c r="H23" i="14"/>
  <c r="H24" i="14"/>
  <c r="H39" i="14" l="1"/>
  <c r="H18" i="14"/>
  <c r="H19" i="14"/>
  <c r="H20" i="14"/>
  <c r="H21" i="14"/>
  <c r="H13" i="14" l="1"/>
  <c r="H14" i="14"/>
  <c r="H15" i="14"/>
  <c r="H16" i="14"/>
  <c r="H17" i="14"/>
  <c r="H12" i="14" l="1"/>
  <c r="C25" i="14" l="1"/>
  <c r="B25" i="14"/>
  <c r="H11" i="14"/>
  <c r="H10" i="14"/>
  <c r="H8" i="14"/>
  <c r="C9" i="14"/>
  <c r="B9" i="14"/>
  <c r="H7" i="14"/>
  <c r="H6" i="14"/>
  <c r="H9" i="14" l="1"/>
  <c r="H25" i="14"/>
  <c r="G66" i="14" l="1"/>
  <c r="G77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tc={FD000BF8-7ADA-45B2-8EBD-5A2C5458DAB0}</author>
  </authors>
  <commentList>
    <comment ref="C23" authorId="0" shapeId="0" xr:uid="{FD000BF8-7ADA-45B2-8EBD-5A2C5458DAB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I've only included surface monitoring.  Do we need any other instrumentation or monitoring installed??  </t>
      </text>
    </comment>
  </commentList>
</comments>
</file>

<file path=xl/sharedStrings.xml><?xml version="1.0" encoding="utf-8"?>
<sst xmlns="http://schemas.openxmlformats.org/spreadsheetml/2006/main" count="185" uniqueCount="147">
  <si>
    <t>UNIT PRICES</t>
  </si>
  <si>
    <t>FORM B: PRICES</t>
  </si>
  <si>
    <t>(SEE B9)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</si>
  <si>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</si>
  <si>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</si>
  <si>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</si>
  <si>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</si>
  <si>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</si>
  <si>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</si>
  <si>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</si>
  <si>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</si>
  <si>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</si>
  <si>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</si>
  <si>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A003</t>
  </si>
  <si>
    <t>A004</t>
  </si>
  <si>
    <t>A010</t>
  </si>
  <si>
    <t>A012</t>
  </si>
  <si>
    <t>A022</t>
  </si>
  <si>
    <t>B099</t>
  </si>
  <si>
    <t>B199</t>
  </si>
  <si>
    <t>B219</t>
  </si>
  <si>
    <t>F028</t>
  </si>
  <si>
    <t>G001</t>
  </si>
  <si>
    <t>A</t>
  </si>
  <si>
    <t>A1</t>
  </si>
  <si>
    <t>GENERAL SITE WORKS</t>
  </si>
  <si>
    <t>Site Development and Restoration</t>
  </si>
  <si>
    <t>lump sum</t>
  </si>
  <si>
    <t>A2</t>
  </si>
  <si>
    <t>allowance</t>
  </si>
  <si>
    <t>Subtotal:</t>
  </si>
  <si>
    <t>B</t>
  </si>
  <si>
    <t>B1</t>
  </si>
  <si>
    <t>B2</t>
  </si>
  <si>
    <t>a) 1200mm RCJP with HDPE Liner (minimum 4mm thick)</t>
  </si>
  <si>
    <t>Tunnelling Shafts</t>
  </si>
  <si>
    <t>a) MH-01 Shaft</t>
  </si>
  <si>
    <t>b) MH-02 Shaft</t>
  </si>
  <si>
    <t>c) MH-03 Shaft</t>
  </si>
  <si>
    <t>d) MH-04 Shaft</t>
  </si>
  <si>
    <t>B3</t>
  </si>
  <si>
    <t>B4</t>
  </si>
  <si>
    <t>Pre-Cast Concrete Structures</t>
  </si>
  <si>
    <t>vt.m.</t>
  </si>
  <si>
    <t>B5</t>
  </si>
  <si>
    <t>Concrete Pipe - Three Edge Bearing Test</t>
  </si>
  <si>
    <t>CW2130</t>
  </si>
  <si>
    <t>each</t>
  </si>
  <si>
    <t>TUNNELLING AND SHAFT CONSTRUCTION</t>
  </si>
  <si>
    <t>New Sewer Inspection</t>
  </si>
  <si>
    <t>a) 1200mm RCJP with HDPE Liner</t>
  </si>
  <si>
    <t>l.m.</t>
  </si>
  <si>
    <t>Instrumentation and Monitoring</t>
  </si>
  <si>
    <t>C</t>
  </si>
  <si>
    <t>STUB CONNECTIONS, MANHOLES, AND ANCILLARIES</t>
  </si>
  <si>
    <t>C1</t>
  </si>
  <si>
    <t>Trenchless Stub-Out</t>
  </si>
  <si>
    <t>C2</t>
  </si>
  <si>
    <t>D</t>
  </si>
  <si>
    <t>PROVISIONAL ITEMS</t>
  </si>
  <si>
    <t>D1</t>
  </si>
  <si>
    <t>Change in Contract Conditions</t>
  </si>
  <si>
    <t>D2</t>
  </si>
  <si>
    <t>Foundation, Bedding, and Backfill</t>
  </si>
  <si>
    <t>a) Cement Stabilized Flowable Fill</t>
  </si>
  <si>
    <t>b) Granular Backfill Material</t>
  </si>
  <si>
    <r>
      <t>m</t>
    </r>
    <r>
      <rPr>
        <vertAlign val="superscript"/>
        <sz val="12"/>
        <color theme="1"/>
        <rFont val="Arial"/>
        <family val="2"/>
      </rPr>
      <t>3</t>
    </r>
  </si>
  <si>
    <t>D3</t>
  </si>
  <si>
    <t>Supply and Placing Base Course Material</t>
  </si>
  <si>
    <t>a) Limestone</t>
  </si>
  <si>
    <t>D4</t>
  </si>
  <si>
    <t>Partial Slab Patches</t>
  </si>
  <si>
    <t>a) 200 mm reinforced concrete pavement</t>
  </si>
  <si>
    <r>
      <t>m</t>
    </r>
    <r>
      <rPr>
        <vertAlign val="superscript"/>
        <sz val="12"/>
        <color theme="1"/>
        <rFont val="Arial"/>
        <family val="2"/>
      </rPr>
      <t>2</t>
    </r>
  </si>
  <si>
    <t>D5</t>
  </si>
  <si>
    <t>Concrete Pavement for Early Opening</t>
  </si>
  <si>
    <t>CW3230</t>
  </si>
  <si>
    <t>CW2030</t>
  </si>
  <si>
    <t>CW3110</t>
  </si>
  <si>
    <t>CW3310</t>
  </si>
  <si>
    <t>a) Construction of 200 mm Reinforced Concrete Pavement for Early Opening (24 hour)</t>
  </si>
  <si>
    <t>D6</t>
  </si>
  <si>
    <t>Temporary Surface Restoration</t>
  </si>
  <si>
    <t>a) Concrete Pavement</t>
  </si>
  <si>
    <t>D7</t>
  </si>
  <si>
    <t>D8</t>
  </si>
  <si>
    <t>Grading of Boulevards</t>
  </si>
  <si>
    <t>D9</t>
  </si>
  <si>
    <t>Tree Removal</t>
  </si>
  <si>
    <t>D10</t>
  </si>
  <si>
    <t>Tree Planting</t>
  </si>
  <si>
    <t>D11</t>
  </si>
  <si>
    <t>Topsoil and Seeding</t>
  </si>
  <si>
    <t>CW3520</t>
  </si>
  <si>
    <t>F</t>
  </si>
  <si>
    <t>TOTAL BID PRICE (Items A + B + C + D) (GST extra) (in numbers)</t>
  </si>
  <si>
    <t>Name of Bidder</t>
  </si>
  <si>
    <t>UNIT PRICES FOR EVALUATION OF BIDS (Refer to B18)
The following pricing forms part of the Total Evaluated Bid Price, but not the TOTAL BID PRICE</t>
  </si>
  <si>
    <t>Charged Day</t>
  </si>
  <si>
    <t>G</t>
  </si>
  <si>
    <t>E8</t>
  </si>
  <si>
    <t>E</t>
  </si>
  <si>
    <t>SITE OCCUPANCY</t>
  </si>
  <si>
    <t>EQUIPMENT COSTS</t>
  </si>
  <si>
    <t>F1</t>
  </si>
  <si>
    <t>a) Daily Equipment Rate</t>
  </si>
  <si>
    <t>Day</t>
  </si>
  <si>
    <t>G1</t>
  </si>
  <si>
    <t>TOTAL EVALUATED BID PRICE (Items E + F + G) (GST extra) (in numbers)</t>
  </si>
  <si>
    <t>Forcemain Connection to MH-04</t>
  </si>
  <si>
    <t>E6</t>
  </si>
  <si>
    <t>CW2145</t>
  </si>
  <si>
    <t>E21</t>
  </si>
  <si>
    <t>D28</t>
  </si>
  <si>
    <t>E9</t>
  </si>
  <si>
    <t>Allowance for Material Sampling and Testing</t>
  </si>
  <si>
    <t>E19</t>
  </si>
  <si>
    <t>E24</t>
  </si>
  <si>
    <t>E30</t>
  </si>
  <si>
    <t>E10</t>
  </si>
  <si>
    <t>Microtunnelling</t>
  </si>
  <si>
    <t>a) Sub-Surface Monitoring Point</t>
  </si>
  <si>
    <t>b) 1200mm PVC Stub (MH-03 to Property Line)</t>
  </si>
  <si>
    <t>E12/D19</t>
  </si>
  <si>
    <t>Additional Work Allowance</t>
  </si>
  <si>
    <t>E13</t>
  </si>
  <si>
    <t>D12</t>
  </si>
  <si>
    <t>a) American Elm</t>
  </si>
  <si>
    <t>b) Bur Oak</t>
  </si>
  <si>
    <t>a) 50mm to 249mm diameter</t>
  </si>
  <si>
    <t>b) 250mm to 500mm diameter</t>
  </si>
  <si>
    <t>c) Greater than 500mm diameter</t>
  </si>
  <si>
    <t>E29</t>
  </si>
  <si>
    <t>E32</t>
  </si>
  <si>
    <t>a) Large Diameter Manholes (installed within tunnelling shafts)</t>
  </si>
  <si>
    <t>b) Large Diameter Manholes (including shaft construction)</t>
  </si>
  <si>
    <t xml:space="preserve">    iii) MH-03 (3000mm diameter c/w HDPE Lining)</t>
  </si>
  <si>
    <t xml:space="preserve">    i) MH-05 (2400mm diameter c/w HDPE Lining)</t>
  </si>
  <si>
    <t>Initial Span ( 1 Charged Day =  12 Hours )</t>
  </si>
  <si>
    <t>a) 1200mm diameter SDR35 PVC Stub (c/w bulkhead)</t>
  </si>
  <si>
    <t>C3</t>
  </si>
  <si>
    <t>Temporary Sewer Plug</t>
  </si>
  <si>
    <t>a) 1200mm diameter (including one relocation as required)</t>
  </si>
  <si>
    <t xml:space="preserve">    i) MH-01 (2700mm diameter c/w HDPE Lining)</t>
  </si>
  <si>
    <t xml:space="preserve">    ii) MH-02 (2400mm diameter c/w HDPE Lining)</t>
  </si>
  <si>
    <t xml:space="preserve">    iv) MH-04 (2700mm diameter c/w HDPE Lining)</t>
  </si>
  <si>
    <t>E25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</si>
</sst>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$&quot;#,##0.00_);\(&quot;$&quot;#,##0.00\)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&quot;Subtotal: &quot;#\ ###\ ##0.00;;&quot;Subtotal: Nil&quot;;@"/>
  </numFmts>
  <fonts count="4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vertAlign val="superscript"/>
      <sz val="12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0" fillId="24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3" fillId="0" borderId="0" applyFill="0">
      <alignment horizontal="right" vertical="top"/>
    </xf>
    <xf numFmtId="0" fontId="23" fillId="0" borderId="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167" fontId="24" fillId="0" borderId="11" applyFill="0">
      <alignment horizontal="right" vertical="top"/>
    </xf>
    <xf numFmtId="167" fontId="24" fillId="0" borderId="11" applyFill="0">
      <alignment horizontal="right" vertical="top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5" fillId="0" borderId="12" applyFill="0">
      <alignment horizontal="center" vertical="center" wrapText="1"/>
    </xf>
    <xf numFmtId="0" fontId="25" fillId="0" borderId="12" applyFill="0">
      <alignment horizontal="center" vertical="center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165" fontId="27" fillId="0" borderId="13" applyFill="0">
      <alignment horizontal="centerContinuous" wrapText="1"/>
    </xf>
    <xf numFmtId="165" fontId="27" fillId="0" borderId="13" applyFill="0">
      <alignment horizontal="centerContinuous" wrapText="1"/>
    </xf>
    <xf numFmtId="165" fontId="24" fillId="0" borderId="10" applyFill="0">
      <alignment horizontal="center" vertical="top" wrapText="1"/>
    </xf>
    <xf numFmtId="165" fontId="24" fillId="0" borderId="10" applyFill="0">
      <alignment horizontal="center" vertical="top" wrapText="1"/>
    </xf>
    <xf numFmtId="165" fontId="24" fillId="0" borderId="10" applyFill="0">
      <alignment horizontal="center" vertical="top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172" fontId="24" fillId="0" borderId="10" applyFill="0"/>
    <xf numFmtId="172" fontId="24" fillId="0" borderId="10" applyFill="0"/>
    <xf numFmtId="172" fontId="24" fillId="0" borderId="10" applyFill="0"/>
    <xf numFmtId="168" fontId="24" fillId="0" borderId="10" applyFill="0">
      <alignment horizontal="right"/>
      <protection locked="0"/>
    </xf>
    <xf numFmtId="168" fontId="24" fillId="0" borderId="10" applyFill="0">
      <alignment horizontal="right"/>
      <protection locked="0"/>
    </xf>
    <xf numFmtId="168" fontId="24" fillId="0" borderId="10" applyFill="0">
      <alignment horizontal="right"/>
      <protection locked="0"/>
    </xf>
    <xf numFmtId="166" fontId="24" fillId="0" borderId="10" applyFill="0">
      <alignment horizontal="right"/>
      <protection locked="0"/>
    </xf>
    <xf numFmtId="166" fontId="24" fillId="0" borderId="10" applyFill="0">
      <alignment horizontal="right"/>
      <protection locked="0"/>
    </xf>
    <xf numFmtId="166" fontId="24" fillId="0" borderId="10" applyFill="0">
      <alignment horizontal="right"/>
      <protection locked="0"/>
    </xf>
    <xf numFmtId="166" fontId="24" fillId="0" borderId="10" applyFill="0"/>
    <xf numFmtId="166" fontId="24" fillId="0" borderId="10" applyFill="0"/>
    <xf numFmtId="166" fontId="24" fillId="0" borderId="10" applyFill="0"/>
    <xf numFmtId="166" fontId="24" fillId="0" borderId="12" applyFill="0">
      <alignment horizontal="right"/>
    </xf>
    <xf numFmtId="166" fontId="24" fillId="0" borderId="12" applyFill="0">
      <alignment horizontal="right"/>
    </xf>
    <xf numFmtId="0" fontId="5" fillId="20" borderId="1" applyNumberFormat="0" applyAlignment="0" applyProtection="0"/>
    <xf numFmtId="0" fontId="6" fillId="21" borderId="2" applyNumberFormat="0" applyAlignment="0" applyProtection="0"/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2" fillId="0" borderId="0"/>
    <xf numFmtId="0" fontId="21" fillId="24" borderId="0"/>
    <xf numFmtId="0" fontId="22" fillId="0" borderId="0"/>
    <xf numFmtId="0" fontId="19" fillId="0" borderId="0"/>
    <xf numFmtId="0" fontId="21" fillId="23" borderId="7" applyNumberFormat="0" applyFont="0" applyAlignment="0" applyProtection="0"/>
    <xf numFmtId="174" fontId="25" fillId="0" borderId="12" applyNumberFormat="0" applyFont="0" applyFill="0" applyBorder="0" applyAlignment="0" applyProtection="0">
      <alignment horizontal="center" vertical="top" wrapText="1"/>
    </xf>
    <xf numFmtId="174" fontId="25" fillId="0" borderId="12" applyNumberFormat="0" applyFont="0" applyFill="0" applyBorder="0" applyAlignment="0" applyProtection="0">
      <alignment horizontal="center" vertical="top" wrapText="1"/>
    </xf>
    <xf numFmtId="0" fontId="15" fillId="20" borderId="8" applyNumberFormat="0" applyAlignment="0" applyProtection="0"/>
    <xf numFmtId="0" fontId="29" fillId="0" borderId="0">
      <alignment horizontal="right"/>
    </xf>
    <xf numFmtId="0" fontId="29" fillId="0" borderId="0">
      <alignment horizontal="right"/>
    </xf>
    <xf numFmtId="0" fontId="16" fillId="0" borderId="0" applyNumberFormat="0" applyFill="0" applyBorder="0" applyAlignment="0" applyProtection="0"/>
    <xf numFmtId="0" fontId="24" fillId="0" borderId="0" applyFill="0">
      <alignment horizontal="left"/>
    </xf>
    <xf numFmtId="0" fontId="24" fillId="0" borderId="0" applyFill="0">
      <alignment horizontal="left"/>
    </xf>
    <xf numFmtId="0" fontId="30" fillId="0" borderId="0" applyFill="0">
      <alignment horizontal="centerContinuous" vertical="center"/>
    </xf>
    <xf numFmtId="0" fontId="30" fillId="0" borderId="0" applyFill="0">
      <alignment horizontal="centerContinuous" vertical="center"/>
    </xf>
    <xf numFmtId="171" fontId="31" fillId="0" borderId="0" applyFill="0">
      <alignment horizontal="centerContinuous" vertical="center"/>
    </xf>
    <xf numFmtId="171" fontId="31" fillId="0" borderId="0" applyFill="0">
      <alignment horizontal="centerContinuous" vertical="center"/>
    </xf>
    <xf numFmtId="173" fontId="31" fillId="0" borderId="0" applyFill="0">
      <alignment horizontal="centerContinuous" vertical="center"/>
    </xf>
    <xf numFmtId="173" fontId="31" fillId="0" borderId="0" applyFill="0">
      <alignment horizontal="centerContinuous" vertical="center"/>
    </xf>
    <xf numFmtId="0" fontId="24" fillId="0" borderId="12">
      <alignment horizontal="centerContinuous" wrapText="1"/>
    </xf>
    <xf numFmtId="0" fontId="24" fillId="0" borderId="12">
      <alignment horizontal="centerContinuous" wrapText="1"/>
    </xf>
    <xf numFmtId="169" fontId="32" fillId="0" borderId="0" applyFill="0">
      <alignment horizontal="left"/>
    </xf>
    <xf numFmtId="169" fontId="32" fillId="0" borderId="0" applyFill="0">
      <alignment horizontal="left"/>
    </xf>
    <xf numFmtId="170" fontId="33" fillId="0" borderId="0" applyFill="0">
      <alignment horizontal="right"/>
    </xf>
    <xf numFmtId="170" fontId="33" fillId="0" borderId="0" applyFill="0">
      <alignment horizontal="right"/>
    </xf>
    <xf numFmtId="0" fontId="24" fillId="0" borderId="14" applyFill="0"/>
    <xf numFmtId="0" fontId="24" fillId="0" borderId="14" applyFill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5" fillId="24" borderId="0"/>
    <xf numFmtId="0" fontId="20" fillId="24" borderId="0"/>
    <xf numFmtId="0" fontId="20" fillId="23" borderId="7" applyNumberFormat="0" applyFont="0" applyAlignment="0" applyProtection="0"/>
    <xf numFmtId="0" fontId="20" fillId="24" borderId="0"/>
    <xf numFmtId="0" fontId="41" fillId="24" borderId="0"/>
    <xf numFmtId="0" fontId="1" fillId="0" borderId="0"/>
    <xf numFmtId="0" fontId="1" fillId="0" borderId="0"/>
  </cellStyleXfs>
  <cellXfs count="146">
    <xf numFmtId="0" fontId="0" fillId="0" borderId="0" xfId="0"/>
    <xf numFmtId="164" fontId="36" fillId="0" borderId="0" xfId="110" applyNumberFormat="1" applyFont="1" applyFill="1" applyAlignment="1">
      <alignment horizontal="centerContinuous" vertical="center"/>
    </xf>
    <xf numFmtId="0" fontId="35" fillId="0" borderId="0" xfId="110" applyFill="1"/>
    <xf numFmtId="164" fontId="37" fillId="0" borderId="0" xfId="110" applyNumberFormat="1" applyFont="1" applyFill="1" applyAlignment="1">
      <alignment horizontal="centerContinuous" vertical="center"/>
    </xf>
    <xf numFmtId="164" fontId="35" fillId="0" borderId="0" xfId="110" applyNumberFormat="1" applyFill="1" applyAlignment="1">
      <alignment horizontal="right"/>
    </xf>
    <xf numFmtId="0" fontId="35" fillId="0" borderId="0" xfId="110" applyFill="1" applyAlignment="1">
      <alignment vertical="top"/>
    </xf>
    <xf numFmtId="3" fontId="35" fillId="0" borderId="0" xfId="110" applyNumberFormat="1" applyFill="1"/>
    <xf numFmtId="164" fontId="35" fillId="0" borderId="19" xfId="110" applyNumberFormat="1" applyFill="1" applyBorder="1" applyAlignment="1">
      <alignment horizontal="center"/>
    </xf>
    <xf numFmtId="164" fontId="35" fillId="0" borderId="22" xfId="110" applyNumberFormat="1" applyFill="1" applyBorder="1" applyAlignment="1">
      <alignment horizontal="right"/>
    </xf>
    <xf numFmtId="164" fontId="35" fillId="0" borderId="26" xfId="110" applyNumberFormat="1" applyFill="1" applyBorder="1" applyAlignment="1">
      <alignment horizontal="right"/>
    </xf>
    <xf numFmtId="4" fontId="38" fillId="0" borderId="16" xfId="110" applyNumberFormat="1" applyFont="1" applyFill="1" applyBorder="1" applyAlignment="1">
      <alignment horizontal="center" vertical="top" wrapText="1"/>
    </xf>
    <xf numFmtId="0" fontId="40" fillId="0" borderId="0" xfId="110" applyFont="1" applyFill="1" applyAlignment="1">
      <alignment vertical="top" wrapText="1"/>
    </xf>
    <xf numFmtId="177" fontId="38" fillId="0" borderId="16" xfId="110" applyNumberFormat="1" applyFont="1" applyFill="1" applyBorder="1" applyAlignment="1">
      <alignment horizontal="center" vertical="top"/>
    </xf>
    <xf numFmtId="4" fontId="38" fillId="0" borderId="16" xfId="110" applyNumberFormat="1" applyFont="1" applyFill="1" applyBorder="1" applyAlignment="1">
      <alignment horizontal="center" vertical="top"/>
    </xf>
    <xf numFmtId="164" fontId="35" fillId="0" borderId="28" xfId="110" applyNumberFormat="1" applyFill="1" applyBorder="1" applyAlignment="1">
      <alignment horizontal="right"/>
    </xf>
    <xf numFmtId="0" fontId="35" fillId="0" borderId="0" xfId="110" applyFill="1" applyAlignment="1">
      <alignment horizontal="right"/>
    </xf>
    <xf numFmtId="0" fontId="35" fillId="0" borderId="0" xfId="110" applyFill="1" applyAlignment="1">
      <alignment horizontal="center"/>
    </xf>
    <xf numFmtId="176" fontId="39" fillId="0" borderId="10" xfId="110" applyNumberFormat="1" applyFont="1" applyFill="1" applyBorder="1" applyAlignment="1" applyProtection="1">
      <alignment horizontal="right" vertical="center"/>
      <protection locked="0"/>
    </xf>
    <xf numFmtId="176" fontId="39" fillId="0" borderId="30" xfId="110" applyNumberFormat="1" applyFont="1" applyFill="1" applyBorder="1" applyAlignment="1" applyProtection="1">
      <alignment horizontal="right" vertical="center"/>
      <protection locked="0"/>
    </xf>
    <xf numFmtId="176" fontId="39" fillId="0" borderId="11" xfId="110" applyNumberFormat="1" applyFont="1" applyFill="1" applyBorder="1" applyAlignment="1" applyProtection="1">
      <alignment horizontal="right" vertical="center"/>
      <protection locked="0"/>
    </xf>
    <xf numFmtId="0" fontId="40" fillId="0" borderId="0" xfId="110" applyFont="1" applyFill="1" applyAlignment="1">
      <alignment vertical="center" wrapText="1"/>
    </xf>
    <xf numFmtId="0" fontId="20" fillId="0" borderId="0" xfId="110" applyFont="1" applyFill="1" applyAlignment="1">
      <alignment vertical="center"/>
    </xf>
    <xf numFmtId="0" fontId="35" fillId="0" borderId="49" xfId="110" applyFill="1" applyBorder="1"/>
    <xf numFmtId="0" fontId="35" fillId="0" borderId="16" xfId="110" applyFill="1" applyBorder="1"/>
    <xf numFmtId="176" fontId="39" fillId="0" borderId="0" xfId="110" applyNumberFormat="1" applyFont="1" applyFill="1" applyAlignment="1" applyProtection="1">
      <alignment horizontal="right" vertical="center"/>
      <protection locked="0"/>
    </xf>
    <xf numFmtId="4" fontId="38" fillId="25" borderId="16" xfId="110" applyNumberFormat="1" applyFont="1" applyFill="1" applyBorder="1" applyAlignment="1">
      <alignment horizontal="center" vertical="top"/>
    </xf>
    <xf numFmtId="1" fontId="34" fillId="0" borderId="0" xfId="110" applyNumberFormat="1" applyFont="1" applyFill="1" applyAlignment="1">
      <alignment horizontal="centerContinuous" vertical="top"/>
    </xf>
    <xf numFmtId="0" fontId="34" fillId="0" borderId="0" xfId="110" applyFont="1" applyFill="1" applyAlignment="1">
      <alignment horizontal="centerContinuous" vertical="center"/>
    </xf>
    <xf numFmtId="3" fontId="34" fillId="0" borderId="0" xfId="110" applyNumberFormat="1" applyFont="1" applyFill="1" applyAlignment="1">
      <alignment horizontal="centerContinuous" vertical="center"/>
    </xf>
    <xf numFmtId="1" fontId="35" fillId="0" borderId="0" xfId="110" applyNumberFormat="1" applyFill="1" applyAlignment="1">
      <alignment horizontal="centerContinuous" vertical="top"/>
    </xf>
    <xf numFmtId="0" fontId="35" fillId="0" borderId="0" xfId="110" applyFill="1" applyAlignment="1">
      <alignment horizontal="centerContinuous" vertical="center"/>
    </xf>
    <xf numFmtId="3" fontId="35" fillId="0" borderId="0" xfId="110" applyNumberFormat="1" applyFill="1" applyAlignment="1">
      <alignment horizontal="centerContinuous" vertical="center"/>
    </xf>
    <xf numFmtId="164" fontId="35" fillId="0" borderId="0" xfId="110" applyNumberFormat="1" applyFill="1" applyAlignment="1">
      <alignment horizontal="centerContinuous" vertical="center"/>
    </xf>
    <xf numFmtId="2" fontId="35" fillId="0" borderId="0" xfId="110" applyNumberFormat="1" applyFill="1" applyAlignment="1">
      <alignment horizontal="centerContinuous"/>
    </xf>
    <xf numFmtId="0" fontId="35" fillId="0" borderId="19" xfId="110" applyFill="1" applyBorder="1" applyAlignment="1">
      <alignment horizontal="center" vertical="top"/>
    </xf>
    <xf numFmtId="0" fontId="35" fillId="0" borderId="20" xfId="110" applyFill="1" applyBorder="1" applyAlignment="1">
      <alignment horizontal="center"/>
    </xf>
    <xf numFmtId="0" fontId="35" fillId="0" borderId="19" xfId="110" applyFill="1" applyBorder="1" applyAlignment="1">
      <alignment horizontal="center"/>
    </xf>
    <xf numFmtId="0" fontId="35" fillId="0" borderId="21" xfId="110" applyFill="1" applyBorder="1" applyAlignment="1">
      <alignment horizontal="center"/>
    </xf>
    <xf numFmtId="3" fontId="35" fillId="0" borderId="21" xfId="110" applyNumberFormat="1" applyFill="1" applyBorder="1" applyAlignment="1">
      <alignment horizontal="center"/>
    </xf>
    <xf numFmtId="164" fontId="35" fillId="0" borderId="21" xfId="110" applyNumberFormat="1" applyFill="1" applyBorder="1" applyAlignment="1">
      <alignment horizontal="center" vertical="center"/>
    </xf>
    <xf numFmtId="0" fontId="35" fillId="0" borderId="23" xfId="110" applyFill="1" applyBorder="1" applyAlignment="1">
      <alignment vertical="top"/>
    </xf>
    <xf numFmtId="0" fontId="35" fillId="0" borderId="24" xfId="110" applyFill="1" applyBorder="1"/>
    <xf numFmtId="0" fontId="35" fillId="0" borderId="23" xfId="110" applyFill="1" applyBorder="1" applyAlignment="1">
      <alignment horizontal="center"/>
    </xf>
    <xf numFmtId="0" fontId="35" fillId="0" borderId="25" xfId="110" applyFill="1" applyBorder="1"/>
    <xf numFmtId="3" fontId="35" fillId="0" borderId="25" xfId="110" applyNumberFormat="1" applyFill="1" applyBorder="1" applyAlignment="1">
      <alignment horizontal="center"/>
    </xf>
    <xf numFmtId="164" fontId="35" fillId="0" borderId="25" xfId="110" applyNumberFormat="1" applyFill="1" applyBorder="1" applyAlignment="1">
      <alignment horizontal="right"/>
    </xf>
    <xf numFmtId="0" fontId="35" fillId="0" borderId="25" xfId="110" applyFill="1" applyBorder="1" applyAlignment="1">
      <alignment horizontal="right"/>
    </xf>
    <xf numFmtId="175" fontId="42" fillId="0" borderId="10" xfId="110" applyNumberFormat="1" applyFont="1" applyFill="1" applyBorder="1" applyAlignment="1">
      <alignment horizontal="center" vertical="center" wrapText="1"/>
    </xf>
    <xf numFmtId="165" fontId="43" fillId="0" borderId="32" xfId="110" applyNumberFormat="1" applyFont="1" applyFill="1" applyBorder="1" applyAlignment="1">
      <alignment horizontal="left" vertical="center" wrapText="1"/>
    </xf>
    <xf numFmtId="165" fontId="20" fillId="0" borderId="27" xfId="110" applyNumberFormat="1" applyFont="1" applyFill="1" applyBorder="1" applyAlignment="1">
      <alignment horizontal="center" vertical="center" wrapText="1"/>
    </xf>
    <xf numFmtId="0" fontId="39" fillId="0" borderId="27" xfId="110" applyFont="1" applyFill="1" applyBorder="1" applyAlignment="1">
      <alignment horizontal="center" vertical="center" wrapText="1"/>
    </xf>
    <xf numFmtId="3" fontId="39" fillId="0" borderId="27" xfId="110" applyNumberFormat="1" applyFont="1" applyFill="1" applyBorder="1" applyAlignment="1">
      <alignment horizontal="center" vertical="center"/>
    </xf>
    <xf numFmtId="176" fontId="39" fillId="0" borderId="27" xfId="110" applyNumberFormat="1" applyFont="1" applyFill="1" applyBorder="1" applyAlignment="1">
      <alignment horizontal="right" vertical="center"/>
    </xf>
    <xf numFmtId="176" fontId="39" fillId="0" borderId="31" xfId="110" applyNumberFormat="1" applyFont="1" applyFill="1" applyBorder="1" applyAlignment="1">
      <alignment horizontal="right" vertical="center"/>
    </xf>
    <xf numFmtId="175" fontId="39" fillId="0" borderId="30" xfId="110" applyNumberFormat="1" applyFont="1" applyFill="1" applyBorder="1" applyAlignment="1">
      <alignment horizontal="center" vertical="center" wrapText="1"/>
    </xf>
    <xf numFmtId="165" fontId="39" fillId="0" borderId="10" xfId="110" applyNumberFormat="1" applyFont="1" applyFill="1" applyBorder="1" applyAlignment="1">
      <alignment horizontal="left" vertical="center" wrapText="1"/>
    </xf>
    <xf numFmtId="165" fontId="20" fillId="0" borderId="30" xfId="110" applyNumberFormat="1" applyFont="1" applyFill="1" applyBorder="1" applyAlignment="1">
      <alignment horizontal="center" vertical="center" wrapText="1"/>
    </xf>
    <xf numFmtId="0" fontId="39" fillId="0" borderId="10" xfId="110" applyFont="1" applyFill="1" applyBorder="1" applyAlignment="1">
      <alignment horizontal="center" vertical="center" wrapText="1"/>
    </xf>
    <xf numFmtId="3" fontId="39" fillId="0" borderId="10" xfId="110" applyNumberFormat="1" applyFont="1" applyFill="1" applyBorder="1" applyAlignment="1">
      <alignment horizontal="center" vertical="center"/>
    </xf>
    <xf numFmtId="176" fontId="39" fillId="0" borderId="30" xfId="110" applyNumberFormat="1" applyFont="1" applyFill="1" applyBorder="1" applyAlignment="1">
      <alignment horizontal="right" vertical="center"/>
    </xf>
    <xf numFmtId="176" fontId="39" fillId="0" borderId="10" xfId="110" applyNumberFormat="1" applyFont="1" applyFill="1" applyBorder="1" applyAlignment="1">
      <alignment horizontal="right" vertical="center"/>
    </xf>
    <xf numFmtId="175" fontId="39" fillId="0" borderId="10" xfId="110" applyNumberFormat="1" applyFont="1" applyFill="1" applyBorder="1" applyAlignment="1">
      <alignment horizontal="center" vertical="center" wrapText="1"/>
    </xf>
    <xf numFmtId="165" fontId="20" fillId="0" borderId="10" xfId="110" applyNumberFormat="1" applyFont="1" applyFill="1" applyBorder="1" applyAlignment="1">
      <alignment horizontal="center" vertical="center" wrapText="1"/>
    </xf>
    <xf numFmtId="176" fontId="39" fillId="0" borderId="11" xfId="110" applyNumberFormat="1" applyFont="1" applyFill="1" applyBorder="1" applyAlignment="1">
      <alignment horizontal="right" vertical="center"/>
    </xf>
    <xf numFmtId="175" fontId="42" fillId="0" borderId="30" xfId="110" applyNumberFormat="1" applyFont="1" applyFill="1" applyBorder="1" applyAlignment="1">
      <alignment horizontal="center" vertical="center" wrapText="1"/>
    </xf>
    <xf numFmtId="165" fontId="43" fillId="0" borderId="13" xfId="110" applyNumberFormat="1" applyFont="1" applyFill="1" applyBorder="1" applyAlignment="1">
      <alignment horizontal="left" vertical="center" wrapText="1"/>
    </xf>
    <xf numFmtId="165" fontId="20" fillId="0" borderId="34" xfId="110" applyNumberFormat="1" applyFont="1" applyFill="1" applyBorder="1" applyAlignment="1">
      <alignment horizontal="center" vertical="center" wrapText="1"/>
    </xf>
    <xf numFmtId="0" fontId="39" fillId="0" borderId="35" xfId="110" applyFont="1" applyFill="1" applyBorder="1" applyAlignment="1">
      <alignment horizontal="center" vertical="center" wrapText="1"/>
    </xf>
    <xf numFmtId="3" fontId="44" fillId="0" borderId="35" xfId="110" applyNumberFormat="1" applyFont="1" applyFill="1" applyBorder="1" applyAlignment="1">
      <alignment horizontal="right" vertical="center"/>
    </xf>
    <xf numFmtId="176" fontId="43" fillId="0" borderId="51" xfId="110" applyNumberFormat="1" applyFont="1" applyFill="1" applyBorder="1" applyAlignment="1">
      <alignment horizontal="right" vertical="center"/>
    </xf>
    <xf numFmtId="175" fontId="42" fillId="0" borderId="36" xfId="110" applyNumberFormat="1" applyFont="1" applyFill="1" applyBorder="1" applyAlignment="1">
      <alignment horizontal="center" vertical="center" wrapText="1"/>
    </xf>
    <xf numFmtId="165" fontId="43" fillId="0" borderId="37" xfId="110" applyNumberFormat="1" applyFont="1" applyFill="1" applyBorder="1" applyAlignment="1">
      <alignment horizontal="left" vertical="center" wrapText="1"/>
    </xf>
    <xf numFmtId="0" fontId="39" fillId="0" borderId="34" xfId="110" applyFont="1" applyFill="1" applyBorder="1" applyAlignment="1">
      <alignment horizontal="center" vertical="center" wrapText="1"/>
    </xf>
    <xf numFmtId="3" fontId="44" fillId="0" borderId="34" xfId="110" applyNumberFormat="1" applyFont="1" applyFill="1" applyBorder="1" applyAlignment="1">
      <alignment horizontal="right" vertical="center"/>
    </xf>
    <xf numFmtId="4" fontId="39" fillId="0" borderId="10" xfId="110" applyNumberFormat="1" applyFont="1" applyFill="1" applyBorder="1" applyAlignment="1">
      <alignment horizontal="center" vertical="center"/>
    </xf>
    <xf numFmtId="165" fontId="20" fillId="0" borderId="39" xfId="110" applyNumberFormat="1" applyFont="1" applyFill="1" applyBorder="1" applyAlignment="1">
      <alignment horizontal="center" vertical="center" wrapText="1"/>
    </xf>
    <xf numFmtId="176" fontId="43" fillId="0" borderId="45" xfId="110" applyNumberFormat="1" applyFont="1" applyFill="1" applyBorder="1" applyAlignment="1">
      <alignment horizontal="right" vertical="center"/>
    </xf>
    <xf numFmtId="175" fontId="39" fillId="0" borderId="18" xfId="110" applyNumberFormat="1" applyFont="1" applyFill="1" applyBorder="1" applyAlignment="1">
      <alignment horizontal="center" vertical="center" wrapText="1"/>
    </xf>
    <xf numFmtId="165" fontId="39" fillId="0" borderId="18" xfId="110" applyNumberFormat="1" applyFont="1" applyFill="1" applyBorder="1" applyAlignment="1">
      <alignment horizontal="left" vertical="center" wrapText="1"/>
    </xf>
    <xf numFmtId="165" fontId="20" fillId="0" borderId="18" xfId="110" applyNumberFormat="1" applyFont="1" applyFill="1" applyBorder="1" applyAlignment="1">
      <alignment horizontal="center" vertical="center" wrapText="1"/>
    </xf>
    <xf numFmtId="0" fontId="39" fillId="0" borderId="18" xfId="110" applyFont="1" applyFill="1" applyBorder="1" applyAlignment="1">
      <alignment horizontal="center" vertical="center" wrapText="1"/>
    </xf>
    <xf numFmtId="3" fontId="39" fillId="0" borderId="18" xfId="110" applyNumberFormat="1" applyFont="1" applyFill="1" applyBorder="1" applyAlignment="1">
      <alignment horizontal="center" vertical="center"/>
    </xf>
    <xf numFmtId="176" fontId="39" fillId="0" borderId="18" xfId="110" applyNumberFormat="1" applyFont="1" applyFill="1" applyBorder="1" applyAlignment="1">
      <alignment horizontal="right" vertical="center"/>
    </xf>
    <xf numFmtId="165" fontId="43" fillId="0" borderId="17" xfId="110" applyNumberFormat="1" applyFont="1" applyFill="1" applyBorder="1" applyAlignment="1">
      <alignment horizontal="left" vertical="center" wrapText="1"/>
    </xf>
    <xf numFmtId="3" fontId="44" fillId="0" borderId="18" xfId="110" applyNumberFormat="1" applyFont="1" applyFill="1" applyBorder="1" applyAlignment="1">
      <alignment horizontal="right" vertical="center"/>
    </xf>
    <xf numFmtId="176" fontId="43" fillId="0" borderId="41" xfId="110" applyNumberFormat="1" applyFont="1" applyFill="1" applyBorder="1" applyAlignment="1">
      <alignment horizontal="right" vertical="center"/>
    </xf>
    <xf numFmtId="165" fontId="43" fillId="0" borderId="16" xfId="110" applyNumberFormat="1" applyFont="1" applyFill="1" applyBorder="1" applyAlignment="1">
      <alignment horizontal="left" vertical="center" wrapText="1"/>
    </xf>
    <xf numFmtId="165" fontId="20" fillId="0" borderId="0" xfId="110" applyNumberFormat="1" applyFont="1" applyFill="1" applyAlignment="1">
      <alignment horizontal="center" vertical="center" wrapText="1"/>
    </xf>
    <xf numFmtId="176" fontId="43" fillId="0" borderId="40" xfId="110" applyNumberFormat="1" applyFont="1" applyFill="1" applyBorder="1" applyAlignment="1">
      <alignment horizontal="right" vertical="center"/>
    </xf>
    <xf numFmtId="165" fontId="39" fillId="0" borderId="13" xfId="110" applyNumberFormat="1" applyFont="1" applyFill="1" applyBorder="1" applyAlignment="1">
      <alignment horizontal="left" vertical="center" wrapText="1"/>
    </xf>
    <xf numFmtId="165" fontId="20" fillId="0" borderId="13" xfId="110" applyNumberFormat="1" applyFont="1" applyFill="1" applyBorder="1" applyAlignment="1">
      <alignment horizontal="center" vertical="center" wrapText="1"/>
    </xf>
    <xf numFmtId="0" fontId="39" fillId="0" borderId="12" xfId="110" applyFont="1" applyFill="1" applyBorder="1" applyAlignment="1">
      <alignment horizontal="center" vertical="center" wrapText="1"/>
    </xf>
    <xf numFmtId="176" fontId="39" fillId="0" borderId="12" xfId="110" applyNumberFormat="1" applyFont="1" applyFill="1" applyBorder="1" applyAlignment="1">
      <alignment horizontal="right" vertical="center"/>
    </xf>
    <xf numFmtId="176" fontId="39" fillId="0" borderId="33" xfId="110" applyNumberFormat="1" applyFont="1" applyFill="1" applyBorder="1" applyAlignment="1">
      <alignment horizontal="right" vertical="center"/>
    </xf>
    <xf numFmtId="3" fontId="44" fillId="0" borderId="38" xfId="110" applyNumberFormat="1" applyFont="1" applyFill="1" applyBorder="1" applyAlignment="1">
      <alignment horizontal="right" vertical="center"/>
    </xf>
    <xf numFmtId="3" fontId="44" fillId="0" borderId="45" xfId="110" applyNumberFormat="1" applyFont="1" applyFill="1" applyBorder="1" applyAlignment="1">
      <alignment horizontal="right" vertical="center"/>
    </xf>
    <xf numFmtId="165" fontId="39" fillId="0" borderId="37" xfId="110" applyNumberFormat="1" applyFont="1" applyFill="1" applyBorder="1" applyAlignment="1">
      <alignment horizontal="left" vertical="center" wrapText="1"/>
    </xf>
    <xf numFmtId="165" fontId="20" fillId="0" borderId="37" xfId="110" applyNumberFormat="1" applyFont="1" applyFill="1" applyBorder="1" applyAlignment="1">
      <alignment horizontal="center" vertical="center" wrapText="1"/>
    </xf>
    <xf numFmtId="0" fontId="39" fillId="0" borderId="37" xfId="110" applyFont="1" applyFill="1" applyBorder="1" applyAlignment="1">
      <alignment horizontal="center" vertical="center" wrapText="1"/>
    </xf>
    <xf numFmtId="3" fontId="44" fillId="0" borderId="30" xfId="110" applyNumberFormat="1" applyFont="1" applyFill="1" applyBorder="1" applyAlignment="1">
      <alignment horizontal="right" vertical="center"/>
    </xf>
    <xf numFmtId="176" fontId="43" fillId="0" borderId="48" xfId="110" applyNumberFormat="1" applyFont="1" applyFill="1" applyBorder="1" applyAlignment="1">
      <alignment horizontal="right" vertical="center"/>
    </xf>
    <xf numFmtId="175" fontId="42" fillId="0" borderId="11" xfId="110" applyNumberFormat="1" applyFont="1" applyFill="1" applyBorder="1" applyAlignment="1">
      <alignment horizontal="center" vertical="center" wrapText="1"/>
    </xf>
    <xf numFmtId="165" fontId="39" fillId="0" borderId="16" xfId="110" applyNumberFormat="1" applyFont="1" applyFill="1" applyBorder="1" applyAlignment="1">
      <alignment horizontal="left" vertical="center" wrapText="1"/>
    </xf>
    <xf numFmtId="165" fontId="20" fillId="0" borderId="15" xfId="110" applyNumberFormat="1" applyFont="1" applyFill="1" applyBorder="1" applyAlignment="1">
      <alignment horizontal="center" vertical="center" wrapText="1"/>
    </xf>
    <xf numFmtId="0" fontId="39" fillId="0" borderId="15" xfId="110" applyFont="1" applyFill="1" applyBorder="1" applyAlignment="1">
      <alignment horizontal="center" vertical="center" wrapText="1"/>
    </xf>
    <xf numFmtId="3" fontId="39" fillId="0" borderId="15" xfId="110" applyNumberFormat="1" applyFont="1" applyFill="1" applyBorder="1" applyAlignment="1">
      <alignment horizontal="center" vertical="center"/>
    </xf>
    <xf numFmtId="176" fontId="39" fillId="0" borderId="40" xfId="110" applyNumberFormat="1" applyFont="1" applyFill="1" applyBorder="1" applyAlignment="1">
      <alignment horizontal="right" vertical="center"/>
    </xf>
    <xf numFmtId="3" fontId="44" fillId="0" borderId="47" xfId="110" applyNumberFormat="1" applyFont="1" applyFill="1" applyBorder="1" applyAlignment="1">
      <alignment horizontal="right" vertical="center"/>
    </xf>
    <xf numFmtId="175" fontId="42" fillId="0" borderId="43" xfId="110" applyNumberFormat="1" applyFont="1" applyFill="1" applyBorder="1" applyAlignment="1">
      <alignment horizontal="center" vertical="center" wrapText="1"/>
    </xf>
    <xf numFmtId="165" fontId="43" fillId="0" borderId="43" xfId="110" applyNumberFormat="1" applyFont="1" applyFill="1" applyBorder="1" applyAlignment="1">
      <alignment horizontal="left" vertical="center" wrapText="1"/>
    </xf>
    <xf numFmtId="176" fontId="43" fillId="0" borderId="18" xfId="110" applyNumberFormat="1" applyFont="1" applyFill="1" applyBorder="1" applyAlignment="1">
      <alignment horizontal="right" vertical="center"/>
    </xf>
    <xf numFmtId="0" fontId="35" fillId="0" borderId="15" xfId="110" applyFill="1" applyBorder="1" applyAlignment="1">
      <alignment vertical="top"/>
    </xf>
    <xf numFmtId="0" fontId="35" fillId="0" borderId="14" xfId="110" applyFill="1" applyBorder="1"/>
    <xf numFmtId="0" fontId="35" fillId="0" borderId="14" xfId="110" applyFill="1" applyBorder="1" applyAlignment="1">
      <alignment horizontal="center"/>
    </xf>
    <xf numFmtId="3" fontId="35" fillId="0" borderId="14" xfId="110" applyNumberFormat="1" applyFill="1" applyBorder="1"/>
    <xf numFmtId="164" fontId="34" fillId="0" borderId="14" xfId="110" applyNumberFormat="1" applyFont="1" applyFill="1" applyBorder="1" applyAlignment="1">
      <alignment horizontal="left"/>
    </xf>
    <xf numFmtId="0" fontId="35" fillId="0" borderId="29" xfId="110" applyFill="1" applyBorder="1" applyAlignment="1">
      <alignment horizontal="right"/>
    </xf>
    <xf numFmtId="3" fontId="39" fillId="0" borderId="10" xfId="110" applyNumberFormat="1" applyFont="1" applyFill="1" applyBorder="1" applyAlignment="1" applyProtection="1">
      <alignment horizontal="center" vertical="center"/>
      <protection locked="0"/>
    </xf>
    <xf numFmtId="3" fontId="39" fillId="0" borderId="14" xfId="110" applyNumberFormat="1" applyFont="1" applyFill="1" applyBorder="1" applyAlignment="1">
      <alignment horizontal="center" vertical="center"/>
    </xf>
    <xf numFmtId="176" fontId="39" fillId="0" borderId="14" xfId="110" applyNumberFormat="1" applyFont="1" applyFill="1" applyBorder="1" applyAlignment="1">
      <alignment horizontal="right" vertical="center"/>
    </xf>
    <xf numFmtId="165" fontId="43" fillId="0" borderId="15" xfId="110" applyNumberFormat="1" applyFont="1" applyFill="1" applyBorder="1" applyAlignment="1">
      <alignment horizontal="left" vertical="center" wrapText="1"/>
    </xf>
    <xf numFmtId="165" fontId="20" fillId="0" borderId="14" xfId="110" applyNumberFormat="1" applyFont="1" applyFill="1" applyBorder="1" applyAlignment="1">
      <alignment horizontal="center" vertical="center" wrapText="1"/>
    </xf>
    <xf numFmtId="0" fontId="39" fillId="0" borderId="14" xfId="110" applyFont="1" applyFill="1" applyBorder="1" applyAlignment="1">
      <alignment horizontal="center" vertical="center" wrapText="1"/>
    </xf>
    <xf numFmtId="175" fontId="42" fillId="0" borderId="45" xfId="110" applyNumberFormat="1" applyFont="1" applyFill="1" applyBorder="1" applyAlignment="1">
      <alignment horizontal="center" vertical="center" wrapText="1"/>
    </xf>
    <xf numFmtId="165" fontId="43" fillId="0" borderId="47" xfId="110" applyNumberFormat="1" applyFont="1" applyFill="1" applyBorder="1" applyAlignment="1">
      <alignment horizontal="left" vertical="center" wrapText="1"/>
    </xf>
    <xf numFmtId="0" fontId="39" fillId="0" borderId="39" xfId="110" applyFont="1" applyFill="1" applyBorder="1" applyAlignment="1">
      <alignment horizontal="center" vertical="center" wrapText="1"/>
    </xf>
    <xf numFmtId="175" fontId="42" fillId="0" borderId="52" xfId="110" applyNumberFormat="1" applyFont="1" applyFill="1" applyBorder="1" applyAlignment="1">
      <alignment horizontal="center" vertical="center" wrapText="1"/>
    </xf>
    <xf numFmtId="175" fontId="42" fillId="0" borderId="50" xfId="110" applyNumberFormat="1" applyFont="1" applyFill="1" applyBorder="1" applyAlignment="1">
      <alignment horizontal="left" vertical="center" wrapText="1"/>
    </xf>
    <xf numFmtId="175" fontId="42" fillId="0" borderId="43" xfId="110" applyNumberFormat="1" applyFont="1" applyFill="1" applyBorder="1" applyAlignment="1">
      <alignment horizontal="left" vertical="center" wrapText="1"/>
    </xf>
    <xf numFmtId="175" fontId="42" fillId="0" borderId="46" xfId="110" applyNumberFormat="1" applyFont="1" applyFill="1" applyBorder="1" applyAlignment="1">
      <alignment horizontal="left" vertical="center" wrapText="1"/>
    </xf>
    <xf numFmtId="176" fontId="44" fillId="0" borderId="42" xfId="110" applyNumberFormat="1" applyFont="1" applyFill="1" applyBorder="1" applyAlignment="1">
      <alignment horizontal="right" vertical="center"/>
    </xf>
    <xf numFmtId="176" fontId="44" fillId="0" borderId="44" xfId="110" applyNumberFormat="1" applyFont="1" applyFill="1" applyBorder="1" applyAlignment="1">
      <alignment horizontal="right" vertical="center"/>
    </xf>
    <xf numFmtId="0" fontId="35" fillId="0" borderId="17" xfId="110" applyFill="1" applyBorder="1"/>
    <xf numFmtId="0" fontId="35" fillId="0" borderId="18" xfId="110" applyFill="1" applyBorder="1"/>
    <xf numFmtId="164" fontId="35" fillId="0" borderId="14" xfId="110" applyNumberFormat="1" applyFill="1" applyBorder="1" applyAlignment="1" applyProtection="1">
      <alignment horizontal="center"/>
      <protection locked="0"/>
    </xf>
    <xf numFmtId="164" fontId="35" fillId="0" borderId="29" xfId="110" applyNumberFormat="1" applyFill="1" applyBorder="1" applyAlignment="1" applyProtection="1">
      <alignment horizontal="center"/>
      <protection locked="0"/>
    </xf>
    <xf numFmtId="3" fontId="44" fillId="0" borderId="35" xfId="110" applyNumberFormat="1" applyFont="1" applyFill="1" applyBorder="1" applyAlignment="1">
      <alignment horizontal="right" vertical="center"/>
    </xf>
    <xf numFmtId="3" fontId="44" fillId="0" borderId="34" xfId="110" applyNumberFormat="1" applyFont="1" applyFill="1" applyBorder="1" applyAlignment="1">
      <alignment horizontal="right" vertical="center"/>
    </xf>
    <xf numFmtId="3" fontId="44" fillId="0" borderId="39" xfId="110" applyNumberFormat="1" applyFont="1" applyFill="1" applyBorder="1" applyAlignment="1">
      <alignment horizontal="right" vertical="center"/>
    </xf>
    <xf numFmtId="165" fontId="39" fillId="0" borderId="42" xfId="110" applyNumberFormat="1" applyFont="1" applyFill="1" applyBorder="1" applyAlignment="1">
      <alignment horizontal="left" vertical="center" wrapText="1"/>
    </xf>
    <xf numFmtId="165" fontId="39" fillId="0" borderId="43" xfId="110" applyNumberFormat="1" applyFont="1" applyFill="1" applyBorder="1" applyAlignment="1">
      <alignment horizontal="left" vertical="center" wrapText="1"/>
    </xf>
    <xf numFmtId="176" fontId="43" fillId="0" borderId="42" xfId="110" applyNumberFormat="1" applyFont="1" applyFill="1" applyBorder="1" applyAlignment="1">
      <alignment horizontal="right" vertical="center" wrapText="1"/>
    </xf>
    <xf numFmtId="176" fontId="43" fillId="0" borderId="46" xfId="110" applyNumberFormat="1" applyFont="1" applyFill="1" applyBorder="1" applyAlignment="1">
      <alignment horizontal="right" vertical="center" wrapText="1"/>
    </xf>
    <xf numFmtId="175" fontId="39" fillId="0" borderId="13" xfId="110" applyNumberFormat="1" applyFont="1" applyFill="1" applyBorder="1" applyAlignment="1">
      <alignment horizontal="left" vertical="center" wrapText="1"/>
    </xf>
    <xf numFmtId="175" fontId="39" fillId="0" borderId="35" xfId="110" applyNumberFormat="1" applyFont="1" applyFill="1" applyBorder="1" applyAlignment="1">
      <alignment horizontal="left" vertical="center" wrapText="1"/>
    </xf>
    <xf numFmtId="175" fontId="39" fillId="0" borderId="33" xfId="110" applyNumberFormat="1" applyFont="1" applyFill="1" applyBorder="1" applyAlignment="1">
      <alignment horizontal="left" vertic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Nicole Vidal" id="{3847DA2E-F58E-49AE-AB8E-77D2B87DB8A6}" userId="S::nvidal@kgsgroup.com::d10219bb-4910-43d9-9dd4-22a6d9ae6766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3" dT="2024-03-26T20:03:53.00" personId="{3847DA2E-F58E-49AE-AB8E-77D2B87DB8A6}" id="{FD000BF8-7ADA-45B2-8EBD-5A2C5458DAB0}">
    <text xml:space="preserve">I've only included surface monitoring.  Do we need any other instrumentation or monitoring installed??  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9"/>
  <sheetViews>
    <sheetView showZeros="0" tabSelected="1" showOutlineSymbols="0" view="pageBreakPreview" topLeftCell="B21" zoomScale="75" zoomScaleNormal="100" zoomScaleSheetLayoutView="75" workbookViewId="0">
      <selection activeCell="G28" sqref="G28"/>
    </sheetView>
  </sheetViews>
  <sheetFormatPr defaultColWidth="13.5703125" defaultRowHeight="15" x14ac:dyDescent="0.2"/>
  <cols>
    <col min="1" max="1" width="14.42578125" style="15" hidden="1" customWidth="1"/>
    <col min="2" max="2" width="11.28515625" style="5" customWidth="1"/>
    <col min="3" max="3" width="75.85546875" style="2" customWidth="1"/>
    <col min="4" max="4" width="16.42578125" style="16" customWidth="1"/>
    <col min="5" max="5" width="16.42578125" style="2" customWidth="1"/>
    <col min="6" max="6" width="15.140625" style="6" customWidth="1"/>
    <col min="7" max="7" width="22.42578125" style="15" customWidth="1"/>
    <col min="8" max="8" width="26.42578125" style="15" customWidth="1"/>
    <col min="9" max="9" width="69.5703125" style="2" customWidth="1"/>
    <col min="10" max="10" width="48.28515625" style="2" customWidth="1"/>
    <col min="11" max="16384" width="13.5703125" style="2"/>
  </cols>
  <sheetData>
    <row r="1" spans="1:9" ht="15.75" x14ac:dyDescent="0.2">
      <c r="A1" s="1"/>
      <c r="B1" s="26" t="s">
        <v>1</v>
      </c>
      <c r="C1" s="27"/>
      <c r="D1" s="27"/>
      <c r="E1" s="27"/>
      <c r="F1" s="28"/>
      <c r="G1" s="1"/>
      <c r="H1" s="27"/>
    </row>
    <row r="2" spans="1:9" x14ac:dyDescent="0.2">
      <c r="A2" s="3"/>
      <c r="B2" s="29" t="s">
        <v>2</v>
      </c>
      <c r="C2" s="30"/>
      <c r="D2" s="30"/>
      <c r="E2" s="30"/>
      <c r="F2" s="31"/>
      <c r="G2" s="3"/>
      <c r="H2" s="30"/>
    </row>
    <row r="3" spans="1:9" x14ac:dyDescent="0.2">
      <c r="A3" s="4"/>
      <c r="B3" s="5" t="s">
        <v>0</v>
      </c>
      <c r="D3" s="2"/>
      <c r="G3" s="32"/>
      <c r="H3" s="33"/>
    </row>
    <row r="4" spans="1:9" x14ac:dyDescent="0.2">
      <c r="A4" s="7" t="s">
        <v>3</v>
      </c>
      <c r="B4" s="34" t="s">
        <v>4</v>
      </c>
      <c r="C4" s="35" t="s">
        <v>5</v>
      </c>
      <c r="D4" s="36" t="s">
        <v>6</v>
      </c>
      <c r="E4" s="37" t="s">
        <v>7</v>
      </c>
      <c r="F4" s="38" t="s">
        <v>8</v>
      </c>
      <c r="G4" s="39" t="s">
        <v>9</v>
      </c>
      <c r="H4" s="37" t="s">
        <v>10</v>
      </c>
    </row>
    <row r="5" spans="1:9" ht="15.75" thickBot="1" x14ac:dyDescent="0.25">
      <c r="A5" s="8"/>
      <c r="B5" s="40"/>
      <c r="C5" s="41"/>
      <c r="D5" s="42" t="s">
        <v>11</v>
      </c>
      <c r="E5" s="43"/>
      <c r="F5" s="44" t="s">
        <v>12</v>
      </c>
      <c r="G5" s="45"/>
      <c r="H5" s="46"/>
    </row>
    <row r="6" spans="1:9" ht="36" customHeight="1" thickTop="1" x14ac:dyDescent="0.2">
      <c r="A6" s="10" t="s">
        <v>13</v>
      </c>
      <c r="B6" s="47" t="s">
        <v>23</v>
      </c>
      <c r="C6" s="48" t="s">
        <v>25</v>
      </c>
      <c r="D6" s="49"/>
      <c r="E6" s="50"/>
      <c r="F6" s="51"/>
      <c r="G6" s="52"/>
      <c r="H6" s="53">
        <f>ROUND(G6*F6,2)</f>
        <v>0</v>
      </c>
      <c r="I6" s="11"/>
    </row>
    <row r="7" spans="1:9" ht="36" customHeight="1" x14ac:dyDescent="0.2">
      <c r="A7" s="10"/>
      <c r="B7" s="54" t="s">
        <v>24</v>
      </c>
      <c r="C7" s="55" t="s">
        <v>26</v>
      </c>
      <c r="D7" s="56" t="s">
        <v>110</v>
      </c>
      <c r="E7" s="57" t="s">
        <v>27</v>
      </c>
      <c r="F7" s="58">
        <v>1</v>
      </c>
      <c r="G7" s="18"/>
      <c r="H7" s="60">
        <f t="shared" ref="H7" si="0">ROUND(G7*F7,2)</f>
        <v>0</v>
      </c>
      <c r="I7" s="20"/>
    </row>
    <row r="8" spans="1:9" ht="36" customHeight="1" x14ac:dyDescent="0.2">
      <c r="A8" s="12" t="s">
        <v>14</v>
      </c>
      <c r="B8" s="61" t="s">
        <v>28</v>
      </c>
      <c r="C8" s="55" t="s">
        <v>115</v>
      </c>
      <c r="D8" s="62" t="s">
        <v>123</v>
      </c>
      <c r="E8" s="57" t="s">
        <v>29</v>
      </c>
      <c r="F8" s="58">
        <v>1</v>
      </c>
      <c r="G8" s="63">
        <v>25000</v>
      </c>
      <c r="H8" s="60">
        <f>G8*F8</f>
        <v>25000</v>
      </c>
      <c r="I8" s="20"/>
    </row>
    <row r="9" spans="1:9" ht="36" customHeight="1" thickBot="1" x14ac:dyDescent="0.25">
      <c r="A9" s="12" t="s">
        <v>15</v>
      </c>
      <c r="B9" s="64" t="str">
        <f>B6</f>
        <v>A</v>
      </c>
      <c r="C9" s="65" t="str">
        <f>C6</f>
        <v>GENERAL SITE WORKS</v>
      </c>
      <c r="D9" s="66"/>
      <c r="E9" s="67"/>
      <c r="F9" s="136" t="s">
        <v>30</v>
      </c>
      <c r="G9" s="136"/>
      <c r="H9" s="69">
        <f>SUM(H7:H8)</f>
        <v>25000</v>
      </c>
    </row>
    <row r="10" spans="1:9" ht="36" customHeight="1" thickTop="1" x14ac:dyDescent="0.2">
      <c r="A10" s="10" t="s">
        <v>16</v>
      </c>
      <c r="B10" s="70" t="s">
        <v>31</v>
      </c>
      <c r="C10" s="48" t="s">
        <v>48</v>
      </c>
      <c r="D10" s="49"/>
      <c r="E10" s="50"/>
      <c r="F10" s="51"/>
      <c r="G10" s="52"/>
      <c r="H10" s="53">
        <f>ROUND(G10*F10,2)</f>
        <v>0</v>
      </c>
    </row>
    <row r="11" spans="1:9" ht="36" customHeight="1" x14ac:dyDescent="0.2">
      <c r="A11" s="12" t="s">
        <v>17</v>
      </c>
      <c r="B11" s="54" t="s">
        <v>32</v>
      </c>
      <c r="C11" s="55" t="s">
        <v>120</v>
      </c>
      <c r="D11" s="56" t="s">
        <v>112</v>
      </c>
      <c r="E11" s="57"/>
      <c r="F11" s="58"/>
      <c r="G11" s="59"/>
      <c r="H11" s="60">
        <f t="shared" ref="H11" si="1">ROUND(G11*F11,2)</f>
        <v>0</v>
      </c>
    </row>
    <row r="12" spans="1:9" ht="36" customHeight="1" x14ac:dyDescent="0.2">
      <c r="A12" s="12"/>
      <c r="B12" s="61"/>
      <c r="C12" s="55" t="s">
        <v>34</v>
      </c>
      <c r="D12" s="62"/>
      <c r="E12" s="57" t="s">
        <v>51</v>
      </c>
      <c r="F12" s="58">
        <v>1035</v>
      </c>
      <c r="G12" s="17"/>
      <c r="H12" s="60">
        <f>G12*F12</f>
        <v>0</v>
      </c>
      <c r="I12" s="21"/>
    </row>
    <row r="13" spans="1:9" ht="36" customHeight="1" x14ac:dyDescent="0.2">
      <c r="A13" s="12"/>
      <c r="B13" s="61" t="s">
        <v>33</v>
      </c>
      <c r="C13" s="55" t="s">
        <v>35</v>
      </c>
      <c r="D13" s="62" t="s">
        <v>116</v>
      </c>
      <c r="E13" s="57"/>
      <c r="F13" s="58"/>
      <c r="G13" s="60"/>
      <c r="H13" s="60">
        <f t="shared" ref="H13:H24" si="2">G13*F13</f>
        <v>0</v>
      </c>
    </row>
    <row r="14" spans="1:9" ht="36" customHeight="1" x14ac:dyDescent="0.2">
      <c r="A14" s="12"/>
      <c r="B14" s="61"/>
      <c r="C14" s="55" t="s">
        <v>36</v>
      </c>
      <c r="D14" s="62"/>
      <c r="E14" s="57" t="s">
        <v>27</v>
      </c>
      <c r="F14" s="58">
        <v>1</v>
      </c>
      <c r="G14" s="17"/>
      <c r="H14" s="60">
        <f t="shared" si="2"/>
        <v>0</v>
      </c>
      <c r="I14" s="21"/>
    </row>
    <row r="15" spans="1:9" ht="36" customHeight="1" x14ac:dyDescent="0.2">
      <c r="A15" s="12"/>
      <c r="B15" s="61"/>
      <c r="C15" s="55" t="s">
        <v>37</v>
      </c>
      <c r="D15" s="62"/>
      <c r="E15" s="57" t="s">
        <v>27</v>
      </c>
      <c r="F15" s="58">
        <v>1</v>
      </c>
      <c r="G15" s="17"/>
      <c r="H15" s="60">
        <f t="shared" si="2"/>
        <v>0</v>
      </c>
      <c r="I15" s="21"/>
    </row>
    <row r="16" spans="1:9" ht="36" customHeight="1" x14ac:dyDescent="0.2">
      <c r="A16" s="12"/>
      <c r="B16" s="61"/>
      <c r="C16" s="55" t="s">
        <v>38</v>
      </c>
      <c r="D16" s="62"/>
      <c r="E16" s="57" t="s">
        <v>27</v>
      </c>
      <c r="F16" s="58">
        <v>1</v>
      </c>
      <c r="G16" s="17"/>
      <c r="H16" s="60">
        <f t="shared" si="2"/>
        <v>0</v>
      </c>
      <c r="I16" s="21"/>
    </row>
    <row r="17" spans="1:9" ht="36" customHeight="1" x14ac:dyDescent="0.2">
      <c r="A17" s="12"/>
      <c r="B17" s="61"/>
      <c r="C17" s="55" t="s">
        <v>39</v>
      </c>
      <c r="D17" s="62"/>
      <c r="E17" s="57" t="s">
        <v>27</v>
      </c>
      <c r="F17" s="58">
        <v>1</v>
      </c>
      <c r="G17" s="17"/>
      <c r="H17" s="60">
        <f t="shared" si="2"/>
        <v>0</v>
      </c>
      <c r="I17" s="21"/>
    </row>
    <row r="18" spans="1:9" ht="36" customHeight="1" x14ac:dyDescent="0.2">
      <c r="A18" s="12"/>
      <c r="B18" s="61" t="s">
        <v>40</v>
      </c>
      <c r="C18" s="55" t="s">
        <v>45</v>
      </c>
      <c r="D18" s="62" t="s">
        <v>46</v>
      </c>
      <c r="E18" s="57"/>
      <c r="F18" s="58"/>
      <c r="G18" s="60"/>
      <c r="H18" s="60">
        <f t="shared" si="2"/>
        <v>0</v>
      </c>
    </row>
    <row r="19" spans="1:9" ht="36" customHeight="1" x14ac:dyDescent="0.2">
      <c r="A19" s="12"/>
      <c r="B19" s="61"/>
      <c r="C19" s="55" t="s">
        <v>34</v>
      </c>
      <c r="D19" s="62"/>
      <c r="E19" s="57" t="s">
        <v>47</v>
      </c>
      <c r="F19" s="58">
        <v>1</v>
      </c>
      <c r="G19" s="17"/>
      <c r="H19" s="60">
        <f t="shared" si="2"/>
        <v>0</v>
      </c>
      <c r="I19" s="21"/>
    </row>
    <row r="20" spans="1:9" ht="36" customHeight="1" x14ac:dyDescent="0.2">
      <c r="A20" s="12"/>
      <c r="B20" s="61" t="s">
        <v>41</v>
      </c>
      <c r="C20" s="55" t="s">
        <v>49</v>
      </c>
      <c r="D20" s="62" t="s">
        <v>111</v>
      </c>
      <c r="E20" s="57"/>
      <c r="F20" s="58"/>
      <c r="G20" s="60"/>
      <c r="H20" s="60">
        <f t="shared" si="2"/>
        <v>0</v>
      </c>
    </row>
    <row r="21" spans="1:9" ht="36" customHeight="1" x14ac:dyDescent="0.2">
      <c r="A21" s="12"/>
      <c r="B21" s="61"/>
      <c r="C21" s="55" t="s">
        <v>50</v>
      </c>
      <c r="D21" s="62"/>
      <c r="E21" s="57" t="s">
        <v>51</v>
      </c>
      <c r="F21" s="58">
        <v>1035</v>
      </c>
      <c r="G21" s="17"/>
      <c r="H21" s="60">
        <f t="shared" si="2"/>
        <v>0</v>
      </c>
      <c r="I21" s="21"/>
    </row>
    <row r="22" spans="1:9" ht="36" customHeight="1" x14ac:dyDescent="0.2">
      <c r="A22" s="12"/>
      <c r="B22" s="61"/>
      <c r="C22" s="55" t="s">
        <v>122</v>
      </c>
      <c r="D22" s="62"/>
      <c r="E22" s="57" t="s">
        <v>51</v>
      </c>
      <c r="F22" s="58">
        <v>12</v>
      </c>
      <c r="G22" s="24"/>
      <c r="H22" s="60">
        <f t="shared" si="2"/>
        <v>0</v>
      </c>
      <c r="I22" s="21"/>
    </row>
    <row r="23" spans="1:9" ht="36" customHeight="1" x14ac:dyDescent="0.2">
      <c r="A23" s="12"/>
      <c r="B23" s="61" t="s">
        <v>44</v>
      </c>
      <c r="C23" s="55" t="s">
        <v>52</v>
      </c>
      <c r="D23" s="62" t="s">
        <v>117</v>
      </c>
      <c r="E23" s="57"/>
      <c r="F23" s="58"/>
      <c r="G23" s="2"/>
      <c r="H23" s="60">
        <f t="shared" si="2"/>
        <v>0</v>
      </c>
    </row>
    <row r="24" spans="1:9" ht="36" customHeight="1" x14ac:dyDescent="0.2">
      <c r="A24" s="12"/>
      <c r="B24" s="61"/>
      <c r="C24" s="55" t="s">
        <v>121</v>
      </c>
      <c r="D24" s="62"/>
      <c r="E24" s="57" t="s">
        <v>47</v>
      </c>
      <c r="F24" s="58">
        <v>9</v>
      </c>
      <c r="G24" s="17"/>
      <c r="H24" s="60">
        <f t="shared" si="2"/>
        <v>0</v>
      </c>
      <c r="I24" s="21"/>
    </row>
    <row r="25" spans="1:9" ht="36" customHeight="1" thickBot="1" x14ac:dyDescent="0.25">
      <c r="A25" s="13" t="s">
        <v>18</v>
      </c>
      <c r="B25" s="64" t="str">
        <f>B10</f>
        <v>B</v>
      </c>
      <c r="C25" s="71" t="str">
        <f>C10</f>
        <v>TUNNELLING AND SHAFT CONSTRUCTION</v>
      </c>
      <c r="D25" s="66"/>
      <c r="E25" s="72"/>
      <c r="F25" s="137" t="s">
        <v>30</v>
      </c>
      <c r="G25" s="137"/>
      <c r="H25" s="69">
        <f>SUM(H11:H24)</f>
        <v>0</v>
      </c>
      <c r="I25" s="11"/>
    </row>
    <row r="26" spans="1:9" ht="36" customHeight="1" thickTop="1" x14ac:dyDescent="0.2">
      <c r="A26" s="13" t="s">
        <v>19</v>
      </c>
      <c r="B26" s="70" t="s">
        <v>53</v>
      </c>
      <c r="C26" s="48" t="s">
        <v>54</v>
      </c>
      <c r="D26" s="49"/>
      <c r="E26" s="50"/>
      <c r="F26" s="51"/>
      <c r="G26" s="52"/>
      <c r="H26" s="53">
        <f>ROUND(G26*F26,2)</f>
        <v>0</v>
      </c>
    </row>
    <row r="27" spans="1:9" ht="36" customHeight="1" x14ac:dyDescent="0.2">
      <c r="A27" s="13" t="s">
        <v>20</v>
      </c>
      <c r="B27" s="54" t="s">
        <v>55</v>
      </c>
      <c r="C27" s="55" t="s">
        <v>56</v>
      </c>
      <c r="D27" s="56" t="s">
        <v>146</v>
      </c>
      <c r="E27" s="57"/>
      <c r="F27" s="58"/>
      <c r="G27" s="59"/>
      <c r="H27" s="60">
        <f t="shared" ref="H27" si="3">ROUND(G27*F27,2)</f>
        <v>0</v>
      </c>
    </row>
    <row r="28" spans="1:9" ht="36" customHeight="1" x14ac:dyDescent="0.2">
      <c r="A28" s="25"/>
      <c r="B28" s="61"/>
      <c r="C28" s="55" t="s">
        <v>139</v>
      </c>
      <c r="D28" s="62"/>
      <c r="E28" s="57" t="s">
        <v>51</v>
      </c>
      <c r="F28" s="58">
        <v>12</v>
      </c>
      <c r="G28" s="17"/>
      <c r="H28" s="60">
        <f>G28*F28</f>
        <v>0</v>
      </c>
    </row>
    <row r="29" spans="1:9" ht="36" customHeight="1" x14ac:dyDescent="0.2">
      <c r="A29" s="25"/>
      <c r="B29" s="61" t="s">
        <v>57</v>
      </c>
      <c r="C29" s="55" t="s">
        <v>141</v>
      </c>
      <c r="D29" s="62" t="s">
        <v>146</v>
      </c>
      <c r="E29" s="57"/>
      <c r="F29" s="58"/>
      <c r="G29" s="60"/>
      <c r="H29" s="60">
        <f t="shared" ref="H29:H30" si="4">G29*F29</f>
        <v>0</v>
      </c>
    </row>
    <row r="30" spans="1:9" ht="36" customHeight="1" x14ac:dyDescent="0.2">
      <c r="A30" s="25"/>
      <c r="B30" s="61"/>
      <c r="C30" s="55" t="s">
        <v>142</v>
      </c>
      <c r="D30" s="62"/>
      <c r="E30" s="57" t="s">
        <v>27</v>
      </c>
      <c r="F30" s="58">
        <v>1</v>
      </c>
      <c r="G30" s="17"/>
      <c r="H30" s="60">
        <f t="shared" si="4"/>
        <v>0</v>
      </c>
    </row>
    <row r="31" spans="1:9" ht="36" customHeight="1" x14ac:dyDescent="0.2">
      <c r="A31" s="10"/>
      <c r="B31" s="61" t="s">
        <v>140</v>
      </c>
      <c r="C31" s="55" t="s">
        <v>42</v>
      </c>
      <c r="D31" s="62"/>
      <c r="E31" s="57"/>
      <c r="F31" s="58"/>
      <c r="G31" s="60"/>
      <c r="H31" s="60">
        <f t="shared" ref="H31:H38" si="5">G31*F31</f>
        <v>0</v>
      </c>
    </row>
    <row r="32" spans="1:9" ht="36" customHeight="1" x14ac:dyDescent="0.2">
      <c r="A32" s="10"/>
      <c r="B32" s="61"/>
      <c r="C32" s="55" t="s">
        <v>134</v>
      </c>
      <c r="D32" s="62" t="s">
        <v>132</v>
      </c>
      <c r="E32" s="57"/>
      <c r="F32" s="58"/>
      <c r="G32" s="60"/>
      <c r="H32" s="60">
        <f t="shared" si="5"/>
        <v>0</v>
      </c>
    </row>
    <row r="33" spans="1:9" ht="36" customHeight="1" x14ac:dyDescent="0.2">
      <c r="A33" s="10"/>
      <c r="B33" s="61"/>
      <c r="C33" s="55" t="s">
        <v>143</v>
      </c>
      <c r="D33" s="62"/>
      <c r="E33" s="57" t="s">
        <v>43</v>
      </c>
      <c r="F33" s="74">
        <v>10.24</v>
      </c>
      <c r="G33" s="17"/>
      <c r="H33" s="60">
        <f t="shared" si="5"/>
        <v>0</v>
      </c>
      <c r="I33" s="21"/>
    </row>
    <row r="34" spans="1:9" ht="36" customHeight="1" x14ac:dyDescent="0.2">
      <c r="A34" s="10"/>
      <c r="B34" s="61"/>
      <c r="C34" s="55" t="s">
        <v>144</v>
      </c>
      <c r="D34" s="62"/>
      <c r="E34" s="57" t="s">
        <v>43</v>
      </c>
      <c r="F34" s="74">
        <v>12.33</v>
      </c>
      <c r="G34" s="17"/>
      <c r="H34" s="60">
        <f t="shared" si="5"/>
        <v>0</v>
      </c>
      <c r="I34" s="21"/>
    </row>
    <row r="35" spans="1:9" ht="36" customHeight="1" x14ac:dyDescent="0.2">
      <c r="A35" s="10"/>
      <c r="B35" s="61"/>
      <c r="C35" s="55" t="s">
        <v>136</v>
      </c>
      <c r="D35" s="62"/>
      <c r="E35" s="57" t="s">
        <v>43</v>
      </c>
      <c r="F35" s="74">
        <v>14.72</v>
      </c>
      <c r="G35" s="17"/>
      <c r="H35" s="60">
        <f t="shared" si="5"/>
        <v>0</v>
      </c>
      <c r="I35" s="21"/>
    </row>
    <row r="36" spans="1:9" ht="36" customHeight="1" x14ac:dyDescent="0.2">
      <c r="A36" s="10"/>
      <c r="B36" s="61"/>
      <c r="C36" s="55" t="s">
        <v>145</v>
      </c>
      <c r="D36" s="62"/>
      <c r="E36" s="57" t="s">
        <v>43</v>
      </c>
      <c r="F36" s="74">
        <v>13.37</v>
      </c>
      <c r="G36" s="17"/>
      <c r="H36" s="60">
        <f t="shared" si="5"/>
        <v>0</v>
      </c>
      <c r="I36" s="21"/>
    </row>
    <row r="37" spans="1:9" ht="36" customHeight="1" x14ac:dyDescent="0.2">
      <c r="A37" s="10"/>
      <c r="B37" s="61"/>
      <c r="C37" s="55" t="s">
        <v>135</v>
      </c>
      <c r="D37" s="62" t="s">
        <v>132</v>
      </c>
      <c r="E37" s="57"/>
      <c r="F37" s="74"/>
      <c r="G37" s="60"/>
      <c r="H37" s="60"/>
      <c r="I37" s="21"/>
    </row>
    <row r="38" spans="1:9" ht="36" customHeight="1" x14ac:dyDescent="0.2">
      <c r="A38" s="10"/>
      <c r="B38" s="61"/>
      <c r="C38" s="55" t="s">
        <v>137</v>
      </c>
      <c r="D38" s="62"/>
      <c r="E38" s="57" t="s">
        <v>43</v>
      </c>
      <c r="F38" s="74">
        <v>13.43</v>
      </c>
      <c r="G38" s="17"/>
      <c r="H38" s="60">
        <f t="shared" si="5"/>
        <v>0</v>
      </c>
      <c r="I38" s="21"/>
    </row>
    <row r="39" spans="1:9" ht="36" customHeight="1" thickBot="1" x14ac:dyDescent="0.25">
      <c r="A39" s="10" t="s">
        <v>21</v>
      </c>
      <c r="B39" s="123" t="str">
        <f>B26</f>
        <v>C</v>
      </c>
      <c r="C39" s="124" t="str">
        <f>C26</f>
        <v>STUB CONNECTIONS, MANHOLES, AND ANCILLARIES</v>
      </c>
      <c r="D39" s="75"/>
      <c r="E39" s="125"/>
      <c r="F39" s="138" t="s">
        <v>30</v>
      </c>
      <c r="G39" s="138"/>
      <c r="H39" s="69">
        <f>SUM(H28:H38)</f>
        <v>0</v>
      </c>
    </row>
    <row r="40" spans="1:9" ht="36" customHeight="1" thickTop="1" x14ac:dyDescent="0.2">
      <c r="A40" s="13" t="s">
        <v>22</v>
      </c>
      <c r="B40" s="101" t="s">
        <v>58</v>
      </c>
      <c r="C40" s="120" t="s">
        <v>59</v>
      </c>
      <c r="D40" s="121"/>
      <c r="E40" s="122"/>
      <c r="F40" s="118"/>
      <c r="G40" s="119"/>
      <c r="H40" s="53">
        <f>ROUND(G40*F40,2)</f>
        <v>0</v>
      </c>
    </row>
    <row r="41" spans="1:9" ht="36" customHeight="1" x14ac:dyDescent="0.2">
      <c r="A41" s="13"/>
      <c r="B41" s="54" t="s">
        <v>60</v>
      </c>
      <c r="C41" s="55" t="s">
        <v>61</v>
      </c>
      <c r="D41" s="56" t="s">
        <v>119</v>
      </c>
      <c r="E41" s="57" t="s">
        <v>29</v>
      </c>
      <c r="F41" s="58">
        <v>1</v>
      </c>
      <c r="G41" s="59">
        <v>1000000</v>
      </c>
      <c r="H41" s="60">
        <f>G41*F41</f>
        <v>1000000</v>
      </c>
    </row>
    <row r="42" spans="1:9" ht="36" customHeight="1" x14ac:dyDescent="0.2">
      <c r="A42" s="13"/>
      <c r="B42" s="61" t="s">
        <v>62</v>
      </c>
      <c r="C42" s="55" t="s">
        <v>124</v>
      </c>
      <c r="D42" s="62" t="s">
        <v>125</v>
      </c>
      <c r="E42" s="57" t="s">
        <v>29</v>
      </c>
      <c r="F42" s="58">
        <v>1</v>
      </c>
      <c r="G42" s="60">
        <v>400000</v>
      </c>
      <c r="H42" s="60">
        <f>G42*F42</f>
        <v>400000</v>
      </c>
    </row>
    <row r="43" spans="1:9" ht="36" customHeight="1" x14ac:dyDescent="0.2">
      <c r="A43" s="13"/>
      <c r="B43" s="61" t="s">
        <v>67</v>
      </c>
      <c r="C43" s="55" t="s">
        <v>109</v>
      </c>
      <c r="D43" s="62" t="s">
        <v>133</v>
      </c>
      <c r="E43" s="57" t="s">
        <v>27</v>
      </c>
      <c r="F43" s="58">
        <v>1</v>
      </c>
      <c r="G43" s="17"/>
      <c r="H43" s="60">
        <f t="shared" ref="H43" si="6">G43*F43</f>
        <v>0</v>
      </c>
    </row>
    <row r="44" spans="1:9" ht="36" customHeight="1" x14ac:dyDescent="0.2">
      <c r="A44" s="13"/>
      <c r="B44" s="61" t="s">
        <v>70</v>
      </c>
      <c r="C44" s="55" t="s">
        <v>63</v>
      </c>
      <c r="D44" s="62" t="s">
        <v>77</v>
      </c>
      <c r="E44" s="57"/>
      <c r="F44" s="58"/>
      <c r="G44" s="60"/>
      <c r="H44" s="60">
        <f t="shared" ref="H44:H63" si="7">G44*F44</f>
        <v>0</v>
      </c>
    </row>
    <row r="45" spans="1:9" ht="36" customHeight="1" x14ac:dyDescent="0.2">
      <c r="A45" s="13"/>
      <c r="B45" s="61"/>
      <c r="C45" s="55" t="s">
        <v>64</v>
      </c>
      <c r="D45" s="62"/>
      <c r="E45" s="57" t="s">
        <v>66</v>
      </c>
      <c r="F45" s="58">
        <v>150</v>
      </c>
      <c r="G45" s="17"/>
      <c r="H45" s="60">
        <f t="shared" si="7"/>
        <v>0</v>
      </c>
      <c r="I45" s="21"/>
    </row>
    <row r="46" spans="1:9" ht="36" customHeight="1" x14ac:dyDescent="0.2">
      <c r="A46" s="13"/>
      <c r="B46" s="61"/>
      <c r="C46" s="55" t="s">
        <v>65</v>
      </c>
      <c r="D46" s="62"/>
      <c r="E46" s="57" t="s">
        <v>66</v>
      </c>
      <c r="F46" s="58">
        <v>100</v>
      </c>
      <c r="G46" s="17"/>
      <c r="H46" s="60">
        <f t="shared" si="7"/>
        <v>0</v>
      </c>
      <c r="I46" s="21"/>
    </row>
    <row r="47" spans="1:9" ht="36" customHeight="1" x14ac:dyDescent="0.2">
      <c r="A47" s="13"/>
      <c r="B47" s="61" t="s">
        <v>74</v>
      </c>
      <c r="C47" s="55" t="s">
        <v>68</v>
      </c>
      <c r="D47" s="62" t="s">
        <v>78</v>
      </c>
      <c r="E47" s="57"/>
      <c r="F47" s="58"/>
      <c r="G47" s="60"/>
      <c r="H47" s="60">
        <f t="shared" si="7"/>
        <v>0</v>
      </c>
    </row>
    <row r="48" spans="1:9" ht="36" customHeight="1" x14ac:dyDescent="0.2">
      <c r="A48" s="13"/>
      <c r="B48" s="61"/>
      <c r="C48" s="55" t="s">
        <v>69</v>
      </c>
      <c r="D48" s="62"/>
      <c r="E48" s="57" t="s">
        <v>66</v>
      </c>
      <c r="F48" s="58">
        <v>25</v>
      </c>
      <c r="G48" s="17"/>
      <c r="H48" s="60">
        <f t="shared" si="7"/>
        <v>0</v>
      </c>
      <c r="I48" s="21"/>
    </row>
    <row r="49" spans="1:9" ht="36" customHeight="1" x14ac:dyDescent="0.2">
      <c r="A49" s="13"/>
      <c r="B49" s="61" t="s">
        <v>81</v>
      </c>
      <c r="C49" s="55" t="s">
        <v>71</v>
      </c>
      <c r="D49" s="62" t="s">
        <v>76</v>
      </c>
      <c r="E49" s="57"/>
      <c r="F49" s="58"/>
      <c r="G49" s="60"/>
      <c r="H49" s="60">
        <f t="shared" si="7"/>
        <v>0</v>
      </c>
    </row>
    <row r="50" spans="1:9" ht="36" customHeight="1" x14ac:dyDescent="0.2">
      <c r="A50" s="13"/>
      <c r="B50" s="61"/>
      <c r="C50" s="55" t="s">
        <v>72</v>
      </c>
      <c r="D50" s="62"/>
      <c r="E50" s="57" t="s">
        <v>73</v>
      </c>
      <c r="F50" s="58">
        <v>25</v>
      </c>
      <c r="G50" s="17"/>
      <c r="H50" s="60">
        <f t="shared" si="7"/>
        <v>0</v>
      </c>
      <c r="I50" s="21"/>
    </row>
    <row r="51" spans="1:9" ht="36" customHeight="1" x14ac:dyDescent="0.2">
      <c r="A51" s="13"/>
      <c r="B51" s="61" t="s">
        <v>84</v>
      </c>
      <c r="C51" s="55" t="s">
        <v>75</v>
      </c>
      <c r="D51" s="62" t="s">
        <v>79</v>
      </c>
      <c r="E51" s="57"/>
      <c r="F51" s="58"/>
      <c r="G51" s="60"/>
      <c r="H51" s="60">
        <f t="shared" si="7"/>
        <v>0</v>
      </c>
    </row>
    <row r="52" spans="1:9" ht="36" customHeight="1" x14ac:dyDescent="0.2">
      <c r="A52" s="13"/>
      <c r="B52" s="61"/>
      <c r="C52" s="55" t="s">
        <v>80</v>
      </c>
      <c r="D52" s="62"/>
      <c r="E52" s="57" t="s">
        <v>73</v>
      </c>
      <c r="F52" s="58">
        <v>25</v>
      </c>
      <c r="G52" s="17"/>
      <c r="H52" s="60">
        <f t="shared" si="7"/>
        <v>0</v>
      </c>
      <c r="I52" s="21"/>
    </row>
    <row r="53" spans="1:9" ht="36" customHeight="1" x14ac:dyDescent="0.2">
      <c r="A53" s="13"/>
      <c r="B53" s="61" t="s">
        <v>85</v>
      </c>
      <c r="C53" s="55" t="s">
        <v>82</v>
      </c>
      <c r="D53" s="62" t="s">
        <v>118</v>
      </c>
      <c r="E53" s="57"/>
      <c r="F53" s="58"/>
      <c r="G53" s="60"/>
      <c r="H53" s="60">
        <f t="shared" si="7"/>
        <v>0</v>
      </c>
    </row>
    <row r="54" spans="1:9" ht="36" customHeight="1" x14ac:dyDescent="0.2">
      <c r="A54" s="13"/>
      <c r="B54" s="61"/>
      <c r="C54" s="55" t="s">
        <v>83</v>
      </c>
      <c r="D54" s="62"/>
      <c r="E54" s="57" t="s">
        <v>73</v>
      </c>
      <c r="F54" s="58">
        <v>25</v>
      </c>
      <c r="G54" s="17"/>
      <c r="H54" s="60">
        <f t="shared" si="7"/>
        <v>0</v>
      </c>
      <c r="I54" s="21"/>
    </row>
    <row r="55" spans="1:9" ht="36" customHeight="1" x14ac:dyDescent="0.2">
      <c r="A55" s="13"/>
      <c r="B55" s="61" t="s">
        <v>87</v>
      </c>
      <c r="C55" s="55" t="s">
        <v>86</v>
      </c>
      <c r="D55" s="62" t="s">
        <v>78</v>
      </c>
      <c r="E55" s="57" t="s">
        <v>73</v>
      </c>
      <c r="F55" s="58">
        <v>200</v>
      </c>
      <c r="G55" s="17"/>
      <c r="H55" s="60">
        <f t="shared" si="7"/>
        <v>0</v>
      </c>
    </row>
    <row r="56" spans="1:9" ht="36" customHeight="1" x14ac:dyDescent="0.2">
      <c r="A56" s="13"/>
      <c r="B56" s="61" t="s">
        <v>89</v>
      </c>
      <c r="C56" s="55" t="s">
        <v>88</v>
      </c>
      <c r="D56" s="62" t="s">
        <v>100</v>
      </c>
      <c r="E56" s="57"/>
      <c r="F56" s="58"/>
      <c r="G56" s="60"/>
      <c r="H56" s="60">
        <f t="shared" si="7"/>
        <v>0</v>
      </c>
      <c r="I56" s="21"/>
    </row>
    <row r="57" spans="1:9" ht="36" customHeight="1" x14ac:dyDescent="0.2">
      <c r="A57" s="13"/>
      <c r="B57" s="61"/>
      <c r="C57" s="55" t="s">
        <v>129</v>
      </c>
      <c r="D57" s="62"/>
      <c r="E57" s="57" t="s">
        <v>47</v>
      </c>
      <c r="F57" s="58">
        <v>5</v>
      </c>
      <c r="G57" s="17"/>
      <c r="H57" s="60">
        <f t="shared" si="7"/>
        <v>0</v>
      </c>
      <c r="I57" s="21"/>
    </row>
    <row r="58" spans="1:9" ht="36" customHeight="1" x14ac:dyDescent="0.2">
      <c r="A58" s="13"/>
      <c r="B58" s="61"/>
      <c r="C58" s="55" t="s">
        <v>130</v>
      </c>
      <c r="D58" s="62"/>
      <c r="E58" s="57" t="s">
        <v>47</v>
      </c>
      <c r="F58" s="58">
        <v>5</v>
      </c>
      <c r="G58" s="17"/>
      <c r="H58" s="60">
        <f t="shared" si="7"/>
        <v>0</v>
      </c>
      <c r="I58" s="21"/>
    </row>
    <row r="59" spans="1:9" ht="36" customHeight="1" x14ac:dyDescent="0.2">
      <c r="A59" s="13"/>
      <c r="B59" s="61"/>
      <c r="C59" s="55" t="s">
        <v>131</v>
      </c>
      <c r="D59" s="62"/>
      <c r="E59" s="57" t="s">
        <v>47</v>
      </c>
      <c r="F59" s="58">
        <v>1</v>
      </c>
      <c r="G59" s="17"/>
      <c r="H59" s="60">
        <f t="shared" si="7"/>
        <v>0</v>
      </c>
      <c r="I59" s="21"/>
    </row>
    <row r="60" spans="1:9" ht="36" customHeight="1" x14ac:dyDescent="0.2">
      <c r="A60" s="13"/>
      <c r="B60" s="61" t="s">
        <v>91</v>
      </c>
      <c r="C60" s="55" t="s">
        <v>90</v>
      </c>
      <c r="D60" s="62" t="s">
        <v>114</v>
      </c>
      <c r="E60" s="57"/>
      <c r="F60" s="58"/>
      <c r="G60" s="60"/>
      <c r="H60" s="60">
        <f t="shared" si="7"/>
        <v>0</v>
      </c>
      <c r="I60" s="21"/>
    </row>
    <row r="61" spans="1:9" ht="36" customHeight="1" x14ac:dyDescent="0.2">
      <c r="A61" s="13"/>
      <c r="B61" s="61"/>
      <c r="C61" s="55" t="s">
        <v>127</v>
      </c>
      <c r="D61" s="62"/>
      <c r="E61" s="57" t="s">
        <v>47</v>
      </c>
      <c r="F61" s="58">
        <v>8</v>
      </c>
      <c r="G61" s="17"/>
      <c r="H61" s="60">
        <f t="shared" si="7"/>
        <v>0</v>
      </c>
      <c r="I61" s="21"/>
    </row>
    <row r="62" spans="1:9" ht="36" customHeight="1" x14ac:dyDescent="0.2">
      <c r="A62" s="13"/>
      <c r="B62" s="61"/>
      <c r="C62" s="55" t="s">
        <v>128</v>
      </c>
      <c r="D62" s="62"/>
      <c r="E62" s="57" t="s">
        <v>47</v>
      </c>
      <c r="F62" s="58">
        <v>8</v>
      </c>
      <c r="G62" s="17"/>
      <c r="H62" s="60">
        <f t="shared" si="7"/>
        <v>0</v>
      </c>
      <c r="I62" s="21"/>
    </row>
    <row r="63" spans="1:9" ht="36" customHeight="1" x14ac:dyDescent="0.2">
      <c r="A63" s="13"/>
      <c r="B63" s="61" t="s">
        <v>126</v>
      </c>
      <c r="C63" s="55" t="s">
        <v>92</v>
      </c>
      <c r="D63" s="62" t="s">
        <v>93</v>
      </c>
      <c r="E63" s="57" t="s">
        <v>73</v>
      </c>
      <c r="F63" s="58">
        <v>200</v>
      </c>
      <c r="G63" s="17"/>
      <c r="H63" s="60">
        <f t="shared" si="7"/>
        <v>0</v>
      </c>
      <c r="I63" s="21"/>
    </row>
    <row r="64" spans="1:9" ht="36" customHeight="1" thickBot="1" x14ac:dyDescent="0.25">
      <c r="A64" s="13"/>
      <c r="B64" s="64" t="str">
        <f>B40</f>
        <v>D</v>
      </c>
      <c r="C64" s="71" t="str">
        <f>C40</f>
        <v>PROVISIONAL ITEMS</v>
      </c>
      <c r="D64" s="75"/>
      <c r="E64" s="72"/>
      <c r="F64" s="137" t="s">
        <v>30</v>
      </c>
      <c r="G64" s="137"/>
      <c r="H64" s="76">
        <f>SUM(H40:H63)</f>
        <v>1400000</v>
      </c>
    </row>
    <row r="65" spans="1:9" ht="36" customHeight="1" thickTop="1" thickBot="1" x14ac:dyDescent="0.25">
      <c r="A65" s="13"/>
      <c r="B65" s="77"/>
      <c r="C65" s="78"/>
      <c r="D65" s="79"/>
      <c r="E65" s="80"/>
      <c r="F65" s="81"/>
      <c r="G65" s="82"/>
      <c r="H65" s="82"/>
    </row>
    <row r="66" spans="1:9" ht="36" customHeight="1" thickTop="1" thickBot="1" x14ac:dyDescent="0.25">
      <c r="A66" s="13"/>
      <c r="B66" s="126" t="s">
        <v>101</v>
      </c>
      <c r="C66" s="139" t="s">
        <v>95</v>
      </c>
      <c r="D66" s="140"/>
      <c r="E66" s="140"/>
      <c r="F66" s="140"/>
      <c r="G66" s="141">
        <f>SUM(H9+H25+H39+H64)</f>
        <v>1425000</v>
      </c>
      <c r="H66" s="142"/>
      <c r="I66" s="23"/>
    </row>
    <row r="67" spans="1:9" ht="36" customHeight="1" thickTop="1" x14ac:dyDescent="0.2">
      <c r="A67" s="13"/>
      <c r="B67" s="70"/>
      <c r="C67" s="83"/>
      <c r="D67" s="79"/>
      <c r="E67" s="80"/>
      <c r="F67" s="84"/>
      <c r="G67" s="84"/>
      <c r="H67" s="85"/>
    </row>
    <row r="68" spans="1:9" ht="36" customHeight="1" x14ac:dyDescent="0.2">
      <c r="A68" s="13"/>
      <c r="B68" s="143" t="s">
        <v>97</v>
      </c>
      <c r="C68" s="144"/>
      <c r="D68" s="144"/>
      <c r="E68" s="144"/>
      <c r="F68" s="144"/>
      <c r="G68" s="144"/>
      <c r="H68" s="145"/>
    </row>
    <row r="69" spans="1:9" ht="36" customHeight="1" x14ac:dyDescent="0.2">
      <c r="A69" s="13"/>
      <c r="B69" s="47" t="s">
        <v>94</v>
      </c>
      <c r="C69" s="86" t="s">
        <v>102</v>
      </c>
      <c r="D69" s="87"/>
      <c r="E69" s="67"/>
      <c r="F69" s="68"/>
      <c r="G69" s="68"/>
      <c r="H69" s="88"/>
    </row>
    <row r="70" spans="1:9" ht="36" customHeight="1" x14ac:dyDescent="0.2">
      <c r="A70" s="13"/>
      <c r="B70" s="54" t="s">
        <v>104</v>
      </c>
      <c r="C70" s="89" t="s">
        <v>138</v>
      </c>
      <c r="D70" s="90" t="s">
        <v>113</v>
      </c>
      <c r="E70" s="91" t="s">
        <v>98</v>
      </c>
      <c r="F70" s="117"/>
      <c r="G70" s="92">
        <v>2500</v>
      </c>
      <c r="H70" s="93">
        <f>G70*F70</f>
        <v>0</v>
      </c>
    </row>
    <row r="71" spans="1:9" ht="36" customHeight="1" thickBot="1" x14ac:dyDescent="0.25">
      <c r="A71" s="13"/>
      <c r="B71" s="64" t="str">
        <f>B69</f>
        <v>F</v>
      </c>
      <c r="C71" s="71" t="str">
        <f>C69</f>
        <v>SITE OCCUPANCY</v>
      </c>
      <c r="D71" s="66"/>
      <c r="E71" s="72"/>
      <c r="F71" s="94"/>
      <c r="G71" s="95" t="s">
        <v>30</v>
      </c>
      <c r="H71" s="88">
        <f>H70</f>
        <v>0</v>
      </c>
    </row>
    <row r="72" spans="1:9" ht="36" customHeight="1" thickTop="1" x14ac:dyDescent="0.2">
      <c r="A72" s="13"/>
      <c r="B72" s="70" t="s">
        <v>99</v>
      </c>
      <c r="C72" s="83" t="s">
        <v>103</v>
      </c>
      <c r="D72" s="79"/>
      <c r="E72" s="80"/>
      <c r="F72" s="84"/>
      <c r="G72" s="84"/>
      <c r="H72" s="85"/>
    </row>
    <row r="73" spans="1:9" ht="36" customHeight="1" x14ac:dyDescent="0.2">
      <c r="A73" s="13"/>
      <c r="B73" s="61" t="s">
        <v>107</v>
      </c>
      <c r="C73" s="96" t="s">
        <v>61</v>
      </c>
      <c r="D73" s="97" t="s">
        <v>100</v>
      </c>
      <c r="E73" s="98"/>
      <c r="F73" s="99"/>
      <c r="G73" s="99"/>
      <c r="H73" s="100"/>
    </row>
    <row r="74" spans="1:9" ht="36" customHeight="1" x14ac:dyDescent="0.2">
      <c r="A74" s="13"/>
      <c r="B74" s="101"/>
      <c r="C74" s="102" t="s">
        <v>105</v>
      </c>
      <c r="D74" s="103"/>
      <c r="E74" s="104" t="s">
        <v>106</v>
      </c>
      <c r="F74" s="105">
        <v>10</v>
      </c>
      <c r="G74" s="19"/>
      <c r="H74" s="106">
        <f>G74*F74</f>
        <v>0</v>
      </c>
    </row>
    <row r="75" spans="1:9" ht="36" customHeight="1" thickBot="1" x14ac:dyDescent="0.25">
      <c r="A75" s="13"/>
      <c r="B75" s="47" t="str">
        <f>B72</f>
        <v>G</v>
      </c>
      <c r="C75" s="71" t="str">
        <f>C72</f>
        <v>EQUIPMENT COSTS</v>
      </c>
      <c r="D75" s="66"/>
      <c r="E75" s="72"/>
      <c r="F75" s="73"/>
      <c r="G75" s="107" t="s">
        <v>30</v>
      </c>
      <c r="H75" s="76">
        <f>H74</f>
        <v>0</v>
      </c>
    </row>
    <row r="76" spans="1:9" ht="36" customHeight="1" thickTop="1" thickBot="1" x14ac:dyDescent="0.25">
      <c r="A76" s="13"/>
      <c r="B76" s="108"/>
      <c r="C76" s="109"/>
      <c r="D76" s="79"/>
      <c r="E76" s="80"/>
      <c r="F76" s="84"/>
      <c r="G76" s="84"/>
      <c r="H76" s="110"/>
    </row>
    <row r="77" spans="1:9" ht="36" customHeight="1" thickTop="1" thickBot="1" x14ac:dyDescent="0.25">
      <c r="A77" s="13"/>
      <c r="B77" s="127" t="s">
        <v>108</v>
      </c>
      <c r="C77" s="128"/>
      <c r="D77" s="128"/>
      <c r="E77" s="128"/>
      <c r="F77" s="129"/>
      <c r="G77" s="130">
        <f>SUM(G66+H71+H75)</f>
        <v>1425000</v>
      </c>
      <c r="H77" s="131"/>
      <c r="I77" s="22"/>
    </row>
    <row r="78" spans="1:9" ht="37.5" customHeight="1" thickTop="1" x14ac:dyDescent="0.2">
      <c r="A78" s="9"/>
      <c r="B78" s="132"/>
      <c r="C78" s="133"/>
      <c r="D78" s="133"/>
      <c r="E78" s="133"/>
      <c r="F78" s="133"/>
      <c r="G78" s="134"/>
      <c r="H78" s="135"/>
    </row>
    <row r="79" spans="1:9" ht="15.95" customHeight="1" x14ac:dyDescent="0.25">
      <c r="A79" s="14"/>
      <c r="B79" s="111"/>
      <c r="C79" s="112"/>
      <c r="D79" s="113"/>
      <c r="E79" s="112"/>
      <c r="F79" s="114"/>
      <c r="G79" s="115" t="s">
        <v>96</v>
      </c>
      <c r="H79" s="116"/>
    </row>
  </sheetData>
  <sheetProtection algorithmName="SHA-512" hashValue="QUZw6sP4Uh5jfeg7Ifda4Wqaw+ucvFLWQo/5uoQk6WCf33t41Bm8Uwiv6L8POOIgJ/j+n1IRe/wj0zjt9jZi6w==" saltValue="txrrlfSsnC76YDnKL4MJXQ==" spinCount="100000" sheet="1" selectLockedCells="1"/>
  <mergeCells count="11">
    <mergeCell ref="B77:F77"/>
    <mergeCell ref="G77:H77"/>
    <mergeCell ref="B78:F78"/>
    <mergeCell ref="G78:H78"/>
    <mergeCell ref="F9:G9"/>
    <mergeCell ref="F25:G25"/>
    <mergeCell ref="F39:G39"/>
    <mergeCell ref="F64:G64"/>
    <mergeCell ref="C66:F66"/>
    <mergeCell ref="G66:H66"/>
    <mergeCell ref="B68:H68"/>
  </mergeCells>
  <conditionalFormatting sqref="D6:D65 D67 D69:D76">
    <cfRule type="cellIs" dxfId="2" priority="35" stopIfTrue="1" operator="equal">
      <formula>"CW 2130-R11"</formula>
    </cfRule>
    <cfRule type="cellIs" dxfId="1" priority="36" stopIfTrue="1" operator="equal">
      <formula>"CW 3120-R2"</formula>
    </cfRule>
    <cfRule type="cellIs" dxfId="0" priority="37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6:G8 G24 G65 G10:G22 G40:G63 G26:G38" xr:uid="{00000000-0002-0000-0400-000000000000}">
      <formula1>IF(G6&gt;=0.01,ROUND(G6,2),0.01)</formula1>
    </dataValidation>
  </dataValidations>
  <printOptions horizontalCentered="1"/>
  <pageMargins left="0.51181102362204722" right="0.51181102362204722" top="0.74803149606299213" bottom="0.74803149606299213" header="0.23622047244094491" footer="0.23622047244094491"/>
  <pageSetup scale="52" fitToHeight="2" orientation="portrait" r:id="rId1"/>
  <headerFooter alignWithMargins="0">
    <oddHeader>&amp;LThe City of Winnipeg
Bid Opportunity No. 990-2023B
&amp;XTemplate Version: C420181015-RW&amp;RBid Submission
Page &amp;P+3 of 14</oddHeader>
    <oddFooter xml:space="preserve">&amp;R__________________
Name of Bidder                    </oddFooter>
  </headerFooter>
  <rowBreaks count="2" manualBreakCount="2">
    <brk id="39" min="1" max="7" man="1"/>
    <brk id="66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Unit Prices</vt:lpstr>
      <vt:lpstr>'Unit Prices'!Print_Area</vt:lpstr>
      <vt:lpstr>'Unit Prices'!Print_Titles</vt:lpstr>
      <vt:lpstr>'Unit Prices'!XEVERYTHING</vt:lpstr>
      <vt:lpstr>'Unit Prices'!XITEMS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Nicole Vidal</cp:lastModifiedBy>
  <cp:lastPrinted>2024-04-19T17:00:55Z</cp:lastPrinted>
  <dcterms:created xsi:type="dcterms:W3CDTF">1999-10-18T14:40:40Z</dcterms:created>
  <dcterms:modified xsi:type="dcterms:W3CDTF">2024-04-19T18:48:22Z</dcterms:modified>
</cp:coreProperties>
</file>