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AC\2023\57-2023\WORK IN PROGRESS\57-2023\"/>
    </mc:Choice>
  </mc:AlternateContent>
  <xr:revisionPtr revIDLastSave="0" documentId="8_{376302B7-B9C3-41EB-A6CA-510EA09FE174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PRICES'!$B$6:$H$42</definedName>
    <definedName name="_xlnm.Print_Titles" localSheetId="0">'FORM B - PRICES'!$1:$5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PRICES'!$B$1:$IV$28</definedName>
    <definedName name="XITEMS">'FORM B - PRICES'!$B$6:$IV$28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" l="1"/>
  <c r="B40" i="1" s="1"/>
  <c r="C34" i="1"/>
  <c r="C40" i="1" s="1"/>
  <c r="H33" i="1"/>
  <c r="H34" i="1" s="1"/>
  <c r="H40" i="1" s="1"/>
  <c r="C39" i="1"/>
  <c r="C38" i="1"/>
  <c r="C37" i="1"/>
  <c r="B39" i="1"/>
  <c r="B28" i="1"/>
  <c r="B38" i="1" s="1"/>
  <c r="C28" i="1"/>
  <c r="B21" i="1"/>
  <c r="B37" i="1" s="1"/>
  <c r="C21" i="1"/>
  <c r="B18" i="1"/>
  <c r="B36" i="1" s="1"/>
  <c r="C18" i="1"/>
  <c r="C36" i="1" s="1"/>
  <c r="H24" i="1"/>
  <c r="H26" i="1"/>
  <c r="H13" i="1" l="1"/>
  <c r="H27" i="1"/>
  <c r="H25" i="1"/>
  <c r="H23" i="1"/>
  <c r="H20" i="1"/>
  <c r="H21" i="1" s="1"/>
  <c r="H37" i="1" s="1"/>
  <c r="H9" i="1"/>
  <c r="H17" i="1"/>
  <c r="H16" i="1"/>
  <c r="H15" i="1"/>
  <c r="H12" i="1"/>
  <c r="H11" i="1"/>
  <c r="H10" i="1"/>
  <c r="H8" i="1"/>
  <c r="H28" i="1" l="1"/>
  <c r="H38" i="1" s="1"/>
  <c r="H18" i="1"/>
  <c r="H36" i="1" s="1"/>
  <c r="H30" i="1" l="1"/>
  <c r="C31" i="1"/>
  <c r="B31" i="1"/>
  <c r="H31" i="1" l="1"/>
  <c r="H39" i="1" s="1"/>
  <c r="G41" i="1" s="1"/>
</calcChain>
</file>

<file path=xl/sharedStrings.xml><?xml version="1.0" encoding="utf-8"?>
<sst xmlns="http://schemas.openxmlformats.org/spreadsheetml/2006/main" count="122" uniqueCount="90">
  <si>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</si>
  <si>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</si>
  <si>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</si>
  <si>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</si>
  <si>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</si>
  <si>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</si>
  <si>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</si>
  <si>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</si>
  <si>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</si>
  <si>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</si>
  <si>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</si>
  <si>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</si>
  <si>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</si>
  <si>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</si>
  <si>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</si>
  <si>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</si>
  <si>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Subtotal:</t>
  </si>
  <si>
    <t>SUMMARY</t>
  </si>
  <si>
    <t>EARTH AND BASE WORKS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</si>
  <si>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</si>
  <si>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</si>
  <si>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</si>
  <si>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</si>
  <si>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</si>
  <si>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</si>
  <si>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</si>
  <si>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</si>
  <si>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each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</si>
  <si>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</si>
  <si>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</si>
  <si>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</si>
  <si>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</si>
  <si>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</si>
  <si>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</si>
  <si>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</si>
  <si>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</si>
  <si>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</si>
  <si>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</si>
  <si>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</si>
  <si>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A.8</t>
  </si>
  <si>
    <t>A.1</t>
  </si>
  <si>
    <t>B.1</t>
  </si>
  <si>
    <t>C.1</t>
  </si>
  <si>
    <t>C.2</t>
  </si>
  <si>
    <t>C.3</t>
  </si>
  <si>
    <t>(SEE B10)</t>
  </si>
  <si>
    <t>C.4</t>
  </si>
  <si>
    <t>C.5</t>
  </si>
  <si>
    <t>D.1</t>
  </si>
  <si>
    <t>MOBILIZATION /DEMOLIBIZATION</t>
  </si>
  <si>
    <t>L. sum</t>
  </si>
  <si>
    <t>I001</t>
  </si>
  <si>
    <t>Mobilization/Demobilization</t>
  </si>
  <si>
    <t>GWWD SIDING CONSTRUCTION (MILE 10.40 TO 10.56)</t>
  </si>
  <si>
    <t>A001</t>
  </si>
  <si>
    <t>Clearing and Grubbing</t>
  </si>
  <si>
    <t>CW 3010-R4</t>
  </si>
  <si>
    <t>ha</t>
  </si>
  <si>
    <t>CW 3110-R22</t>
  </si>
  <si>
    <r>
      <t>CW 3110-R22</t>
    </r>
    <r>
      <rPr>
        <sz val="11"/>
        <color theme="1"/>
        <rFont val="Calibri"/>
        <family val="2"/>
        <scheme val="minor"/>
      </rPr>
      <t/>
    </r>
  </si>
  <si>
    <t>A005</t>
  </si>
  <si>
    <t>Supplying and Placing Suitable Site Sub-grade Material</t>
  </si>
  <si>
    <t>A007A1</t>
  </si>
  <si>
    <t>Geotextile Fabric</t>
  </si>
  <si>
    <t>CW 3130-R5</t>
  </si>
  <si>
    <t>A022A1</t>
  </si>
  <si>
    <t>Separation Fabric</t>
  </si>
  <si>
    <t>A002</t>
  </si>
  <si>
    <t>Stripping and Stockpiling Topsoil</t>
  </si>
  <si>
    <t>G004</t>
  </si>
  <si>
    <t>Seeding</t>
  </si>
  <si>
    <t>CW 3520-R7</t>
  </si>
  <si>
    <t>TRACK WORK</t>
  </si>
  <si>
    <t>Supply and Install 100 lb. Rail</t>
  </si>
  <si>
    <t>track metres</t>
  </si>
  <si>
    <t>50 mm Granular A</t>
  </si>
  <si>
    <t>A015</t>
  </si>
  <si>
    <t>Ditch Excavation</t>
  </si>
  <si>
    <t>Supplying and Placing Sub-base Material (for Sub-Ballast)</t>
  </si>
  <si>
    <t>Supply track material and construct ballasted track (115 lb. rail, wood ties, 12" ballast)</t>
  </si>
  <si>
    <t>Supply and Install CN #8 Turnout (115 lb rail, RBM Frog) incl. existing track removal/disposal of track material</t>
  </si>
  <si>
    <t>Supply and Install Compromised Bars (115 lb to 100 lb rail)</t>
  </si>
  <si>
    <t>Supply and Install Compromised Bars (100 lb to 85 lb rail)</t>
  </si>
  <si>
    <t>E9</t>
  </si>
  <si>
    <t>E3</t>
  </si>
  <si>
    <t>E4</t>
  </si>
  <si>
    <t>Cash Allowance for Additional Work</t>
  </si>
  <si>
    <t>E</t>
  </si>
  <si>
    <t>CASH ALLOWANCE</t>
  </si>
  <si>
    <t>E.1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</si>
</sst>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</numFmts>
  <fonts count="55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i/>
      <u/>
      <sz val="16"/>
      <color indexed="8"/>
      <name val="Arial"/>
      <family val="2"/>
    </font>
    <font>
      <sz val="16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9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</borders>
  <cellStyleXfs count="109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39" fillId="0" borderId="0" applyFill="0">
      <alignment horizontal="right" vertical="top"/>
    </xf>
    <xf numFmtId="0" fontId="12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9" fontId="12" fillId="0" borderId="2" applyFill="0">
      <alignment horizontal="right" vertical="top"/>
    </xf>
    <xf numFmtId="169" fontId="40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3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4" fontId="12" fillId="0" borderId="1" applyFill="0"/>
    <xf numFmtId="174" fontId="40" fillId="0" borderId="1" applyFill="0"/>
    <xf numFmtId="174" fontId="40" fillId="0" borderId="1" applyFill="0"/>
    <xf numFmtId="170" fontId="12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12" fillId="0" borderId="1" applyFill="0"/>
    <xf numFmtId="168" fontId="40" fillId="0" borderId="1" applyFill="0"/>
    <xf numFmtId="168" fontId="40" fillId="0" borderId="1" applyFill="0"/>
    <xf numFmtId="168" fontId="12" fillId="0" borderId="3" applyFill="0">
      <alignment horizontal="right"/>
    </xf>
    <xf numFmtId="168" fontId="40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0" fillId="0" borderId="0"/>
    <xf numFmtId="0" fontId="9" fillId="24" borderId="11" applyNumberFormat="0" applyFont="0" applyAlignment="0" applyProtection="0"/>
    <xf numFmtId="176" fontId="13" fillId="0" borderId="3" applyNumberFormat="0" applyFont="0" applyFill="0" applyBorder="0" applyAlignment="0" applyProtection="0">
      <alignment horizontal="center" vertical="top" wrapText="1"/>
    </xf>
    <xf numFmtId="176" fontId="41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5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0" fillId="0" borderId="0" applyFill="0">
      <alignment horizontal="left"/>
    </xf>
    <xf numFmtId="0" fontId="18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3" fontId="47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175" fontId="47" fillId="0" borderId="0" applyFill="0">
      <alignment horizontal="centerContinuous" vertical="center"/>
    </xf>
    <xf numFmtId="0" fontId="12" fillId="0" borderId="3">
      <alignment horizontal="centerContinuous" wrapText="1"/>
    </xf>
    <xf numFmtId="0" fontId="40" fillId="0" borderId="3">
      <alignment horizontal="centerContinuous" wrapText="1"/>
    </xf>
    <xf numFmtId="171" fontId="20" fillId="0" borderId="0" applyFill="0">
      <alignment horizontal="left"/>
    </xf>
    <xf numFmtId="171" fontId="48" fillId="0" borderId="0" applyFill="0">
      <alignment horizontal="left"/>
    </xf>
    <xf numFmtId="172" fontId="21" fillId="0" borderId="0" applyFill="0">
      <alignment horizontal="right"/>
    </xf>
    <xf numFmtId="172" fontId="49" fillId="0" borderId="0" applyFill="0">
      <alignment horizontal="right"/>
    </xf>
    <xf numFmtId="0" fontId="12" fillId="0" borderId="13" applyFill="0"/>
    <xf numFmtId="0" fontId="40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</cellStyleXfs>
  <cellXfs count="123">
    <xf numFmtId="0" fontId="0" fillId="2" borderId="0" xfId="0"/>
    <xf numFmtId="0" fontId="0" fillId="2" borderId="15" xfId="0" applyBorder="1"/>
    <xf numFmtId="0" fontId="0" fillId="2" borderId="0" xfId="0" applyAlignment="1">
      <alignment horizontal="centerContinuous" vertical="center"/>
    </xf>
    <xf numFmtId="0" fontId="0" fillId="2" borderId="16" xfId="0" applyBorder="1" applyAlignment="1">
      <alignment horizontal="center"/>
    </xf>
    <xf numFmtId="0" fontId="0" fillId="2" borderId="17" xfId="0" applyBorder="1" applyAlignment="1">
      <alignment horizontal="center"/>
    </xf>
    <xf numFmtId="0" fontId="0" fillId="2" borderId="18" xfId="0" applyBorder="1" applyAlignment="1">
      <alignment horizontal="center"/>
    </xf>
    <xf numFmtId="0" fontId="0" fillId="2" borderId="21" xfId="0" applyBorder="1" applyAlignment="1">
      <alignment vertical="top"/>
    </xf>
    <xf numFmtId="0" fontId="0" fillId="2" borderId="0" xfId="0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Border="1" applyAlignment="1">
      <alignment horizontal="center" vertical="top"/>
    </xf>
    <xf numFmtId="0" fontId="5" fillId="2" borderId="15" xfId="0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Alignment="1">
      <alignment horizontal="center"/>
    </xf>
    <xf numFmtId="0" fontId="0" fillId="2" borderId="15" xfId="0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3" fillId="2" borderId="22" xfId="0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0" fontId="0" fillId="2" borderId="0" xfId="0" applyAlignment="1">
      <alignment vertical="center"/>
    </xf>
    <xf numFmtId="0" fontId="0" fillId="2" borderId="24" xfId="0" applyBorder="1" applyAlignment="1">
      <alignment vertical="top"/>
    </xf>
    <xf numFmtId="0" fontId="0" fillId="2" borderId="25" xfId="0" applyBorder="1"/>
    <xf numFmtId="0" fontId="0" fillId="2" borderId="24" xfId="0" applyBorder="1" applyAlignment="1">
      <alignment horizontal="center"/>
    </xf>
    <xf numFmtId="0" fontId="0" fillId="2" borderId="26" xfId="0" applyBorder="1"/>
    <xf numFmtId="0" fontId="0" fillId="2" borderId="26" xfId="0" applyBorder="1" applyAlignment="1">
      <alignment horizontal="center"/>
    </xf>
    <xf numFmtId="7" fontId="0" fillId="2" borderId="26" xfId="0" applyNumberFormat="1" applyBorder="1" applyAlignment="1">
      <alignment horizontal="right"/>
    </xf>
    <xf numFmtId="0" fontId="0" fillId="2" borderId="26" xfId="0" applyBorder="1" applyAlignment="1">
      <alignment horizontal="right"/>
    </xf>
    <xf numFmtId="0" fontId="0" fillId="2" borderId="28" xfId="0" applyBorder="1" applyAlignment="1">
      <alignment vertical="top"/>
    </xf>
    <xf numFmtId="0" fontId="0" fillId="2" borderId="13" xfId="0" applyBorder="1"/>
    <xf numFmtId="0" fontId="0" fillId="2" borderId="13" xfId="0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Border="1" applyAlignment="1">
      <alignment horizontal="right"/>
    </xf>
    <xf numFmtId="7" fontId="0" fillId="2" borderId="29" xfId="0" applyNumberFormat="1" applyBorder="1" applyAlignment="1">
      <alignment horizontal="right"/>
    </xf>
    <xf numFmtId="0" fontId="0" fillId="2" borderId="31" xfId="0" applyBorder="1" applyAlignment="1">
      <alignment horizontal="right"/>
    </xf>
    <xf numFmtId="0" fontId="0" fillId="2" borderId="32" xfId="0" applyBorder="1" applyAlignment="1">
      <alignment horizontal="right"/>
    </xf>
    <xf numFmtId="0" fontId="9" fillId="2" borderId="0" xfId="81"/>
    <xf numFmtId="7" fontId="9" fillId="2" borderId="20" xfId="81" applyNumberFormat="1" applyBorder="1" applyAlignment="1">
      <alignment horizontal="right" vertical="center"/>
    </xf>
    <xf numFmtId="0" fontId="3" fillId="2" borderId="47" xfId="81" applyFont="1" applyBorder="1" applyAlignment="1">
      <alignment horizontal="center" vertical="center"/>
    </xf>
    <xf numFmtId="7" fontId="9" fillId="2" borderId="48" xfId="81" applyNumberFormat="1" applyBorder="1" applyAlignment="1">
      <alignment horizontal="right" vertical="center"/>
    </xf>
    <xf numFmtId="0" fontId="9" fillId="2" borderId="0" xfId="81" applyAlignment="1">
      <alignment vertical="center"/>
    </xf>
    <xf numFmtId="4" fontId="9" fillId="25" borderId="33" xfId="81" applyNumberFormat="1" applyFill="1" applyBorder="1" applyAlignment="1">
      <alignment horizontal="center" vertical="top" wrapText="1"/>
    </xf>
    <xf numFmtId="7" fontId="9" fillId="2" borderId="38" xfId="81" applyNumberFormat="1" applyBorder="1" applyAlignment="1">
      <alignment horizontal="right" vertical="center"/>
    </xf>
    <xf numFmtId="0" fontId="3" fillId="2" borderId="49" xfId="81" applyFont="1" applyBorder="1" applyAlignment="1">
      <alignment horizontal="center" vertical="center"/>
    </xf>
    <xf numFmtId="7" fontId="9" fillId="2" borderId="22" xfId="81" applyNumberFormat="1" applyBorder="1" applyAlignment="1">
      <alignment horizontal="right" vertical="center"/>
    </xf>
    <xf numFmtId="7" fontId="9" fillId="2" borderId="50" xfId="81" applyNumberFormat="1" applyBorder="1" applyAlignment="1">
      <alignment horizontal="right" vertical="center"/>
    </xf>
    <xf numFmtId="167" fontId="9" fillId="25" borderId="1" xfId="0" applyNumberFormat="1" applyFont="1" applyFill="1" applyBorder="1" applyAlignment="1">
      <alignment horizontal="center" vertical="top"/>
    </xf>
    <xf numFmtId="0" fontId="52" fillId="25" borderId="0" xfId="0" applyFont="1" applyFill="1"/>
    <xf numFmtId="4" fontId="9" fillId="25" borderId="1" xfId="0" applyNumberFormat="1" applyFont="1" applyFill="1" applyBorder="1" applyAlignment="1">
      <alignment horizontal="center" vertical="top" wrapText="1"/>
    </xf>
    <xf numFmtId="4" fontId="9" fillId="25" borderId="1" xfId="0" applyNumberFormat="1" applyFont="1" applyFill="1" applyBorder="1" applyAlignment="1">
      <alignment horizontal="center" vertical="top"/>
    </xf>
    <xf numFmtId="0" fontId="3" fillId="26" borderId="19" xfId="0" applyFont="1" applyFill="1" applyBorder="1" applyAlignment="1">
      <alignment horizontal="center" vertical="center"/>
    </xf>
    <xf numFmtId="7" fontId="0" fillId="26" borderId="30" xfId="0" applyNumberFormat="1" applyFill="1" applyBorder="1" applyAlignment="1">
      <alignment horizontal="right" vertical="center"/>
    </xf>
    <xf numFmtId="7" fontId="0" fillId="26" borderId="27" xfId="0" applyNumberFormat="1" applyFill="1" applyBorder="1" applyAlignment="1">
      <alignment horizontal="right" vertical="center"/>
    </xf>
    <xf numFmtId="164" fontId="7" fillId="27" borderId="19" xfId="0" applyNumberFormat="1" applyFont="1" applyFill="1" applyBorder="1" applyAlignment="1">
      <alignment horizontal="left" vertical="center"/>
    </xf>
    <xf numFmtId="1" fontId="0" fillId="26" borderId="20" xfId="0" applyNumberFormat="1" applyFill="1" applyBorder="1" applyAlignment="1">
      <alignment horizontal="center" vertical="top"/>
    </xf>
    <xf numFmtId="0" fontId="0" fillId="26" borderId="20" xfId="0" applyFill="1" applyBorder="1" applyAlignment="1">
      <alignment horizontal="center" vertical="top"/>
    </xf>
    <xf numFmtId="7" fontId="0" fillId="26" borderId="20" xfId="0" applyNumberFormat="1" applyFill="1" applyBorder="1" applyAlignment="1">
      <alignment horizontal="right"/>
    </xf>
    <xf numFmtId="7" fontId="0" fillId="26" borderId="19" xfId="0" applyNumberFormat="1" applyFill="1" applyBorder="1" applyAlignment="1">
      <alignment horizontal="right"/>
    </xf>
    <xf numFmtId="164" fontId="7" fillId="27" borderId="19" xfId="0" applyNumberFormat="1" applyFont="1" applyFill="1" applyBorder="1" applyAlignment="1">
      <alignment horizontal="left" vertical="center" wrapText="1"/>
    </xf>
    <xf numFmtId="1" fontId="0" fillId="26" borderId="20" xfId="0" applyNumberFormat="1" applyFill="1" applyBorder="1" applyAlignment="1">
      <alignment vertical="top"/>
    </xf>
    <xf numFmtId="164" fontId="3" fillId="27" borderId="19" xfId="0" applyNumberFormat="1" applyFont="1" applyFill="1" applyBorder="1" applyAlignment="1">
      <alignment horizontal="left" vertical="center" wrapText="1"/>
    </xf>
    <xf numFmtId="0" fontId="0" fillId="26" borderId="20" xfId="0" applyFill="1" applyBorder="1" applyAlignment="1">
      <alignment vertical="top"/>
    </xf>
    <xf numFmtId="0" fontId="0" fillId="25" borderId="20" xfId="0" applyFill="1" applyBorder="1" applyAlignment="1">
      <alignment horizontal="center" vertical="top"/>
    </xf>
    <xf numFmtId="7" fontId="0" fillId="25" borderId="20" xfId="0" applyNumberFormat="1" applyFill="1" applyBorder="1" applyAlignment="1">
      <alignment horizontal="right"/>
    </xf>
    <xf numFmtId="1" fontId="0" fillId="25" borderId="20" xfId="0" applyNumberFormat="1" applyFill="1" applyBorder="1" applyAlignment="1">
      <alignment horizontal="center" vertical="top"/>
    </xf>
    <xf numFmtId="166" fontId="9" fillId="25" borderId="1" xfId="0" applyNumberFormat="1" applyFont="1" applyFill="1" applyBorder="1" applyProtection="1">
      <protection locked="0"/>
    </xf>
    <xf numFmtId="166" fontId="9" fillId="25" borderId="1" xfId="0" applyNumberFormat="1" applyFont="1" applyFill="1" applyBorder="1"/>
    <xf numFmtId="164" fontId="9" fillId="25" borderId="1" xfId="0" applyNumberFormat="1" applyFont="1" applyFill="1" applyBorder="1" applyAlignment="1">
      <alignment horizontal="left" vertical="center" wrapText="1"/>
    </xf>
    <xf numFmtId="0" fontId="9" fillId="25" borderId="1" xfId="0" applyFont="1" applyFill="1" applyBorder="1" applyAlignment="1">
      <alignment horizontal="center" vertical="center" wrapText="1"/>
    </xf>
    <xf numFmtId="164" fontId="9" fillId="25" borderId="1" xfId="0" applyNumberFormat="1" applyFont="1" applyFill="1" applyBorder="1" applyAlignment="1">
      <alignment horizontal="center" vertical="center" wrapText="1"/>
    </xf>
    <xf numFmtId="0" fontId="9" fillId="25" borderId="1" xfId="0" applyFont="1" applyFill="1" applyBorder="1" applyAlignment="1">
      <alignment vertical="center"/>
    </xf>
    <xf numFmtId="0" fontId="5" fillId="25" borderId="19" xfId="0" applyFont="1" applyFill="1" applyBorder="1" applyAlignment="1">
      <alignment horizontal="center" vertical="center"/>
    </xf>
    <xf numFmtId="7" fontId="0" fillId="2" borderId="19" xfId="0" applyNumberFormat="1" applyBorder="1" applyAlignment="1">
      <alignment horizontal="right"/>
    </xf>
    <xf numFmtId="0" fontId="10" fillId="0" borderId="33" xfId="0" applyFont="1" applyFill="1" applyBorder="1" applyAlignment="1">
      <alignment vertical="top" wrapText="1"/>
    </xf>
    <xf numFmtId="0" fontId="10" fillId="0" borderId="33" xfId="0" applyFont="1" applyFill="1" applyBorder="1" applyAlignment="1">
      <alignment vertical="top" wrapText="1" shrinkToFit="1"/>
    </xf>
    <xf numFmtId="1" fontId="4" fillId="2" borderId="0" xfId="0" applyNumberFormat="1" applyFont="1" applyAlignment="1">
      <alignment horizontal="left" vertical="center" wrapText="1"/>
    </xf>
    <xf numFmtId="1" fontId="4" fillId="2" borderId="51" xfId="0" applyNumberFormat="1" applyFont="1" applyBorder="1" applyAlignment="1">
      <alignment horizontal="left" vertical="center" wrapText="1"/>
    </xf>
    <xf numFmtId="7" fontId="0" fillId="2" borderId="52" xfId="0" applyNumberFormat="1" applyBorder="1" applyAlignment="1">
      <alignment horizontal="right"/>
    </xf>
    <xf numFmtId="0" fontId="3" fillId="2" borderId="53" xfId="0" applyFont="1" applyBorder="1" applyAlignment="1">
      <alignment horizontal="center" vertical="center"/>
    </xf>
    <xf numFmtId="165" fontId="9" fillId="25" borderId="1" xfId="0" applyNumberFormat="1" applyFont="1" applyFill="1" applyBorder="1" applyAlignment="1">
      <alignment horizontal="center" vertical="center" wrapText="1"/>
    </xf>
    <xf numFmtId="164" fontId="9" fillId="25" borderId="33" xfId="0" applyNumberFormat="1" applyFont="1" applyFill="1" applyBorder="1" applyAlignment="1">
      <alignment horizontal="left" vertical="center" wrapText="1"/>
    </xf>
    <xf numFmtId="164" fontId="9" fillId="25" borderId="1" xfId="0" applyNumberFormat="1" applyFont="1" applyFill="1" applyBorder="1" applyAlignment="1">
      <alignment horizontal="center" vertical="center"/>
    </xf>
    <xf numFmtId="2" fontId="9" fillId="25" borderId="1" xfId="0" applyNumberFormat="1" applyFont="1" applyFill="1" applyBorder="1" applyAlignment="1">
      <alignment horizontal="center" vertical="center"/>
    </xf>
    <xf numFmtId="166" fontId="9" fillId="25" borderId="1" xfId="0" applyNumberFormat="1" applyFont="1" applyFill="1" applyBorder="1" applyAlignment="1" applyProtection="1">
      <alignment vertical="center"/>
      <protection locked="0"/>
    </xf>
    <xf numFmtId="166" fontId="9" fillId="25" borderId="1" xfId="0" applyNumberFormat="1" applyFont="1" applyFill="1" applyBorder="1" applyAlignment="1">
      <alignment vertical="center"/>
    </xf>
    <xf numFmtId="1" fontId="9" fillId="25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65" fontId="9" fillId="25" borderId="1" xfId="81" applyNumberFormat="1" applyFill="1" applyBorder="1" applyAlignment="1">
      <alignment horizontal="center" vertical="center" wrapText="1"/>
    </xf>
    <xf numFmtId="164" fontId="9" fillId="25" borderId="1" xfId="81" applyNumberFormat="1" applyFill="1" applyBorder="1" applyAlignment="1">
      <alignment horizontal="left" vertical="center" wrapText="1"/>
    </xf>
    <xf numFmtId="164" fontId="9" fillId="25" borderId="1" xfId="80" applyNumberFormat="1" applyFont="1" applyFill="1" applyBorder="1" applyAlignment="1">
      <alignment horizontal="center" vertical="center" wrapText="1"/>
    </xf>
    <xf numFmtId="0" fontId="9" fillId="25" borderId="1" xfId="81" applyFill="1" applyBorder="1" applyAlignment="1">
      <alignment horizontal="center" vertical="center" wrapText="1"/>
    </xf>
    <xf numFmtId="1" fontId="51" fillId="25" borderId="1" xfId="81" applyNumberFormat="1" applyFont="1" applyFill="1" applyBorder="1" applyAlignment="1">
      <alignment horizontal="center" vertical="center" wrapText="1"/>
    </xf>
    <xf numFmtId="166" fontId="51" fillId="25" borderId="1" xfId="81" applyNumberFormat="1" applyFont="1" applyFill="1" applyBorder="1" applyAlignment="1" applyProtection="1">
      <alignment vertical="center"/>
      <protection locked="0"/>
    </xf>
    <xf numFmtId="166" fontId="51" fillId="25" borderId="1" xfId="81" applyNumberFormat="1" applyFont="1" applyFill="1" applyBorder="1" applyAlignment="1">
      <alignment vertical="center"/>
    </xf>
    <xf numFmtId="7" fontId="0" fillId="2" borderId="34" xfId="0" applyNumberFormat="1" applyBorder="1" applyAlignment="1">
      <alignment horizontal="center"/>
    </xf>
    <xf numFmtId="0" fontId="0" fillId="2" borderId="35" xfId="0" applyBorder="1"/>
    <xf numFmtId="1" fontId="53" fillId="26" borderId="30" xfId="0" applyNumberFormat="1" applyFont="1" applyFill="1" applyBorder="1" applyAlignment="1">
      <alignment horizontal="left" vertical="center" wrapText="1"/>
    </xf>
    <xf numFmtId="0" fontId="54" fillId="26" borderId="36" xfId="0" applyFont="1" applyFill="1" applyBorder="1" applyAlignment="1">
      <alignment vertical="center" wrapText="1"/>
    </xf>
    <xf numFmtId="0" fontId="54" fillId="26" borderId="37" xfId="0" applyFont="1" applyFill="1" applyBorder="1" applyAlignment="1">
      <alignment vertical="center" wrapText="1"/>
    </xf>
    <xf numFmtId="0" fontId="0" fillId="2" borderId="41" xfId="0" applyBorder="1"/>
    <xf numFmtId="0" fontId="0" fillId="2" borderId="42" xfId="0" applyBorder="1"/>
    <xf numFmtId="1" fontId="8" fillId="2" borderId="38" xfId="0" applyNumberFormat="1" applyFont="1" applyBorder="1" applyAlignment="1">
      <alignment horizontal="left" vertical="center" wrapText="1"/>
    </xf>
    <xf numFmtId="0" fontId="0" fillId="2" borderId="39" xfId="0" applyBorder="1" applyAlignment="1">
      <alignment vertical="center" wrapText="1"/>
    </xf>
    <xf numFmtId="0" fontId="0" fillId="2" borderId="40" xfId="0" applyBorder="1" applyAlignment="1">
      <alignment vertical="center" wrapText="1"/>
    </xf>
    <xf numFmtId="1" fontId="4" fillId="2" borderId="38" xfId="0" applyNumberFormat="1" applyFont="1" applyBorder="1" applyAlignment="1">
      <alignment horizontal="left" vertical="center" wrapText="1"/>
    </xf>
    <xf numFmtId="1" fontId="8" fillId="2" borderId="20" xfId="81" applyNumberFormat="1" applyFont="1" applyBorder="1" applyAlignment="1">
      <alignment horizontal="left" vertical="center" wrapText="1"/>
    </xf>
    <xf numFmtId="0" fontId="9" fillId="2" borderId="0" xfId="81" applyAlignment="1">
      <alignment vertical="center" wrapText="1"/>
    </xf>
    <xf numFmtId="0" fontId="9" fillId="2" borderId="43" xfId="81" applyBorder="1" applyAlignment="1">
      <alignment vertical="center" wrapText="1"/>
    </xf>
    <xf numFmtId="1" fontId="8" fillId="2" borderId="38" xfId="81" applyNumberFormat="1" applyFont="1" applyBorder="1" applyAlignment="1">
      <alignment horizontal="left" vertical="center" wrapText="1"/>
    </xf>
    <xf numFmtId="0" fontId="9" fillId="2" borderId="39" xfId="81" applyBorder="1" applyAlignment="1">
      <alignment vertical="center" wrapText="1"/>
    </xf>
    <xf numFmtId="0" fontId="9" fillId="2" borderId="40" xfId="81" applyBorder="1" applyAlignment="1">
      <alignment vertical="center" wrapText="1"/>
    </xf>
    <xf numFmtId="1" fontId="4" fillId="2" borderId="44" xfId="0" applyNumberFormat="1" applyFont="1" applyBorder="1" applyAlignment="1">
      <alignment horizontal="left" vertical="center" wrapText="1"/>
    </xf>
    <xf numFmtId="1" fontId="4" fillId="2" borderId="45" xfId="0" applyNumberFormat="1" applyFont="1" applyBorder="1" applyAlignment="1">
      <alignment horizontal="left" vertical="center" wrapText="1"/>
    </xf>
    <xf numFmtId="1" fontId="4" fillId="2" borderId="46" xfId="0" applyNumberFormat="1" applyFont="1" applyBorder="1" applyAlignment="1">
      <alignment horizontal="left" vertical="center" wrapText="1"/>
    </xf>
    <xf numFmtId="166" fontId="9" fillId="25" borderId="1" xfId="0" applyNumberFormat="1" applyFont="1" applyFill="1" applyBorder="1" applyProtection="1"/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6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I42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0.5546875" defaultRowHeight="15" x14ac:dyDescent="0.2"/>
  <cols>
    <col min="1" max="1" width="7.88671875" style="15" hidden="1" customWidth="1"/>
    <col min="2" max="2" width="8.77734375" style="7" customWidth="1"/>
    <col min="3" max="3" width="38.88671875" customWidth="1"/>
    <col min="4" max="4" width="12.77734375" style="17" customWidth="1"/>
    <col min="5" max="5" width="6.77734375" customWidth="1"/>
    <col min="6" max="6" width="11.77734375" customWidth="1"/>
    <col min="7" max="7" width="11.77734375" style="15" customWidth="1"/>
    <col min="8" max="8" width="16.77734375" style="15" customWidth="1"/>
    <col min="9" max="9" width="12.88671875" customWidth="1"/>
    <col min="10" max="10" width="37.5546875" customWidth="1"/>
  </cols>
  <sheetData>
    <row r="1" spans="1:9" ht="15.75" x14ac:dyDescent="0.2">
      <c r="A1" s="23"/>
      <c r="B1" s="21" t="s">
        <v>0</v>
      </c>
      <c r="C1" s="22"/>
      <c r="D1" s="22"/>
      <c r="E1" s="22"/>
      <c r="F1" s="22"/>
      <c r="G1" s="23"/>
      <c r="H1" s="22"/>
    </row>
    <row r="2" spans="1:9" x14ac:dyDescent="0.2">
      <c r="A2" s="20"/>
      <c r="B2" s="8" t="s">
        <v>45</v>
      </c>
      <c r="C2" s="2"/>
      <c r="D2" s="2"/>
      <c r="E2" s="2"/>
      <c r="F2" s="2"/>
      <c r="G2" s="20"/>
      <c r="H2" s="2"/>
    </row>
    <row r="3" spans="1:9" x14ac:dyDescent="0.2">
      <c r="A3" s="11"/>
      <c r="B3" s="7" t="s">
        <v>1</v>
      </c>
      <c r="D3"/>
      <c r="G3" s="25"/>
      <c r="H3" s="24"/>
    </row>
    <row r="4" spans="1:9" x14ac:dyDescent="0.2">
      <c r="A4" s="39" t="s">
        <v>20</v>
      </c>
      <c r="B4" s="9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12" t="s">
        <v>8</v>
      </c>
      <c r="H4" s="5" t="s">
        <v>9</v>
      </c>
    </row>
    <row r="5" spans="1:9" ht="15.75" thickBot="1" x14ac:dyDescent="0.25">
      <c r="A5" s="16"/>
      <c r="B5" s="29"/>
      <c r="C5" s="30"/>
      <c r="D5" s="31" t="s">
        <v>10</v>
      </c>
      <c r="E5" s="32"/>
      <c r="F5" s="33" t="s">
        <v>11</v>
      </c>
      <c r="G5" s="34"/>
      <c r="H5" s="35"/>
    </row>
    <row r="6" spans="1:9" s="28" customFormat="1" ht="30" customHeight="1" thickTop="1" x14ac:dyDescent="0.2">
      <c r="A6" s="27"/>
      <c r="B6" s="58"/>
      <c r="C6" s="104" t="s">
        <v>53</v>
      </c>
      <c r="D6" s="105"/>
      <c r="E6" s="105"/>
      <c r="F6" s="106"/>
      <c r="G6" s="59"/>
      <c r="H6" s="60" t="s">
        <v>2</v>
      </c>
    </row>
    <row r="7" spans="1:9" ht="36" customHeight="1" x14ac:dyDescent="0.2">
      <c r="A7" s="13"/>
      <c r="B7" s="58" t="s">
        <v>12</v>
      </c>
      <c r="C7" s="61" t="s">
        <v>18</v>
      </c>
      <c r="D7" s="62"/>
      <c r="E7" s="63" t="s">
        <v>2</v>
      </c>
      <c r="F7" s="63" t="s">
        <v>2</v>
      </c>
      <c r="G7" s="64" t="s">
        <v>2</v>
      </c>
      <c r="H7" s="65"/>
    </row>
    <row r="8" spans="1:9" s="55" customFormat="1" ht="30" customHeight="1" x14ac:dyDescent="0.2">
      <c r="A8" s="54" t="s">
        <v>54</v>
      </c>
      <c r="B8" s="87" t="s">
        <v>40</v>
      </c>
      <c r="C8" s="88" t="s">
        <v>55</v>
      </c>
      <c r="D8" s="77" t="s">
        <v>56</v>
      </c>
      <c r="E8" s="89" t="s">
        <v>57</v>
      </c>
      <c r="F8" s="90">
        <v>0.3</v>
      </c>
      <c r="G8" s="91"/>
      <c r="H8" s="92">
        <f t="shared" ref="H8:H13" si="0">ROUND(G8*F8,2)</f>
        <v>0</v>
      </c>
      <c r="I8" s="81"/>
    </row>
    <row r="9" spans="1:9" s="55" customFormat="1" ht="30" customHeight="1" x14ac:dyDescent="0.2">
      <c r="A9" s="56" t="s">
        <v>67</v>
      </c>
      <c r="B9" s="87" t="s">
        <v>23</v>
      </c>
      <c r="C9" s="75" t="s">
        <v>68</v>
      </c>
      <c r="D9" s="77" t="s">
        <v>58</v>
      </c>
      <c r="E9" s="76" t="s">
        <v>22</v>
      </c>
      <c r="F9" s="93">
        <v>1320</v>
      </c>
      <c r="G9" s="91"/>
      <c r="H9" s="92">
        <f t="shared" si="0"/>
        <v>0</v>
      </c>
      <c r="I9" s="82"/>
    </row>
    <row r="10" spans="1:9" s="55" customFormat="1" ht="30" customHeight="1" x14ac:dyDescent="0.2">
      <c r="A10" s="56" t="s">
        <v>28</v>
      </c>
      <c r="B10" s="87" t="s">
        <v>33</v>
      </c>
      <c r="C10" s="75" t="s">
        <v>29</v>
      </c>
      <c r="D10" s="77" t="s">
        <v>58</v>
      </c>
      <c r="E10" s="76" t="s">
        <v>22</v>
      </c>
      <c r="F10" s="94">
        <v>200</v>
      </c>
      <c r="G10" s="91"/>
      <c r="H10" s="92">
        <f t="shared" si="0"/>
        <v>0</v>
      </c>
      <c r="I10" s="81"/>
    </row>
    <row r="11" spans="1:9" s="55" customFormat="1" ht="30" customHeight="1" x14ac:dyDescent="0.2">
      <c r="A11" s="54" t="s">
        <v>30</v>
      </c>
      <c r="B11" s="87" t="s">
        <v>34</v>
      </c>
      <c r="C11" s="75" t="s">
        <v>31</v>
      </c>
      <c r="D11" s="77" t="s">
        <v>59</v>
      </c>
      <c r="E11" s="76" t="s">
        <v>24</v>
      </c>
      <c r="F11" s="93">
        <v>1630</v>
      </c>
      <c r="G11" s="91"/>
      <c r="H11" s="92">
        <f t="shared" si="0"/>
        <v>0</v>
      </c>
      <c r="I11" s="81"/>
    </row>
    <row r="12" spans="1:9" s="55" customFormat="1" ht="40.15" customHeight="1" x14ac:dyDescent="0.2">
      <c r="A12" s="56" t="s">
        <v>60</v>
      </c>
      <c r="B12" s="87" t="s">
        <v>35</v>
      </c>
      <c r="C12" s="75" t="s">
        <v>61</v>
      </c>
      <c r="D12" s="77" t="s">
        <v>59</v>
      </c>
      <c r="E12" s="76" t="s">
        <v>22</v>
      </c>
      <c r="F12" s="93">
        <v>1200</v>
      </c>
      <c r="G12" s="91"/>
      <c r="H12" s="92">
        <f t="shared" si="0"/>
        <v>0</v>
      </c>
      <c r="I12" s="82"/>
    </row>
    <row r="13" spans="1:9" s="55" customFormat="1" ht="30" customHeight="1" x14ac:dyDescent="0.2">
      <c r="A13" s="56" t="s">
        <v>76</v>
      </c>
      <c r="B13" s="87" t="s">
        <v>37</v>
      </c>
      <c r="C13" s="75" t="s">
        <v>77</v>
      </c>
      <c r="D13" s="77" t="s">
        <v>59</v>
      </c>
      <c r="E13" s="76" t="s">
        <v>22</v>
      </c>
      <c r="F13" s="94">
        <v>200</v>
      </c>
      <c r="G13" s="91"/>
      <c r="H13" s="92">
        <f t="shared" si="0"/>
        <v>0</v>
      </c>
      <c r="I13" s="82"/>
    </row>
    <row r="14" spans="1:9" s="55" customFormat="1" ht="32.450000000000003" customHeight="1" x14ac:dyDescent="0.2">
      <c r="A14" s="54" t="s">
        <v>32</v>
      </c>
      <c r="B14" s="87" t="s">
        <v>38</v>
      </c>
      <c r="C14" s="75" t="s">
        <v>78</v>
      </c>
      <c r="D14" s="77" t="s">
        <v>59</v>
      </c>
      <c r="E14" s="76"/>
      <c r="F14" s="93"/>
      <c r="G14" s="78"/>
      <c r="H14" s="92"/>
      <c r="I14" s="81"/>
    </row>
    <row r="15" spans="1:9" s="55" customFormat="1" ht="30" customHeight="1" x14ac:dyDescent="0.2">
      <c r="A15" s="54" t="s">
        <v>62</v>
      </c>
      <c r="B15" s="87" t="s">
        <v>25</v>
      </c>
      <c r="C15" s="75" t="s">
        <v>75</v>
      </c>
      <c r="D15" s="77" t="s">
        <v>2</v>
      </c>
      <c r="E15" s="76" t="s">
        <v>26</v>
      </c>
      <c r="F15" s="93">
        <v>1320</v>
      </c>
      <c r="G15" s="91"/>
      <c r="H15" s="92">
        <f t="shared" ref="H15:H17" si="1">ROUND(G15*F15,2)</f>
        <v>0</v>
      </c>
      <c r="I15" s="81"/>
    </row>
    <row r="16" spans="1:9" s="55" customFormat="1" ht="33" customHeight="1" x14ac:dyDescent="0.2">
      <c r="A16" s="54" t="s">
        <v>36</v>
      </c>
      <c r="B16" s="87" t="s">
        <v>39</v>
      </c>
      <c r="C16" s="75" t="s">
        <v>63</v>
      </c>
      <c r="D16" s="77" t="s">
        <v>64</v>
      </c>
      <c r="E16" s="76"/>
      <c r="F16" s="93"/>
      <c r="G16" s="92"/>
      <c r="H16" s="92">
        <f t="shared" si="1"/>
        <v>0</v>
      </c>
      <c r="I16" s="81"/>
    </row>
    <row r="17" spans="1:9" s="55" customFormat="1" ht="30" customHeight="1" x14ac:dyDescent="0.2">
      <c r="A17" s="54" t="s">
        <v>65</v>
      </c>
      <c r="B17" s="87" t="s">
        <v>25</v>
      </c>
      <c r="C17" s="75" t="s">
        <v>66</v>
      </c>
      <c r="D17" s="77" t="s">
        <v>2</v>
      </c>
      <c r="E17" s="76" t="s">
        <v>24</v>
      </c>
      <c r="F17" s="93">
        <v>2020</v>
      </c>
      <c r="G17" s="91"/>
      <c r="H17" s="92">
        <f t="shared" si="1"/>
        <v>0</v>
      </c>
      <c r="I17" s="81"/>
    </row>
    <row r="18" spans="1:9" ht="30" customHeight="1" thickBot="1" x14ac:dyDescent="0.25">
      <c r="A18" s="14"/>
      <c r="B18" s="26" t="str">
        <f>B7</f>
        <v>A</v>
      </c>
      <c r="C18" s="109" t="str">
        <f>C7</f>
        <v>EARTH AND BASE WORKS</v>
      </c>
      <c r="D18" s="110"/>
      <c r="E18" s="110"/>
      <c r="F18" s="111"/>
      <c r="G18" s="14" t="s">
        <v>16</v>
      </c>
      <c r="H18" s="14">
        <f>SUM(H8:H17)</f>
        <v>0</v>
      </c>
    </row>
    <row r="19" spans="1:9" ht="36" customHeight="1" thickTop="1" x14ac:dyDescent="0.2">
      <c r="A19" s="13"/>
      <c r="B19" s="58" t="s">
        <v>13</v>
      </c>
      <c r="C19" s="66" t="s">
        <v>19</v>
      </c>
      <c r="D19" s="62"/>
      <c r="E19" s="67"/>
      <c r="F19" s="72"/>
      <c r="G19" s="71"/>
      <c r="H19" s="65"/>
    </row>
    <row r="20" spans="1:9" s="55" customFormat="1" ht="30" customHeight="1" x14ac:dyDescent="0.2">
      <c r="A20" s="57" t="s">
        <v>69</v>
      </c>
      <c r="B20" s="87" t="s">
        <v>41</v>
      </c>
      <c r="C20" s="75" t="s">
        <v>70</v>
      </c>
      <c r="D20" s="77" t="s">
        <v>71</v>
      </c>
      <c r="E20" s="76" t="s">
        <v>24</v>
      </c>
      <c r="F20" s="93">
        <v>700</v>
      </c>
      <c r="G20" s="91"/>
      <c r="H20" s="92">
        <f>ROUND(G20*F20,2)</f>
        <v>0</v>
      </c>
      <c r="I20" s="81"/>
    </row>
    <row r="21" spans="1:9" ht="30" customHeight="1" thickBot="1" x14ac:dyDescent="0.25">
      <c r="A21" s="14"/>
      <c r="B21" s="26" t="str">
        <f>B19</f>
        <v>B</v>
      </c>
      <c r="C21" s="109" t="str">
        <f>C19</f>
        <v>LANDSCAPING</v>
      </c>
      <c r="D21" s="110"/>
      <c r="E21" s="110"/>
      <c r="F21" s="111"/>
      <c r="G21" s="14" t="s">
        <v>16</v>
      </c>
      <c r="H21" s="14">
        <f>SUM(H20)</f>
        <v>0</v>
      </c>
    </row>
    <row r="22" spans="1:9" ht="36" customHeight="1" thickTop="1" x14ac:dyDescent="0.2">
      <c r="A22" s="13"/>
      <c r="B22" s="79" t="s">
        <v>14</v>
      </c>
      <c r="C22" s="68" t="s">
        <v>72</v>
      </c>
      <c r="D22" s="72"/>
      <c r="E22" s="69"/>
      <c r="F22" s="70"/>
      <c r="G22" s="71"/>
      <c r="H22" s="65"/>
    </row>
    <row r="23" spans="1:9" s="55" customFormat="1" ht="30" customHeight="1" x14ac:dyDescent="0.2">
      <c r="A23" s="57"/>
      <c r="B23" s="87" t="s">
        <v>42</v>
      </c>
      <c r="C23" s="75" t="s">
        <v>79</v>
      </c>
      <c r="D23" s="77" t="s">
        <v>83</v>
      </c>
      <c r="E23" s="76" t="s">
        <v>74</v>
      </c>
      <c r="F23" s="77">
        <v>205</v>
      </c>
      <c r="G23" s="73"/>
      <c r="H23" s="74">
        <f>ROUND(G23*F23,2)</f>
        <v>0</v>
      </c>
      <c r="I23" s="81"/>
    </row>
    <row r="24" spans="1:9" s="55" customFormat="1" ht="60" customHeight="1" x14ac:dyDescent="0.2">
      <c r="A24" s="57"/>
      <c r="B24" s="87" t="s">
        <v>43</v>
      </c>
      <c r="C24" s="75" t="s">
        <v>80</v>
      </c>
      <c r="D24" s="77" t="s">
        <v>83</v>
      </c>
      <c r="E24" s="76" t="s">
        <v>27</v>
      </c>
      <c r="F24" s="77">
        <v>2</v>
      </c>
      <c r="G24" s="73"/>
      <c r="H24" s="74">
        <f>ROUND(G24*F24,2)</f>
        <v>0</v>
      </c>
      <c r="I24" s="81"/>
    </row>
    <row r="25" spans="1:9" s="55" customFormat="1" ht="30" customHeight="1" x14ac:dyDescent="0.2">
      <c r="A25" s="57"/>
      <c r="B25" s="87" t="s">
        <v>44</v>
      </c>
      <c r="C25" s="75" t="s">
        <v>73</v>
      </c>
      <c r="D25" s="77" t="s">
        <v>83</v>
      </c>
      <c r="E25" s="76" t="s">
        <v>74</v>
      </c>
      <c r="F25" s="77">
        <v>47</v>
      </c>
      <c r="G25" s="73"/>
      <c r="H25" s="74">
        <f>ROUND(G25*F25,2)</f>
        <v>0</v>
      </c>
      <c r="I25" s="81"/>
    </row>
    <row r="26" spans="1:9" s="55" customFormat="1" ht="30" customHeight="1" x14ac:dyDescent="0.2">
      <c r="A26" s="57"/>
      <c r="B26" s="87" t="s">
        <v>46</v>
      </c>
      <c r="C26" s="75" t="s">
        <v>81</v>
      </c>
      <c r="D26" s="77" t="s">
        <v>83</v>
      </c>
      <c r="E26" s="76" t="s">
        <v>27</v>
      </c>
      <c r="F26" s="77">
        <v>8</v>
      </c>
      <c r="G26" s="73"/>
      <c r="H26" s="74">
        <f>ROUND(G26*F26,2)</f>
        <v>0</v>
      </c>
      <c r="I26" s="81"/>
    </row>
    <row r="27" spans="1:9" s="55" customFormat="1" ht="30" customHeight="1" x14ac:dyDescent="0.2">
      <c r="A27" s="57"/>
      <c r="B27" s="87" t="s">
        <v>47</v>
      </c>
      <c r="C27" s="75" t="s">
        <v>82</v>
      </c>
      <c r="D27" s="77" t="s">
        <v>83</v>
      </c>
      <c r="E27" s="76" t="s">
        <v>27</v>
      </c>
      <c r="F27" s="77">
        <v>8</v>
      </c>
      <c r="G27" s="73"/>
      <c r="H27" s="74">
        <f>ROUND(G27*F27,2)</f>
        <v>0</v>
      </c>
      <c r="I27" s="81"/>
    </row>
    <row r="28" spans="1:9" ht="30" customHeight="1" thickBot="1" x14ac:dyDescent="0.25">
      <c r="A28" s="14"/>
      <c r="B28" s="26" t="str">
        <f>B22</f>
        <v>C</v>
      </c>
      <c r="C28" s="109" t="str">
        <f>C22</f>
        <v>TRACK WORK</v>
      </c>
      <c r="D28" s="110"/>
      <c r="E28" s="110"/>
      <c r="F28" s="111"/>
      <c r="G28" s="14" t="s">
        <v>16</v>
      </c>
      <c r="H28" s="14">
        <f>SUM(H22:H27)</f>
        <v>0</v>
      </c>
    </row>
    <row r="29" spans="1:9" s="48" customFormat="1" ht="30" customHeight="1" thickTop="1" x14ac:dyDescent="0.2">
      <c r="A29" s="45"/>
      <c r="B29" s="46" t="s">
        <v>15</v>
      </c>
      <c r="C29" s="113" t="s">
        <v>49</v>
      </c>
      <c r="D29" s="114"/>
      <c r="E29" s="114"/>
      <c r="F29" s="115"/>
      <c r="G29" s="45"/>
      <c r="H29" s="47"/>
    </row>
    <row r="30" spans="1:9" s="44" customFormat="1" ht="30" customHeight="1" x14ac:dyDescent="0.2">
      <c r="A30" s="49" t="s">
        <v>51</v>
      </c>
      <c r="B30" s="95" t="s">
        <v>48</v>
      </c>
      <c r="C30" s="96" t="s">
        <v>52</v>
      </c>
      <c r="D30" s="97" t="s">
        <v>84</v>
      </c>
      <c r="E30" s="98" t="s">
        <v>50</v>
      </c>
      <c r="F30" s="99">
        <v>1</v>
      </c>
      <c r="G30" s="100"/>
      <c r="H30" s="101">
        <f>G30</f>
        <v>0</v>
      </c>
    </row>
    <row r="31" spans="1:9" s="48" customFormat="1" ht="30" customHeight="1" thickBot="1" x14ac:dyDescent="0.25">
      <c r="A31" s="50"/>
      <c r="B31" s="51" t="str">
        <f>B29</f>
        <v>D</v>
      </c>
      <c r="C31" s="116" t="str">
        <f>C29</f>
        <v>MOBILIZATION /DEMOLIBIZATION</v>
      </c>
      <c r="D31" s="117"/>
      <c r="E31" s="117"/>
      <c r="F31" s="118"/>
      <c r="G31" s="52" t="s">
        <v>16</v>
      </c>
      <c r="H31" s="53">
        <f>SUM(H29:H30)</f>
        <v>0</v>
      </c>
    </row>
    <row r="32" spans="1:9" s="48" customFormat="1" ht="30" customHeight="1" thickTop="1" x14ac:dyDescent="0.2">
      <c r="A32" s="45"/>
      <c r="B32" s="79" t="s">
        <v>87</v>
      </c>
      <c r="C32" s="68" t="s">
        <v>88</v>
      </c>
      <c r="D32" s="72"/>
      <c r="E32" s="69"/>
      <c r="F32" s="70"/>
      <c r="G32" s="71"/>
      <c r="H32" s="65"/>
    </row>
    <row r="33" spans="1:8" s="48" customFormat="1" ht="30" customHeight="1" x14ac:dyDescent="0.2">
      <c r="A33" s="45"/>
      <c r="B33" s="87" t="s">
        <v>89</v>
      </c>
      <c r="C33" s="75" t="s">
        <v>86</v>
      </c>
      <c r="D33" s="77" t="s">
        <v>85</v>
      </c>
      <c r="E33" s="76" t="s">
        <v>50</v>
      </c>
      <c r="F33" s="77">
        <v>1</v>
      </c>
      <c r="G33" s="122">
        <v>50000</v>
      </c>
      <c r="H33" s="74">
        <f>ROUND(G33*F33,2)</f>
        <v>50000</v>
      </c>
    </row>
    <row r="34" spans="1:8" s="48" customFormat="1" ht="30" customHeight="1" thickBot="1" x14ac:dyDescent="0.25">
      <c r="A34" s="45"/>
      <c r="B34" s="51" t="str">
        <f>B32</f>
        <v>E</v>
      </c>
      <c r="C34" s="116" t="str">
        <f>C32</f>
        <v>CASH ALLOWANCE</v>
      </c>
      <c r="D34" s="117"/>
      <c r="E34" s="117"/>
      <c r="F34" s="118"/>
      <c r="G34" s="52" t="s">
        <v>16</v>
      </c>
      <c r="H34" s="53">
        <f>SUM(H32:H33)</f>
        <v>50000</v>
      </c>
    </row>
    <row r="35" spans="1:8" ht="36" customHeight="1" thickTop="1" x14ac:dyDescent="0.25">
      <c r="A35" s="40"/>
      <c r="B35" s="6"/>
      <c r="C35" s="10" t="s">
        <v>17</v>
      </c>
      <c r="D35" s="18"/>
      <c r="E35" s="1"/>
      <c r="F35" s="1"/>
      <c r="H35" s="42"/>
    </row>
    <row r="36" spans="1:8" ht="30" customHeight="1" thickBot="1" x14ac:dyDescent="0.25">
      <c r="A36" s="14"/>
      <c r="B36" s="26" t="str">
        <f>B18</f>
        <v>A</v>
      </c>
      <c r="C36" s="112" t="str">
        <f>C18</f>
        <v>EARTH AND BASE WORKS</v>
      </c>
      <c r="D36" s="110"/>
      <c r="E36" s="110"/>
      <c r="F36" s="111"/>
      <c r="G36" s="14" t="s">
        <v>16</v>
      </c>
      <c r="H36" s="14">
        <f>H18</f>
        <v>0</v>
      </c>
    </row>
    <row r="37" spans="1:8" ht="30" customHeight="1" thickTop="1" thickBot="1" x14ac:dyDescent="0.25">
      <c r="A37" s="80"/>
      <c r="B37" s="26" t="str">
        <f>B21</f>
        <v>B</v>
      </c>
      <c r="C37" s="119" t="str">
        <f>C19</f>
        <v>LANDSCAPING</v>
      </c>
      <c r="D37" s="120"/>
      <c r="E37" s="120"/>
      <c r="F37" s="121"/>
      <c r="G37" s="14" t="s">
        <v>16</v>
      </c>
      <c r="H37" s="14">
        <f>H21</f>
        <v>0</v>
      </c>
    </row>
    <row r="38" spans="1:8" ht="30" customHeight="1" thickTop="1" thickBot="1" x14ac:dyDescent="0.25">
      <c r="A38" s="80"/>
      <c r="B38" s="26" t="str">
        <f>B28</f>
        <v>C</v>
      </c>
      <c r="C38" s="119" t="str">
        <f>C22</f>
        <v>TRACK WORK</v>
      </c>
      <c r="D38" s="120"/>
      <c r="E38" s="120"/>
      <c r="F38" s="121"/>
      <c r="G38" s="14" t="s">
        <v>16</v>
      </c>
      <c r="H38" s="14">
        <f>H28</f>
        <v>0</v>
      </c>
    </row>
    <row r="39" spans="1:8" ht="30" customHeight="1" thickTop="1" thickBot="1" x14ac:dyDescent="0.25">
      <c r="A39" s="80"/>
      <c r="B39" s="26" t="str">
        <f>B29</f>
        <v>D</v>
      </c>
      <c r="C39" s="119" t="str">
        <f>C29</f>
        <v>MOBILIZATION /DEMOLIBIZATION</v>
      </c>
      <c r="D39" s="120"/>
      <c r="E39" s="120"/>
      <c r="F39" s="121"/>
      <c r="G39" s="14" t="s">
        <v>16</v>
      </c>
      <c r="H39" s="14">
        <f>H31</f>
        <v>0</v>
      </c>
    </row>
    <row r="40" spans="1:8" ht="30" customHeight="1" thickTop="1" thickBot="1" x14ac:dyDescent="0.25">
      <c r="A40" s="13"/>
      <c r="B40" s="86" t="str">
        <f>B34</f>
        <v>E</v>
      </c>
      <c r="C40" s="83" t="str">
        <f>C34</f>
        <v>CASH ALLOWANCE</v>
      </c>
      <c r="D40" s="83"/>
      <c r="E40" s="83"/>
      <c r="F40" s="84"/>
      <c r="G40" s="14" t="s">
        <v>16</v>
      </c>
      <c r="H40" s="85">
        <f>H34</f>
        <v>50000</v>
      </c>
    </row>
    <row r="41" spans="1:8" ht="37.9" customHeight="1" thickTop="1" x14ac:dyDescent="0.2">
      <c r="A41" s="13"/>
      <c r="B41" s="107" t="s">
        <v>21</v>
      </c>
      <c r="C41" s="108"/>
      <c r="D41" s="108"/>
      <c r="E41" s="108"/>
      <c r="F41" s="108"/>
      <c r="G41" s="102">
        <f>SUM(H36:H40)</f>
        <v>50000</v>
      </c>
      <c r="H41" s="103"/>
    </row>
    <row r="42" spans="1:8" ht="15.95" customHeight="1" x14ac:dyDescent="0.2">
      <c r="A42" s="41"/>
      <c r="B42" s="36"/>
      <c r="C42" s="37"/>
      <c r="D42" s="38"/>
      <c r="E42" s="37"/>
      <c r="F42" s="37"/>
      <c r="G42" s="19"/>
      <c r="H42" s="43"/>
    </row>
  </sheetData>
  <sheetProtection algorithmName="SHA-512" hashValue="XQyvz+CAv/wHrh0ZfCKDfoqo99T3GuB0bz52Xt9cdLWoTlER9iJOrgn/Vi8ufEe/IIXGA2IDCYTwd1NicPwFUA==" saltValue="l/QMkXcK8PFKXRtZ/9f4Dg==" spinCount="100000" sheet="1" objects="1" scenarios="1" selectLockedCells="1"/>
  <mergeCells count="13">
    <mergeCell ref="G41:H41"/>
    <mergeCell ref="C6:F6"/>
    <mergeCell ref="B41:F41"/>
    <mergeCell ref="C28:F28"/>
    <mergeCell ref="C36:F36"/>
    <mergeCell ref="C29:F29"/>
    <mergeCell ref="C31:F31"/>
    <mergeCell ref="C18:F18"/>
    <mergeCell ref="C21:F21"/>
    <mergeCell ref="C37:F37"/>
    <mergeCell ref="C38:F38"/>
    <mergeCell ref="C39:F39"/>
    <mergeCell ref="C34:F34"/>
  </mergeCells>
  <phoneticPr fontId="0" type="noConversion"/>
  <conditionalFormatting sqref="D30">
    <cfRule type="cellIs" dxfId="63" priority="71" stopIfTrue="1" operator="equal">
      <formula>"CW 2130-R11"</formula>
    </cfRule>
    <cfRule type="cellIs" dxfId="62" priority="72" stopIfTrue="1" operator="equal">
      <formula>"CW 3120-R2"</formula>
    </cfRule>
    <cfRule type="cellIs" dxfId="61" priority="73" stopIfTrue="1" operator="equal">
      <formula>"CW 3240-R7"</formula>
    </cfRule>
  </conditionalFormatting>
  <conditionalFormatting sqref="G30">
    <cfRule type="expression" dxfId="60" priority="67">
      <formula>G30&gt;G41*0.05</formula>
    </cfRule>
  </conditionalFormatting>
  <conditionalFormatting sqref="D8">
    <cfRule type="cellIs" dxfId="59" priority="64" stopIfTrue="1" operator="equal">
      <formula>"CW 2130-R11"</formula>
    </cfRule>
    <cfRule type="cellIs" dxfId="58" priority="65" stopIfTrue="1" operator="equal">
      <formula>"CW 3120-R2"</formula>
    </cfRule>
    <cfRule type="cellIs" dxfId="57" priority="66" stopIfTrue="1" operator="equal">
      <formula>"CW 3240-R7"</formula>
    </cfRule>
  </conditionalFormatting>
  <conditionalFormatting sqref="D10">
    <cfRule type="cellIs" dxfId="56" priority="61" stopIfTrue="1" operator="equal">
      <formula>"CW 2130-R11"</formula>
    </cfRule>
    <cfRule type="cellIs" dxfId="55" priority="62" stopIfTrue="1" operator="equal">
      <formula>"CW 3120-R2"</formula>
    </cfRule>
    <cfRule type="cellIs" dxfId="54" priority="63" stopIfTrue="1" operator="equal">
      <formula>"CW 3240-R7"</formula>
    </cfRule>
  </conditionalFormatting>
  <conditionalFormatting sqref="D11:D12">
    <cfRule type="cellIs" dxfId="53" priority="58" stopIfTrue="1" operator="equal">
      <formula>"CW 2130-R11"</formula>
    </cfRule>
    <cfRule type="cellIs" dxfId="52" priority="59" stopIfTrue="1" operator="equal">
      <formula>"CW 3120-R2"</formula>
    </cfRule>
    <cfRule type="cellIs" dxfId="51" priority="60" stopIfTrue="1" operator="equal">
      <formula>"CW 3240-R7"</formula>
    </cfRule>
  </conditionalFormatting>
  <conditionalFormatting sqref="D14">
    <cfRule type="cellIs" dxfId="50" priority="55" stopIfTrue="1" operator="equal">
      <formula>"CW 2130-R11"</formula>
    </cfRule>
    <cfRule type="cellIs" dxfId="49" priority="56" stopIfTrue="1" operator="equal">
      <formula>"CW 3120-R2"</formula>
    </cfRule>
    <cfRule type="cellIs" dxfId="48" priority="57" stopIfTrue="1" operator="equal">
      <formula>"CW 3240-R7"</formula>
    </cfRule>
  </conditionalFormatting>
  <conditionalFormatting sqref="D15">
    <cfRule type="cellIs" dxfId="47" priority="52" stopIfTrue="1" operator="equal">
      <formula>"CW 2130-R11"</formula>
    </cfRule>
    <cfRule type="cellIs" dxfId="46" priority="53" stopIfTrue="1" operator="equal">
      <formula>"CW 3120-R2"</formula>
    </cfRule>
    <cfRule type="cellIs" dxfId="45" priority="54" stopIfTrue="1" operator="equal">
      <formula>"CW 3240-R7"</formula>
    </cfRule>
  </conditionalFormatting>
  <conditionalFormatting sqref="D16">
    <cfRule type="cellIs" dxfId="44" priority="49" stopIfTrue="1" operator="equal">
      <formula>"CW 2130-R11"</formula>
    </cfRule>
    <cfRule type="cellIs" dxfId="43" priority="50" stopIfTrue="1" operator="equal">
      <formula>"CW 3120-R2"</formula>
    </cfRule>
    <cfRule type="cellIs" dxfId="42" priority="51" stopIfTrue="1" operator="equal">
      <formula>"CW 3240-R7"</formula>
    </cfRule>
  </conditionalFormatting>
  <conditionalFormatting sqref="D17">
    <cfRule type="cellIs" dxfId="41" priority="46" stopIfTrue="1" operator="equal">
      <formula>"CW 2130-R11"</formula>
    </cfRule>
    <cfRule type="cellIs" dxfId="40" priority="47" stopIfTrue="1" operator="equal">
      <formula>"CW 3120-R2"</formula>
    </cfRule>
    <cfRule type="cellIs" dxfId="39" priority="48" stopIfTrue="1" operator="equal">
      <formula>"CW 3240-R7"</formula>
    </cfRule>
  </conditionalFormatting>
  <conditionalFormatting sqref="D9">
    <cfRule type="cellIs" dxfId="38" priority="43" stopIfTrue="1" operator="equal">
      <formula>"CW 2130-R11"</formula>
    </cfRule>
    <cfRule type="cellIs" dxfId="37" priority="44" stopIfTrue="1" operator="equal">
      <formula>"CW 3120-R2"</formula>
    </cfRule>
    <cfRule type="cellIs" dxfId="36" priority="45" stopIfTrue="1" operator="equal">
      <formula>"CW 3240-R7"</formula>
    </cfRule>
  </conditionalFormatting>
  <conditionalFormatting sqref="D20">
    <cfRule type="cellIs" dxfId="35" priority="40" stopIfTrue="1" operator="equal">
      <formula>"CW 2130-R11"</formula>
    </cfRule>
    <cfRule type="cellIs" dxfId="34" priority="41" stopIfTrue="1" operator="equal">
      <formula>"CW 3120-R2"</formula>
    </cfRule>
    <cfRule type="cellIs" dxfId="33" priority="42" stopIfTrue="1" operator="equal">
      <formula>"CW 3240-R7"</formula>
    </cfRule>
  </conditionalFormatting>
  <conditionalFormatting sqref="D23">
    <cfRule type="cellIs" dxfId="32" priority="37" stopIfTrue="1" operator="equal">
      <formula>"CW 2130-R11"</formula>
    </cfRule>
    <cfRule type="cellIs" dxfId="31" priority="38" stopIfTrue="1" operator="equal">
      <formula>"CW 3120-R2"</formula>
    </cfRule>
    <cfRule type="cellIs" dxfId="30" priority="39" stopIfTrue="1" operator="equal">
      <formula>"CW 3240-R7"</formula>
    </cfRule>
  </conditionalFormatting>
  <conditionalFormatting sqref="D24">
    <cfRule type="cellIs" dxfId="29" priority="34" stopIfTrue="1" operator="equal">
      <formula>"CW 2130-R11"</formula>
    </cfRule>
    <cfRule type="cellIs" dxfId="28" priority="35" stopIfTrue="1" operator="equal">
      <formula>"CW 3120-R2"</formula>
    </cfRule>
    <cfRule type="cellIs" dxfId="27" priority="36" stopIfTrue="1" operator="equal">
      <formula>"CW 3240-R7"</formula>
    </cfRule>
  </conditionalFormatting>
  <conditionalFormatting sqref="D25:D26">
    <cfRule type="cellIs" dxfId="26" priority="31" stopIfTrue="1" operator="equal">
      <formula>"CW 2130-R11"</formula>
    </cfRule>
    <cfRule type="cellIs" dxfId="25" priority="32" stopIfTrue="1" operator="equal">
      <formula>"CW 3120-R2"</formula>
    </cfRule>
    <cfRule type="cellIs" dxfId="24" priority="33" stopIfTrue="1" operator="equal">
      <formula>"CW 3240-R7"</formula>
    </cfRule>
  </conditionalFormatting>
  <conditionalFormatting sqref="D27">
    <cfRule type="cellIs" dxfId="23" priority="28" stopIfTrue="1" operator="equal">
      <formula>"CW 2130-R11"</formula>
    </cfRule>
    <cfRule type="cellIs" dxfId="22" priority="29" stopIfTrue="1" operator="equal">
      <formula>"CW 3120-R2"</formula>
    </cfRule>
    <cfRule type="cellIs" dxfId="21" priority="30" stopIfTrue="1" operator="equal">
      <formula>"CW 3240-R7"</formula>
    </cfRule>
  </conditionalFormatting>
  <conditionalFormatting sqref="F23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F24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F25:F26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F27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3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33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F33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30" xr:uid="{00000000-0002-0000-0100-000000000000}">
      <formula1>IF(AND(G30&gt;=0.01,G30&lt;=G41*0.05),ROUND(G30,2),0.01)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:G13 G15 G20 G17 G23:G27 G33" xr:uid="{2AEED17A-40C8-4220-89C0-239C5CCE1A7F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14" xr:uid="{59F3BD1C-41A9-4396-BC75-045CCC7F879B}">
      <formula1>"isblank(G3)"</formula1>
    </dataValidation>
  </dataValidations>
  <pageMargins left="0.5" right="0.5" top="0.75" bottom="0.75" header="0.25" footer="0.25"/>
  <pageSetup scale="74" orientation="portrait" r:id="rId1"/>
  <headerFooter alignWithMargins="0">
    <oddHeader>&amp;L&amp;10The City of Winnipeg
Tender No. 57-2023 
&amp;R&amp;10Bid Submission
&amp;P of &amp;N</oddHeader>
    <oddFooter xml:space="preserve">&amp;R                    </oddFooter>
  </headerFooter>
  <rowBreaks count="1" manualBreakCount="1">
    <brk id="30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Revised January 2019_x000d_
_x000d_
_x000d_
_x000d_
File Size 129,536</dc:description>
  <cp:lastModifiedBy>Bird, Suzanne</cp:lastModifiedBy>
  <cp:lastPrinted>2023-03-17T15:11:36Z</cp:lastPrinted>
  <dcterms:created xsi:type="dcterms:W3CDTF">1999-03-31T15:44:33Z</dcterms:created>
  <dcterms:modified xsi:type="dcterms:W3CDTF">2023-05-08T18:39:33Z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