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MS\22-0107-024\"/>
    </mc:Choice>
  </mc:AlternateContent>
  <xr:revisionPtr revIDLastSave="0" documentId="13_ncr:1_{8E6A5686-3F0B-4FA2-BE97-8796BAB2F4A4}" xr6:coauthVersionLast="47" xr6:coauthVersionMax="47" xr10:uidLastSave="{00000000-0000-0000-0000-000000000000}"/>
  <bookViews>
    <workbookView xWindow="22932" yWindow="-12" windowWidth="23256" windowHeight="12576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numbers">#REF!</definedName>
    <definedName name="_xlnm.Print_Area" localSheetId="1">'Form B'!$B$1:$H$117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B'!$B$1:$IN$64</definedName>
    <definedName name="XEverything">#REF!</definedName>
    <definedName name="XITEMS" localSheetId="1">'Form B'!$B$6:$IN$64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4" l="1"/>
  <c r="H57" i="14"/>
  <c r="H105" i="14"/>
  <c r="H106" i="14"/>
  <c r="H89" i="14"/>
  <c r="H88" i="14"/>
  <c r="H93" i="14"/>
  <c r="H91" i="14" l="1"/>
  <c r="H34" i="14"/>
  <c r="H35" i="14"/>
  <c r="H36" i="14"/>
  <c r="H78" i="14"/>
  <c r="H96" i="14"/>
  <c r="H82" i="14"/>
  <c r="H76" i="14" l="1"/>
  <c r="F69" i="14"/>
  <c r="H85" i="14" l="1"/>
  <c r="H86" i="14"/>
  <c r="H16" i="14" l="1"/>
  <c r="H15" i="14"/>
  <c r="H112" i="14"/>
  <c r="H111" i="14"/>
  <c r="H109" i="14"/>
  <c r="H108" i="14"/>
  <c r="H67" i="14" l="1"/>
  <c r="H66" i="14"/>
  <c r="H24" i="14"/>
  <c r="H43" i="14"/>
  <c r="H49" i="14"/>
  <c r="H53" i="14"/>
  <c r="H54" i="14"/>
  <c r="H81" i="14"/>
  <c r="H92" i="14"/>
  <c r="H84" i="14" l="1"/>
  <c r="H83" i="14"/>
  <c r="H52" i="14" l="1"/>
  <c r="H21" i="14" l="1"/>
  <c r="H22" i="14"/>
  <c r="H14" i="14"/>
  <c r="H13" i="14"/>
  <c r="H12" i="14"/>
  <c r="H77" i="14" l="1"/>
  <c r="H74" i="14"/>
  <c r="H75" i="14"/>
  <c r="H30" i="14"/>
  <c r="H29" i="14"/>
  <c r="H27" i="14"/>
  <c r="H25" i="14" l="1"/>
  <c r="H72" i="14"/>
  <c r="H73" i="14"/>
  <c r="H55" i="14" l="1"/>
  <c r="H59" i="14"/>
  <c r="H60" i="14"/>
  <c r="H110" i="14"/>
  <c r="H104" i="14" l="1"/>
  <c r="H103" i="14"/>
  <c r="H101" i="14"/>
  <c r="H100" i="14"/>
  <c r="H95" i="14"/>
  <c r="H94" i="14"/>
  <c r="H113" i="14" l="1"/>
  <c r="G116" i="14" s="1"/>
  <c r="H48" i="14" l="1"/>
  <c r="H32" i="14"/>
  <c r="H31" i="14"/>
  <c r="H38" i="14"/>
  <c r="H39" i="14"/>
  <c r="H9" i="14"/>
  <c r="H8" i="14"/>
  <c r="H69" i="14" l="1"/>
  <c r="H58" i="14" l="1"/>
  <c r="H61" i="14" l="1"/>
  <c r="H62" i="14"/>
  <c r="H63" i="14"/>
  <c r="H64" i="14"/>
  <c r="H50" i="14"/>
  <c r="H46" i="14"/>
  <c r="H41" i="14"/>
  <c r="H42" i="14"/>
  <c r="H44" i="14"/>
  <c r="H20" i="14"/>
  <c r="H19" i="14"/>
  <c r="H18" i="14"/>
  <c r="H17" i="14"/>
  <c r="H11" i="14"/>
  <c r="H10" i="14"/>
  <c r="H56" i="14"/>
  <c r="H37" i="14" l="1"/>
  <c r="H68" i="14" l="1"/>
  <c r="H7" i="14"/>
  <c r="H97" i="14" l="1"/>
  <c r="G115" i="14" s="1"/>
  <c r="G117" i="14" s="1"/>
</calcChain>
</file>

<file path=xl/sharedStrings.xml><?xml version="1.0" encoding="utf-8"?>
<sst xmlns="http://schemas.openxmlformats.org/spreadsheetml/2006/main" count="278" uniqueCount="183">
  <si>
    <t>UNIT PRICES</t>
  </si>
  <si>
    <t>each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</si>
  <si>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</si>
  <si>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</si>
  <si>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</si>
  <si>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</si>
  <si>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</si>
  <si>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</si>
  <si>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</si>
  <si>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</si>
  <si>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</si>
  <si>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</si>
  <si>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</si>
  <si>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(SEE B9)</t>
  </si>
  <si>
    <t>CODE</t>
  </si>
  <si>
    <t>A003</t>
  </si>
  <si>
    <t>A004</t>
  </si>
  <si>
    <t>B199</t>
  </si>
  <si>
    <t>A1</t>
  </si>
  <si>
    <t>I.m</t>
  </si>
  <si>
    <t>A2</t>
  </si>
  <si>
    <t>A3</t>
  </si>
  <si>
    <t>A4</t>
  </si>
  <si>
    <t>A5</t>
  </si>
  <si>
    <t>l.m</t>
  </si>
  <si>
    <t>A7</t>
  </si>
  <si>
    <t>CW 2130</t>
  </si>
  <si>
    <t>CW 2145</t>
  </si>
  <si>
    <r>
      <t>m</t>
    </r>
    <r>
      <rPr>
        <sz val="12"/>
        <color theme="1"/>
        <rFont val="Calibri"/>
        <family val="2"/>
      </rPr>
      <t>³</t>
    </r>
  </si>
  <si>
    <t>McLeod Creek Drainage Improvements</t>
  </si>
  <si>
    <t>Precast Concrete Structures</t>
  </si>
  <si>
    <t>i) 1200 mm Dia</t>
  </si>
  <si>
    <t>ii) 1500 mm Dia</t>
  </si>
  <si>
    <t>iii) 1800 mm Dia</t>
  </si>
  <si>
    <t>vt. m</t>
  </si>
  <si>
    <t>a) Manholes - SD-010</t>
  </si>
  <si>
    <t>b) Large Diameter Manholes</t>
  </si>
  <si>
    <t>i) 2100 mm Dia  x 2.44 m high base</t>
  </si>
  <si>
    <t>d) Catch Basins - SD-024</t>
  </si>
  <si>
    <t>a) 750 mm CSP LDS</t>
  </si>
  <si>
    <t>b) 550 x 900 mm CPS LDS</t>
  </si>
  <si>
    <t>c) Bergen Cutoff Arch Culvert</t>
  </si>
  <si>
    <t>Abandon Existing Sewer with Cement Stabilized Flowable Fill</t>
  </si>
  <si>
    <t>Plugging and Abandoning Existing Sewers</t>
  </si>
  <si>
    <t>i) 900 mm Dia, Remove and Replace Existing Catch Basin</t>
  </si>
  <si>
    <t>A8</t>
  </si>
  <si>
    <t>Allow.</t>
  </si>
  <si>
    <t>A9</t>
  </si>
  <si>
    <t>Catch Basin Leads</t>
  </si>
  <si>
    <t>iii) 1200 mm Dia, Remove and Replace Existing Catch Basin</t>
  </si>
  <si>
    <t>Provisional Site Works</t>
  </si>
  <si>
    <t>Site Development and Restoration</t>
  </si>
  <si>
    <t>l. sum</t>
  </si>
  <si>
    <t>B1</t>
  </si>
  <si>
    <t>Regrading of Existing Sewer Service</t>
  </si>
  <si>
    <t>a) 100 mm diameter</t>
  </si>
  <si>
    <t>b) 150 mm diameter</t>
  </si>
  <si>
    <t>B2</t>
  </si>
  <si>
    <t>Water Service Replacement</t>
  </si>
  <si>
    <t>a) 19 mm diameter</t>
  </si>
  <si>
    <t>b) 25 mm diameter</t>
  </si>
  <si>
    <t>B3</t>
  </si>
  <si>
    <t>B4</t>
  </si>
  <si>
    <t>Tree Removal</t>
  </si>
  <si>
    <t>Tree Planting</t>
  </si>
  <si>
    <t>B</t>
  </si>
  <si>
    <t>Provisional Items</t>
  </si>
  <si>
    <t>Subtotal:</t>
  </si>
  <si>
    <t>Summary</t>
  </si>
  <si>
    <t>A10</t>
  </si>
  <si>
    <t>A11</t>
  </si>
  <si>
    <t>A12</t>
  </si>
  <si>
    <t>E15</t>
  </si>
  <si>
    <t>i) Trenchless installation, Class B sand bedding, Class 3 backfill</t>
  </si>
  <si>
    <t>A13</t>
  </si>
  <si>
    <t>Existing Sewer Cleaning and Inspection</t>
  </si>
  <si>
    <t>l. m</t>
  </si>
  <si>
    <t>a) Sewers Smaller than 300 mm</t>
  </si>
  <si>
    <t>A14</t>
  </si>
  <si>
    <t>a) Pre-Construction Sewer Inspection</t>
  </si>
  <si>
    <t>b) Post-Construction Sewer Inspection</t>
  </si>
  <si>
    <t>a) 375 mm PVC DR 35</t>
  </si>
  <si>
    <t>b) 450 mm PVC DR 35</t>
  </si>
  <si>
    <t>Pipe Ramming</t>
  </si>
  <si>
    <t>c) 600 mm CSP</t>
  </si>
  <si>
    <t>a) 250 mm PVC DR 35</t>
  </si>
  <si>
    <t>b) 300 mm PVC DR 35</t>
  </si>
  <si>
    <t>Grouted Stone Riprap</t>
  </si>
  <si>
    <t>A15</t>
  </si>
  <si>
    <t>A16</t>
  </si>
  <si>
    <r>
      <t>m</t>
    </r>
    <r>
      <rPr>
        <vertAlign val="superscript"/>
        <sz val="12"/>
        <color theme="1"/>
        <rFont val="Arial"/>
        <family val="2"/>
      </rPr>
      <t>2</t>
    </r>
  </si>
  <si>
    <t>tonne</t>
  </si>
  <si>
    <t>Land Drainage Sewers</t>
  </si>
  <si>
    <t>e) Catch Basins - SD-025</t>
  </si>
  <si>
    <t>i) 900 mm Dia, Install Catch Pit</t>
  </si>
  <si>
    <t>iii) 900 mm Dia, New Catch Basin, Grouted Riprap Apron</t>
  </si>
  <si>
    <t>ii) 900 mm Dia, Remove and Replace Existing Catch Basin, Grouted Riprap Apron</t>
  </si>
  <si>
    <t>a) 1350 mm Steel</t>
  </si>
  <si>
    <t>Removal of Deadfall and Debris</t>
  </si>
  <si>
    <t>ii) 2400 mm Dia x 2.44 m high base</t>
  </si>
  <si>
    <t>iii) 2700 mm Dia x 1.83 m high base
MH 11</t>
  </si>
  <si>
    <t>iv) 2700 mm Dia x 2.44 m high base
MH 6, MH 15</t>
  </si>
  <si>
    <t>i) Open Cut Installation, Class B sand bedding, Class 3 backfill</t>
  </si>
  <si>
    <t>i) Trenchless Installation, Class B sand bedding, Class 3 backfill</t>
  </si>
  <si>
    <t>ii) Open Cut Installation, Class B sand bedding, Class 3 backfill</t>
  </si>
  <si>
    <t>Topsoil and Sodding</t>
  </si>
  <si>
    <t>Topsoil and Seeding</t>
  </si>
  <si>
    <t>Concrete Box Culvert</t>
  </si>
  <si>
    <t>a) 1200 mm x 600 mm Concrete</t>
  </si>
  <si>
    <t>a) Abandon Existing LDS Manholes</t>
  </si>
  <si>
    <t>b) Abandon Existing Temporary Pump Station</t>
  </si>
  <si>
    <t>a) 50 mm to 249 mm Diameter</t>
  </si>
  <si>
    <t>a) Manitoba Maple</t>
  </si>
  <si>
    <t>b) Basswood</t>
  </si>
  <si>
    <t>d) 600 mm PVC DR 35</t>
  </si>
  <si>
    <t>CW 3615</t>
  </si>
  <si>
    <t>i) Excavation</t>
  </si>
  <si>
    <t>Roadworks</t>
  </si>
  <si>
    <t>ii) Open Cut Installation, Class B sand bedding, Class 5 backfill</t>
  </si>
  <si>
    <t>e) 750 mm PVC DR 35</t>
  </si>
  <si>
    <t>f) 900 mm PVC DR 35</t>
  </si>
  <si>
    <t>E16</t>
  </si>
  <si>
    <t>E17</t>
  </si>
  <si>
    <t>E19</t>
  </si>
  <si>
    <t>Connection of Catch Basin Lead to New LDS Pipe</t>
  </si>
  <si>
    <t>CW 2130, E22</t>
  </si>
  <si>
    <t>A6</t>
  </si>
  <si>
    <t>A17</t>
  </si>
  <si>
    <t>A18</t>
  </si>
  <si>
    <t>A19</t>
  </si>
  <si>
    <t>E9</t>
  </si>
  <si>
    <t>E25</t>
  </si>
  <si>
    <t>ii) Sub-Grade Compaction</t>
  </si>
  <si>
    <t>iii) Geotextile Fabric</t>
  </si>
  <si>
    <t>iv) Supplying and Placing Sub-base Material - 50 mm Granular B</t>
  </si>
  <si>
    <t>v) Supplying and Placing Base Course Material - Granular B</t>
  </si>
  <si>
    <t>E3</t>
  </si>
  <si>
    <t>E11</t>
  </si>
  <si>
    <t>E24</t>
  </si>
  <si>
    <t>Heritage Resource Mitigation Measures</t>
  </si>
  <si>
    <t>E18</t>
  </si>
  <si>
    <t>Chain Link Fence</t>
  </si>
  <si>
    <t>l. m.</t>
  </si>
  <si>
    <t>A20</t>
  </si>
  <si>
    <t>A21</t>
  </si>
  <si>
    <t>a) Installation of Sub Drains</t>
  </si>
  <si>
    <t>Sub Drains</t>
  </si>
  <si>
    <t>CW 3120</t>
  </si>
  <si>
    <t>A22</t>
  </si>
  <si>
    <t>i) Sub-Grade Compaction</t>
  </si>
  <si>
    <t>ii) Construction of 150 mm Type 2 Reinforced Concrete Pavement</t>
  </si>
  <si>
    <t>CW 3110</t>
  </si>
  <si>
    <t>CW 3130</t>
  </si>
  <si>
    <t>CW 3310</t>
  </si>
  <si>
    <t>Changes in Contract Conditions</t>
  </si>
  <si>
    <t>CW 2140, E21</t>
  </si>
  <si>
    <t>iii) Construction of Type 2 Concrete Mountable Curb SD-201</t>
  </si>
  <si>
    <t>a) Irving Place Back Lane Concrete Pad</t>
  </si>
  <si>
    <t>ii) Gravel Roadway Re-grading</t>
  </si>
  <si>
    <t>i) Trenchless installation, Class B sand bedding, Class 5 backfill</t>
  </si>
  <si>
    <t>ii) 900 mm Dia, New Catch Basin</t>
  </si>
  <si>
    <t>i) Supplying and Placing Base Course Material  - Granular B</t>
  </si>
  <si>
    <t>E31</t>
  </si>
  <si>
    <t>c) Essar Avenue Slab Replacement</t>
  </si>
  <si>
    <t>Miscellaneous Concrete Slab Renewal</t>
  </si>
  <si>
    <t>a) Sidewalk (SD-228A)</t>
  </si>
  <si>
    <t>B5</t>
  </si>
  <si>
    <t>Abandoning Existing Manholes</t>
  </si>
  <si>
    <t>Sewer Inspection</t>
  </si>
  <si>
    <t>Connecting to Existing Manhole</t>
  </si>
  <si>
    <t>c) Catch Pits - SD-023</t>
  </si>
  <si>
    <t>b) 600 LDS to Existing Manhole</t>
  </si>
  <si>
    <t>a) 250 CB Lead to Existing Manhole</t>
  </si>
  <si>
    <t xml:space="preserve">TOTAL BID PRICE (GST extra)                                                                         (in figures)                                             </t>
  </si>
  <si>
    <t>vi) Construction of 150 mm Type 2 Reinforced Concrete Pavement</t>
  </si>
  <si>
    <t xml:space="preserve">a) 250 mm to 900 mm </t>
  </si>
  <si>
    <t xml:space="preserve">b) 1350 mm </t>
  </si>
  <si>
    <t>CW 3510, E27</t>
  </si>
  <si>
    <t>CW 3550</t>
  </si>
  <si>
    <t>CW 3510, E26</t>
  </si>
  <si>
    <t>CW 3235</t>
  </si>
  <si>
    <t>b) 250 mm to 499 mm Diameter</t>
  </si>
  <si>
    <t>b) Irving Place Back Lane Re-Grading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</si>
</sst>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$&quot;#,##0.00_);\(&quot;$&quot;#,##0.00\)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&quot;Subtotal: &quot;#\ ###\ ##0.00;;&quot;Subtotal: Nil&quot;;@"/>
  </numFmts>
  <fonts count="5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b/>
      <i/>
      <u/>
      <sz val="12"/>
      <name val="Arial"/>
      <family val="2"/>
    </font>
    <font>
      <b/>
      <i/>
      <u/>
      <sz val="12"/>
      <color theme="1"/>
      <name val="Arial"/>
      <family val="2"/>
    </font>
    <font>
      <b/>
      <i/>
      <sz val="12"/>
      <name val="Arial"/>
      <family val="2"/>
    </font>
    <font>
      <b/>
      <u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7" fontId="24" fillId="0" borderId="11" applyFill="0">
      <alignment horizontal="right" vertical="top"/>
    </xf>
    <xf numFmtId="167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5" fontId="27" fillId="0" borderId="13" applyFill="0">
      <alignment horizontal="centerContinuous" wrapText="1"/>
    </xf>
    <xf numFmtId="165" fontId="27" fillId="0" borderId="13" applyFill="0">
      <alignment horizontal="centerContinuous" wrapText="1"/>
    </xf>
    <xf numFmtId="165" fontId="24" fillId="0" borderId="10" applyFill="0">
      <alignment horizontal="center" vertical="top" wrapText="1"/>
    </xf>
    <xf numFmtId="165" fontId="24" fillId="0" borderId="10" applyFill="0">
      <alignment horizontal="center" vertical="top" wrapText="1"/>
    </xf>
    <xf numFmtId="165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2" fontId="24" fillId="0" borderId="10" applyFill="0"/>
    <xf numFmtId="172" fontId="24" fillId="0" borderId="10" applyFill="0"/>
    <xf numFmtId="172" fontId="24" fillId="0" borderId="10" applyFill="0"/>
    <xf numFmtId="168" fontId="24" fillId="0" borderId="10" applyFill="0">
      <alignment horizontal="right"/>
      <protection locked="0"/>
    </xf>
    <xf numFmtId="168" fontId="24" fillId="0" borderId="10" applyFill="0">
      <alignment horizontal="right"/>
      <protection locked="0"/>
    </xf>
    <xf numFmtId="168" fontId="24" fillId="0" borderId="10" applyFill="0">
      <alignment horizontal="right"/>
      <protection locked="0"/>
    </xf>
    <xf numFmtId="166" fontId="24" fillId="0" borderId="10" applyFill="0">
      <alignment horizontal="right"/>
      <protection locked="0"/>
    </xf>
    <xf numFmtId="166" fontId="24" fillId="0" borderId="10" applyFill="0">
      <alignment horizontal="right"/>
      <protection locked="0"/>
    </xf>
    <xf numFmtId="166" fontId="24" fillId="0" borderId="10" applyFill="0">
      <alignment horizontal="right"/>
      <protection locked="0"/>
    </xf>
    <xf numFmtId="166" fontId="24" fillId="0" borderId="10" applyFill="0"/>
    <xf numFmtId="166" fontId="24" fillId="0" borderId="10" applyFill="0"/>
    <xf numFmtId="166" fontId="24" fillId="0" borderId="10" applyFill="0"/>
    <xf numFmtId="166" fontId="24" fillId="0" borderId="12" applyFill="0">
      <alignment horizontal="right"/>
    </xf>
    <xf numFmtId="166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4" fontId="25" fillId="0" borderId="12" applyNumberFormat="0" applyFont="0" applyFill="0" applyBorder="0" applyAlignment="0" applyProtection="0">
      <alignment horizontal="center" vertical="top" wrapText="1"/>
    </xf>
    <xf numFmtId="174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1" fontId="31" fillId="0" borderId="0" applyFill="0">
      <alignment horizontal="centerContinuous" vertical="center"/>
    </xf>
    <xf numFmtId="171" fontId="31" fillId="0" borderId="0" applyFill="0">
      <alignment horizontal="centerContinuous" vertical="center"/>
    </xf>
    <xf numFmtId="173" fontId="31" fillId="0" borderId="0" applyFill="0">
      <alignment horizontal="centerContinuous" vertical="center"/>
    </xf>
    <xf numFmtId="173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9" fontId="32" fillId="0" borderId="0" applyFill="0">
      <alignment horizontal="left"/>
    </xf>
    <xf numFmtId="169" fontId="32" fillId="0" borderId="0" applyFill="0">
      <alignment horizontal="left"/>
    </xf>
    <xf numFmtId="170" fontId="33" fillId="0" borderId="0" applyFill="0">
      <alignment horizontal="right"/>
    </xf>
    <xf numFmtId="170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0" fillId="24" borderId="0"/>
    <xf numFmtId="0" fontId="1" fillId="0" borderId="0"/>
    <xf numFmtId="0" fontId="1" fillId="0" borderId="0"/>
  </cellStyleXfs>
  <cellXfs count="107">
    <xf numFmtId="0" fontId="0" fillId="0" borderId="0" xfId="0"/>
    <xf numFmtId="0" fontId="35" fillId="0" borderId="0" xfId="110" applyFill="1"/>
    <xf numFmtId="0" fontId="35" fillId="0" borderId="0" xfId="110" applyFill="1" applyAlignment="1">
      <alignment vertical="top"/>
    </xf>
    <xf numFmtId="3" fontId="35" fillId="0" borderId="0" xfId="110" applyNumberFormat="1" applyFill="1"/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0" fontId="20" fillId="0" borderId="0" xfId="113" applyFill="1"/>
    <xf numFmtId="164" fontId="20" fillId="0" borderId="23" xfId="0" applyNumberFormat="1" applyFont="1" applyBorder="1" applyAlignment="1" applyProtection="1">
      <alignment horizontal="right" vertical="center"/>
      <protection locked="0"/>
    </xf>
    <xf numFmtId="176" fontId="39" fillId="0" borderId="10" xfId="113" applyNumberFormat="1" applyFont="1" applyFill="1" applyBorder="1" applyAlignment="1" applyProtection="1">
      <alignment horizontal="right" vertical="center"/>
      <protection locked="0"/>
    </xf>
    <xf numFmtId="0" fontId="35" fillId="0" borderId="0" xfId="110" applyFill="1" applyAlignment="1">
      <alignment horizontal="right" vertical="center"/>
    </xf>
    <xf numFmtId="164" fontId="20" fillId="0" borderId="10" xfId="0" applyNumberFormat="1" applyFont="1" applyBorder="1" applyAlignment="1" applyProtection="1">
      <alignment horizontal="right" vertical="center"/>
      <protection locked="0"/>
    </xf>
    <xf numFmtId="164" fontId="20" fillId="0" borderId="0" xfId="0" applyNumberFormat="1" applyFont="1" applyAlignment="1" applyProtection="1">
      <alignment horizontal="right" vertical="center"/>
      <protection locked="0"/>
    </xf>
    <xf numFmtId="164" fontId="20" fillId="0" borderId="11" xfId="0" applyNumberFormat="1" applyFont="1" applyBorder="1" applyAlignment="1" applyProtection="1">
      <alignment horizontal="right" vertical="center"/>
      <protection locked="0"/>
    </xf>
    <xf numFmtId="164" fontId="36" fillId="0" borderId="0" xfId="110" applyNumberFormat="1" applyFont="1" applyFill="1" applyAlignment="1" applyProtection="1">
      <alignment horizontal="centerContinuous" vertical="center"/>
    </xf>
    <xf numFmtId="1" fontId="34" fillId="0" borderId="0" xfId="110" applyNumberFormat="1" applyFont="1" applyFill="1" applyAlignment="1" applyProtection="1">
      <alignment horizontal="center" vertical="top"/>
    </xf>
    <xf numFmtId="164" fontId="37" fillId="0" borderId="0" xfId="110" applyNumberFormat="1" applyFont="1" applyFill="1" applyAlignment="1" applyProtection="1">
      <alignment horizontal="centerContinuous" vertical="center"/>
    </xf>
    <xf numFmtId="1" fontId="35" fillId="0" borderId="0" xfId="110" applyNumberFormat="1" applyFill="1" applyAlignment="1" applyProtection="1">
      <alignment horizontal="center" vertical="top"/>
    </xf>
    <xf numFmtId="164" fontId="35" fillId="0" borderId="0" xfId="110" applyNumberFormat="1" applyFill="1" applyAlignment="1" applyProtection="1">
      <alignment horizontal="right"/>
    </xf>
    <xf numFmtId="0" fontId="35" fillId="0" borderId="0" xfId="110" applyFill="1" applyAlignment="1" applyProtection="1">
      <alignment vertical="top"/>
    </xf>
    <xf numFmtId="0" fontId="35" fillId="0" borderId="0" xfId="110" applyFill="1" applyProtection="1"/>
    <xf numFmtId="3" fontId="35" fillId="0" borderId="0" xfId="110" applyNumberFormat="1" applyFill="1" applyProtection="1"/>
    <xf numFmtId="164" fontId="35" fillId="0" borderId="0" xfId="110" applyNumberFormat="1" applyFill="1" applyAlignment="1" applyProtection="1">
      <alignment horizontal="centerContinuous" vertical="center"/>
    </xf>
    <xf numFmtId="2" fontId="35" fillId="0" borderId="0" xfId="110" applyNumberFormat="1" applyFill="1" applyAlignment="1" applyProtection="1">
      <alignment horizontal="right" vertical="center"/>
    </xf>
    <xf numFmtId="164" fontId="35" fillId="0" borderId="16" xfId="110" applyNumberFormat="1" applyFill="1" applyBorder="1" applyAlignment="1" applyProtection="1">
      <alignment horizontal="center"/>
    </xf>
    <xf numFmtId="0" fontId="35" fillId="0" borderId="16" xfId="110" applyFill="1" applyBorder="1" applyAlignment="1" applyProtection="1">
      <alignment horizontal="center" vertical="top"/>
    </xf>
    <xf numFmtId="0" fontId="35" fillId="0" borderId="17" xfId="110" applyFill="1" applyBorder="1" applyAlignment="1" applyProtection="1">
      <alignment horizontal="center"/>
    </xf>
    <xf numFmtId="0" fontId="35" fillId="0" borderId="16" xfId="110" applyFill="1" applyBorder="1" applyAlignment="1" applyProtection="1">
      <alignment horizontal="center"/>
    </xf>
    <xf numFmtId="0" fontId="35" fillId="0" borderId="18" xfId="110" applyFill="1" applyBorder="1" applyAlignment="1" applyProtection="1">
      <alignment horizontal="center"/>
    </xf>
    <xf numFmtId="3" fontId="35" fillId="0" borderId="18" xfId="110" applyNumberFormat="1" applyFill="1" applyBorder="1" applyAlignment="1" applyProtection="1">
      <alignment horizontal="center"/>
    </xf>
    <xf numFmtId="164" fontId="35" fillId="0" borderId="18" xfId="110" applyNumberFormat="1" applyFill="1" applyBorder="1" applyAlignment="1" applyProtection="1">
      <alignment horizontal="right"/>
    </xf>
    <xf numFmtId="0" fontId="35" fillId="0" borderId="18" xfId="110" applyFill="1" applyBorder="1" applyAlignment="1" applyProtection="1">
      <alignment horizontal="right" vertical="center"/>
    </xf>
    <xf numFmtId="164" fontId="35" fillId="0" borderId="19" xfId="110" applyNumberFormat="1" applyFill="1" applyBorder="1" applyAlignment="1" applyProtection="1">
      <alignment horizontal="right"/>
    </xf>
    <xf numFmtId="0" fontId="35" fillId="0" borderId="20" xfId="110" applyFill="1" applyBorder="1" applyAlignment="1" applyProtection="1">
      <alignment vertical="top"/>
    </xf>
    <xf numFmtId="0" fontId="35" fillId="0" borderId="21" xfId="110" applyFill="1" applyBorder="1" applyProtection="1"/>
    <xf numFmtId="0" fontId="35" fillId="0" borderId="20" xfId="110" applyFill="1" applyBorder="1" applyAlignment="1" applyProtection="1">
      <alignment horizontal="center"/>
    </xf>
    <xf numFmtId="0" fontId="35" fillId="0" borderId="22" xfId="110" applyFill="1" applyBorder="1" applyProtection="1"/>
    <xf numFmtId="3" fontId="35" fillId="0" borderId="22" xfId="110" applyNumberFormat="1" applyFill="1" applyBorder="1" applyAlignment="1" applyProtection="1">
      <alignment horizontal="center"/>
    </xf>
    <xf numFmtId="164" fontId="35" fillId="0" borderId="22" xfId="110" applyNumberFormat="1" applyFill="1" applyBorder="1" applyAlignment="1" applyProtection="1">
      <alignment horizontal="right"/>
    </xf>
    <xf numFmtId="0" fontId="35" fillId="0" borderId="22" xfId="110" applyFill="1" applyBorder="1" applyAlignment="1" applyProtection="1">
      <alignment horizontal="right" vertical="center"/>
    </xf>
    <xf numFmtId="4" fontId="38" fillId="0" borderId="15" xfId="113" applyNumberFormat="1" applyFont="1" applyFill="1" applyBorder="1" applyAlignment="1" applyProtection="1">
      <alignment horizontal="center" vertical="top" wrapText="1"/>
    </xf>
    <xf numFmtId="0" fontId="41" fillId="0" borderId="26" xfId="0" applyFont="1" applyBorder="1" applyAlignment="1" applyProtection="1">
      <alignment horizontal="center" vertical="center"/>
    </xf>
    <xf numFmtId="1" fontId="42" fillId="0" borderId="25" xfId="0" applyNumberFormat="1" applyFont="1" applyBorder="1" applyAlignment="1" applyProtection="1">
      <alignment horizontal="left" vertical="center" wrapText="1"/>
    </xf>
    <xf numFmtId="1" fontId="42" fillId="0" borderId="24" xfId="0" applyNumberFormat="1" applyFont="1" applyBorder="1" applyAlignment="1" applyProtection="1">
      <alignment horizontal="left" vertical="center" wrapText="1"/>
    </xf>
    <xf numFmtId="1" fontId="42" fillId="0" borderId="27" xfId="0" applyNumberFormat="1" applyFont="1" applyBorder="1" applyAlignment="1" applyProtection="1">
      <alignment horizontal="left" vertical="center" wrapText="1"/>
    </xf>
    <xf numFmtId="177" fontId="38" fillId="0" borderId="15" xfId="113" applyNumberFormat="1" applyFont="1" applyFill="1" applyBorder="1" applyAlignment="1" applyProtection="1">
      <alignment horizontal="center" vertical="top"/>
    </xf>
    <xf numFmtId="0" fontId="34" fillId="0" borderId="28" xfId="0" applyFont="1" applyBorder="1" applyAlignment="1" applyProtection="1">
      <alignment horizontal="center" vertical="center" wrapText="1"/>
    </xf>
    <xf numFmtId="0" fontId="34" fillId="0" borderId="15" xfId="0" applyFont="1" applyBorder="1" applyAlignment="1" applyProtection="1">
      <alignment horizontal="left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164" fontId="20" fillId="0" borderId="23" xfId="0" applyNumberFormat="1" applyFont="1" applyBorder="1" applyAlignment="1" applyProtection="1">
      <alignment horizontal="center" vertical="center"/>
    </xf>
    <xf numFmtId="164" fontId="20" fillId="0" borderId="29" xfId="0" applyNumberFormat="1" applyFont="1" applyBorder="1" applyAlignment="1" applyProtection="1">
      <alignment horizontal="right" vertical="center"/>
    </xf>
    <xf numFmtId="0" fontId="20" fillId="0" borderId="28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left" vertical="center" wrapText="1" indent="1"/>
    </xf>
    <xf numFmtId="0" fontId="20" fillId="0" borderId="15" xfId="0" applyFont="1" applyBorder="1" applyAlignment="1" applyProtection="1">
      <alignment horizontal="left" vertical="center" wrapText="1" indent="2"/>
    </xf>
    <xf numFmtId="164" fontId="20" fillId="0" borderId="23" xfId="0" applyNumberFormat="1" applyFont="1" applyBorder="1" applyAlignment="1" applyProtection="1">
      <alignment horizontal="right" vertical="center"/>
    </xf>
    <xf numFmtId="0" fontId="20" fillId="0" borderId="15" xfId="0" applyFont="1" applyBorder="1" applyAlignment="1" applyProtection="1">
      <alignment horizontal="left" vertical="center" wrapText="1" indent="3"/>
    </xf>
    <xf numFmtId="0" fontId="34" fillId="0" borderId="15" xfId="0" applyFont="1" applyBorder="1" applyAlignment="1" applyProtection="1">
      <alignment vertical="center" wrapText="1"/>
    </xf>
    <xf numFmtId="0" fontId="39" fillId="0" borderId="10" xfId="113" applyFont="1" applyFill="1" applyBorder="1" applyAlignment="1" applyProtection="1">
      <alignment horizontal="center" vertical="center" wrapText="1"/>
    </xf>
    <xf numFmtId="3" fontId="39" fillId="0" borderId="10" xfId="113" applyNumberFormat="1" applyFont="1" applyFill="1" applyBorder="1" applyAlignment="1" applyProtection="1">
      <alignment horizontal="center" vertical="center"/>
    </xf>
    <xf numFmtId="176" fontId="39" fillId="0" borderId="10" xfId="113" applyNumberFormat="1" applyFont="1" applyFill="1" applyBorder="1" applyAlignment="1" applyProtection="1">
      <alignment horizontal="right" vertical="center"/>
    </xf>
    <xf numFmtId="176" fontId="39" fillId="0" borderId="30" xfId="113" applyNumberFormat="1" applyFont="1" applyFill="1" applyBorder="1" applyAlignment="1" applyProtection="1">
      <alignment horizontal="right" vertical="center"/>
    </xf>
    <xf numFmtId="175" fontId="39" fillId="0" borderId="28" xfId="113" applyNumberFormat="1" applyFont="1" applyFill="1" applyBorder="1" applyAlignment="1" applyProtection="1">
      <alignment horizontal="left" vertical="top" wrapText="1"/>
    </xf>
    <xf numFmtId="165" fontId="39" fillId="0" borderId="15" xfId="113" applyNumberFormat="1" applyFont="1" applyFill="1" applyBorder="1" applyAlignment="1" applyProtection="1">
      <alignment horizontal="left" vertical="center" wrapText="1" indent="1"/>
    </xf>
    <xf numFmtId="165" fontId="39" fillId="0" borderId="15" xfId="113" applyNumberFormat="1" applyFont="1" applyFill="1" applyBorder="1" applyAlignment="1" applyProtection="1">
      <alignment horizontal="center" vertical="center" wrapText="1"/>
    </xf>
    <xf numFmtId="3" fontId="39" fillId="0" borderId="10" xfId="113" applyNumberFormat="1" applyFont="1" applyFill="1" applyBorder="1" applyAlignment="1" applyProtection="1">
      <alignment horizontal="center" vertical="center" wrapText="1"/>
    </xf>
    <xf numFmtId="165" fontId="39" fillId="0" borderId="10" xfId="113" applyNumberFormat="1" applyFont="1" applyFill="1" applyBorder="1" applyAlignment="1" applyProtection="1">
      <alignment horizontal="left" vertical="center" wrapText="1" indent="1"/>
    </xf>
    <xf numFmtId="3" fontId="39" fillId="0" borderId="15" xfId="113" applyNumberFormat="1" applyFont="1" applyFill="1" applyBorder="1" applyAlignment="1" applyProtection="1">
      <alignment horizontal="center" vertical="center"/>
    </xf>
    <xf numFmtId="4" fontId="38" fillId="0" borderId="15" xfId="113" applyNumberFormat="1" applyFont="1" applyFill="1" applyBorder="1" applyAlignment="1" applyProtection="1">
      <alignment horizontal="center" vertical="top"/>
    </xf>
    <xf numFmtId="175" fontId="39" fillId="0" borderId="31" xfId="113" applyNumberFormat="1" applyFont="1" applyFill="1" applyBorder="1" applyAlignment="1" applyProtection="1">
      <alignment horizontal="left" vertical="top" wrapText="1"/>
    </xf>
    <xf numFmtId="165" fontId="39" fillId="0" borderId="10" xfId="113" applyNumberFormat="1" applyFont="1" applyFill="1" applyBorder="1" applyAlignment="1" applyProtection="1">
      <alignment horizontal="center" vertical="center" wrapText="1"/>
    </xf>
    <xf numFmtId="164" fontId="20" fillId="0" borderId="0" xfId="0" applyNumberFormat="1" applyFont="1" applyAlignment="1" applyProtection="1">
      <alignment horizontal="right" vertical="center"/>
    </xf>
    <xf numFmtId="0" fontId="34" fillId="0" borderId="44" xfId="0" applyFont="1" applyBorder="1" applyAlignment="1" applyProtection="1">
      <alignment horizontal="center" vertical="center" wrapText="1"/>
    </xf>
    <xf numFmtId="0" fontId="45" fillId="0" borderId="42" xfId="0" applyFont="1" applyBorder="1" applyAlignment="1" applyProtection="1">
      <alignment vertical="center" wrapText="1"/>
    </xf>
    <xf numFmtId="165" fontId="46" fillId="0" borderId="42" xfId="113" applyNumberFormat="1" applyFont="1" applyFill="1" applyBorder="1" applyAlignment="1" applyProtection="1">
      <alignment horizontal="center" vertical="center" wrapText="1"/>
    </xf>
    <xf numFmtId="0" fontId="46" fillId="0" borderId="42" xfId="113" applyFont="1" applyFill="1" applyBorder="1" applyAlignment="1" applyProtection="1">
      <alignment horizontal="center" vertical="center" wrapText="1"/>
    </xf>
    <xf numFmtId="3" fontId="46" fillId="0" borderId="42" xfId="113" applyNumberFormat="1" applyFont="1" applyFill="1" applyBorder="1" applyAlignment="1" applyProtection="1">
      <alignment horizontal="center" vertical="center" wrapText="1"/>
    </xf>
    <xf numFmtId="164" fontId="45" fillId="0" borderId="42" xfId="0" applyNumberFormat="1" applyFont="1" applyBorder="1" applyAlignment="1" applyProtection="1">
      <alignment horizontal="right" vertical="center"/>
    </xf>
    <xf numFmtId="176" fontId="46" fillId="0" borderId="43" xfId="113" applyNumberFormat="1" applyFont="1" applyFill="1" applyBorder="1" applyAlignment="1" applyProtection="1">
      <alignment horizontal="right" vertical="center"/>
    </xf>
    <xf numFmtId="0" fontId="34" fillId="0" borderId="45" xfId="0" applyFont="1" applyBorder="1" applyAlignment="1" applyProtection="1">
      <alignment horizontal="center" vertical="center" wrapText="1"/>
    </xf>
    <xf numFmtId="175" fontId="48" fillId="0" borderId="46" xfId="113" applyNumberFormat="1" applyFont="1" applyFill="1" applyBorder="1" applyAlignment="1" applyProtection="1">
      <alignment horizontal="left" vertical="center" wrapText="1"/>
    </xf>
    <xf numFmtId="175" fontId="48" fillId="0" borderId="47" xfId="113" applyNumberFormat="1" applyFont="1" applyFill="1" applyBorder="1" applyAlignment="1" applyProtection="1">
      <alignment horizontal="left" vertical="center" wrapText="1"/>
    </xf>
    <xf numFmtId="164" fontId="20" fillId="0" borderId="10" xfId="0" applyNumberFormat="1" applyFont="1" applyBorder="1" applyAlignment="1" applyProtection="1">
      <alignment horizontal="right" vertical="center"/>
    </xf>
    <xf numFmtId="175" fontId="44" fillId="0" borderId="35" xfId="113" applyNumberFormat="1" applyFont="1" applyFill="1" applyBorder="1" applyAlignment="1" applyProtection="1">
      <alignment horizontal="center" vertical="center" wrapText="1"/>
    </xf>
    <xf numFmtId="175" fontId="44" fillId="0" borderId="28" xfId="113" applyNumberFormat="1" applyFont="1" applyFill="1" applyBorder="1" applyAlignment="1" applyProtection="1">
      <alignment horizontal="center" vertical="center" wrapText="1"/>
    </xf>
    <xf numFmtId="176" fontId="39" fillId="0" borderId="35" xfId="113" applyNumberFormat="1" applyFont="1" applyFill="1" applyBorder="1" applyAlignment="1" applyProtection="1">
      <alignment horizontal="right" vertical="center"/>
    </xf>
    <xf numFmtId="4" fontId="38" fillId="0" borderId="0" xfId="113" applyNumberFormat="1" applyFont="1" applyFill="1" applyAlignment="1" applyProtection="1">
      <alignment horizontal="center" vertical="top"/>
    </xf>
    <xf numFmtId="175" fontId="44" fillId="0" borderId="38" xfId="113" applyNumberFormat="1" applyFont="1" applyFill="1" applyBorder="1" applyAlignment="1" applyProtection="1">
      <alignment horizontal="center" vertical="center" wrapText="1"/>
    </xf>
    <xf numFmtId="0" fontId="20" fillId="0" borderId="39" xfId="0" applyFont="1" applyBorder="1" applyAlignment="1" applyProtection="1">
      <alignment horizontal="left" vertical="center" wrapText="1" indent="1"/>
    </xf>
    <xf numFmtId="165" fontId="39" fillId="0" borderId="39" xfId="113" applyNumberFormat="1" applyFont="1" applyFill="1" applyBorder="1" applyAlignment="1" applyProtection="1">
      <alignment horizontal="center" vertical="center" wrapText="1"/>
    </xf>
    <xf numFmtId="0" fontId="39" fillId="0" borderId="11" xfId="113" applyFont="1" applyFill="1" applyBorder="1" applyAlignment="1" applyProtection="1">
      <alignment horizontal="center" vertical="center" wrapText="1"/>
    </xf>
    <xf numFmtId="176" fontId="39" fillId="0" borderId="40" xfId="113" applyNumberFormat="1" applyFont="1" applyFill="1" applyBorder="1" applyAlignment="1" applyProtection="1">
      <alignment horizontal="right" vertical="center"/>
    </xf>
    <xf numFmtId="0" fontId="34" fillId="0" borderId="41" xfId="0" applyFont="1" applyBorder="1" applyAlignment="1" applyProtection="1">
      <alignment horizontal="center" vertical="center" wrapText="1"/>
    </xf>
    <xf numFmtId="0" fontId="45" fillId="0" borderId="42" xfId="0" applyFont="1" applyBorder="1" applyAlignment="1" applyProtection="1">
      <alignment horizontal="center" vertical="center" wrapText="1"/>
    </xf>
    <xf numFmtId="0" fontId="45" fillId="0" borderId="0" xfId="0" applyFont="1" applyAlignment="1" applyProtection="1">
      <alignment vertical="center" wrapText="1"/>
    </xf>
    <xf numFmtId="0" fontId="45" fillId="0" borderId="0" xfId="0" applyFont="1" applyAlignment="1" applyProtection="1">
      <alignment horizontal="center" vertical="center" wrapText="1"/>
    </xf>
    <xf numFmtId="0" fontId="46" fillId="0" borderId="0" xfId="113" applyFont="1" applyFill="1" applyAlignment="1" applyProtection="1">
      <alignment horizontal="center" vertical="center" wrapText="1"/>
    </xf>
    <xf numFmtId="164" fontId="45" fillId="0" borderId="0" xfId="0" applyNumberFormat="1" applyFont="1" applyAlignment="1" applyProtection="1">
      <alignment horizontal="right" vertical="center"/>
    </xf>
    <xf numFmtId="176" fontId="46" fillId="0" borderId="35" xfId="113" applyNumberFormat="1" applyFont="1" applyFill="1" applyBorder="1" applyAlignment="1" applyProtection="1">
      <alignment horizontal="right" vertical="center"/>
    </xf>
    <xf numFmtId="0" fontId="47" fillId="0" borderId="0" xfId="0" applyFont="1" applyAlignment="1" applyProtection="1">
      <alignment vertical="center" wrapText="1"/>
    </xf>
    <xf numFmtId="164" fontId="34" fillId="0" borderId="0" xfId="0" applyNumberFormat="1" applyFont="1" applyAlignment="1" applyProtection="1">
      <alignment horizontal="center" vertical="center"/>
    </xf>
    <xf numFmtId="164" fontId="34" fillId="0" borderId="35" xfId="0" applyNumberFormat="1" applyFont="1" applyBorder="1" applyAlignment="1" applyProtection="1">
      <alignment horizontal="center" vertical="center"/>
    </xf>
    <xf numFmtId="164" fontId="34" fillId="0" borderId="36" xfId="0" applyNumberFormat="1" applyFont="1" applyBorder="1" applyAlignment="1" applyProtection="1">
      <alignment horizontal="center" vertical="center"/>
    </xf>
    <xf numFmtId="164" fontId="34" fillId="0" borderId="37" xfId="0" applyNumberFormat="1" applyFont="1" applyBorder="1" applyAlignment="1" applyProtection="1">
      <alignment horizontal="center" vertical="center"/>
    </xf>
    <xf numFmtId="0" fontId="35" fillId="0" borderId="0" xfId="110" applyFill="1" applyAlignment="1" applyProtection="1">
      <alignment horizontal="right"/>
    </xf>
    <xf numFmtId="0" fontId="34" fillId="0" borderId="32" xfId="113" applyFont="1" applyFill="1" applyBorder="1" applyProtection="1"/>
    <xf numFmtId="0" fontId="34" fillId="0" borderId="33" xfId="113" applyFont="1" applyFill="1" applyBorder="1" applyProtection="1"/>
    <xf numFmtId="164" fontId="34" fillId="0" borderId="33" xfId="113" applyNumberFormat="1" applyFont="1" applyFill="1" applyBorder="1" applyAlignment="1" applyProtection="1">
      <alignment horizontal="center"/>
    </xf>
    <xf numFmtId="164" fontId="34" fillId="0" borderId="34" xfId="113" applyNumberFormat="1" applyFont="1" applyFill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7"/>
  <sheetViews>
    <sheetView showZeros="0" tabSelected="1" showOutlineSymbols="0" view="pageBreakPreview" topLeftCell="B85" zoomScale="85" zoomScaleNormal="85" zoomScaleSheetLayoutView="85" workbookViewId="0">
      <selection activeCell="G93" sqref="G93"/>
    </sheetView>
  </sheetViews>
  <sheetFormatPr defaultColWidth="13.5703125" defaultRowHeight="15" x14ac:dyDescent="0.2"/>
  <cols>
    <col min="1" max="1" width="14.42578125" style="4" hidden="1" customWidth="1"/>
    <col min="2" max="2" width="11.28515625" style="2" customWidth="1"/>
    <col min="3" max="3" width="47.28515625" style="1" customWidth="1"/>
    <col min="4" max="4" width="16.42578125" style="5" customWidth="1"/>
    <col min="5" max="5" width="8.7109375" style="1" customWidth="1"/>
    <col min="6" max="6" width="15.28515625" style="3" customWidth="1"/>
    <col min="7" max="7" width="15.28515625" style="4" customWidth="1"/>
    <col min="8" max="8" width="21.5703125" style="9" customWidth="1"/>
    <col min="9" max="9" width="13.5703125" style="1"/>
    <col min="10" max="10" width="24.7109375" style="1" bestFit="1" customWidth="1"/>
    <col min="11" max="16384" width="13.5703125" style="1"/>
  </cols>
  <sheetData>
    <row r="1" spans="1:8" ht="15.75" x14ac:dyDescent="0.2">
      <c r="A1" s="13"/>
      <c r="B1" s="14" t="s">
        <v>2</v>
      </c>
      <c r="C1" s="14"/>
      <c r="D1" s="14"/>
      <c r="E1" s="14"/>
      <c r="F1" s="14"/>
      <c r="G1" s="14"/>
      <c r="H1" s="14"/>
    </row>
    <row r="2" spans="1:8" x14ac:dyDescent="0.2">
      <c r="A2" s="15"/>
      <c r="B2" s="16" t="s">
        <v>13</v>
      </c>
      <c r="C2" s="16"/>
      <c r="D2" s="16"/>
      <c r="E2" s="16"/>
      <c r="F2" s="16"/>
      <c r="G2" s="16"/>
      <c r="H2" s="16"/>
    </row>
    <row r="3" spans="1:8" x14ac:dyDescent="0.2">
      <c r="A3" s="17"/>
      <c r="B3" s="18" t="s">
        <v>0</v>
      </c>
      <c r="C3" s="19"/>
      <c r="D3" s="19"/>
      <c r="E3" s="19"/>
      <c r="F3" s="20"/>
      <c r="G3" s="21"/>
      <c r="H3" s="22"/>
    </row>
    <row r="4" spans="1:8" x14ac:dyDescent="0.2">
      <c r="A4" s="23" t="s">
        <v>14</v>
      </c>
      <c r="B4" s="24" t="s">
        <v>3</v>
      </c>
      <c r="C4" s="25" t="s">
        <v>4</v>
      </c>
      <c r="D4" s="26" t="s">
        <v>5</v>
      </c>
      <c r="E4" s="27" t="s">
        <v>6</v>
      </c>
      <c r="F4" s="28" t="s">
        <v>7</v>
      </c>
      <c r="G4" s="29" t="s">
        <v>8</v>
      </c>
      <c r="H4" s="30" t="s">
        <v>9</v>
      </c>
    </row>
    <row r="5" spans="1:8" ht="15.75" thickBot="1" x14ac:dyDescent="0.25">
      <c r="A5" s="31"/>
      <c r="B5" s="32"/>
      <c r="C5" s="33"/>
      <c r="D5" s="34" t="s">
        <v>10</v>
      </c>
      <c r="E5" s="35"/>
      <c r="F5" s="36" t="s">
        <v>11</v>
      </c>
      <c r="G5" s="37"/>
      <c r="H5" s="38"/>
    </row>
    <row r="6" spans="1:8" s="6" customFormat="1" ht="36" customHeight="1" thickTop="1" thickBot="1" x14ac:dyDescent="0.25">
      <c r="A6" s="39" t="s">
        <v>15</v>
      </c>
      <c r="B6" s="40" t="s">
        <v>12</v>
      </c>
      <c r="C6" s="41" t="s">
        <v>29</v>
      </c>
      <c r="D6" s="42"/>
      <c r="E6" s="42"/>
      <c r="F6" s="42"/>
      <c r="G6" s="42"/>
      <c r="H6" s="43"/>
    </row>
    <row r="7" spans="1:8" s="6" customFormat="1" ht="36" customHeight="1" thickTop="1" x14ac:dyDescent="0.2">
      <c r="A7" s="44" t="s">
        <v>16</v>
      </c>
      <c r="B7" s="45" t="s">
        <v>18</v>
      </c>
      <c r="C7" s="46" t="s">
        <v>92</v>
      </c>
      <c r="D7" s="47" t="s">
        <v>26</v>
      </c>
      <c r="E7" s="47"/>
      <c r="F7" s="47"/>
      <c r="G7" s="48"/>
      <c r="H7" s="49">
        <f>F7*G7</f>
        <v>0</v>
      </c>
    </row>
    <row r="8" spans="1:8" s="6" customFormat="1" ht="36" customHeight="1" x14ac:dyDescent="0.2">
      <c r="A8" s="44"/>
      <c r="B8" s="50"/>
      <c r="C8" s="51" t="s">
        <v>81</v>
      </c>
      <c r="D8" s="47"/>
      <c r="E8" s="47"/>
      <c r="F8" s="47"/>
      <c r="G8" s="48"/>
      <c r="H8" s="49">
        <f t="shared" ref="H8:H9" si="0">F8*G8</f>
        <v>0</v>
      </c>
    </row>
    <row r="9" spans="1:8" s="6" customFormat="1" ht="36" customHeight="1" x14ac:dyDescent="0.2">
      <c r="A9" s="44"/>
      <c r="B9" s="50"/>
      <c r="C9" s="52" t="s">
        <v>73</v>
      </c>
      <c r="D9" s="47"/>
      <c r="E9" s="47" t="s">
        <v>19</v>
      </c>
      <c r="F9" s="47">
        <v>102</v>
      </c>
      <c r="G9" s="7"/>
      <c r="H9" s="49">
        <f t="shared" si="0"/>
        <v>0</v>
      </c>
    </row>
    <row r="10" spans="1:8" s="6" customFormat="1" ht="36" customHeight="1" x14ac:dyDescent="0.2">
      <c r="A10" s="44"/>
      <c r="B10" s="50"/>
      <c r="C10" s="51" t="s">
        <v>82</v>
      </c>
      <c r="D10" s="47"/>
      <c r="E10" s="47"/>
      <c r="F10" s="47"/>
      <c r="G10" s="48"/>
      <c r="H10" s="49">
        <f t="shared" ref="H10:H24" si="1">F10*G10</f>
        <v>0</v>
      </c>
    </row>
    <row r="11" spans="1:8" s="6" customFormat="1" ht="36" customHeight="1" x14ac:dyDescent="0.2">
      <c r="A11" s="44"/>
      <c r="B11" s="50"/>
      <c r="C11" s="52" t="s">
        <v>103</v>
      </c>
      <c r="D11" s="47"/>
      <c r="E11" s="47" t="s">
        <v>19</v>
      </c>
      <c r="F11" s="47">
        <v>167</v>
      </c>
      <c r="G11" s="7"/>
      <c r="H11" s="49">
        <f t="shared" si="1"/>
        <v>0</v>
      </c>
    </row>
    <row r="12" spans="1:8" s="6" customFormat="1" ht="36" customHeight="1" x14ac:dyDescent="0.2">
      <c r="A12" s="44"/>
      <c r="B12" s="50"/>
      <c r="C12" s="52" t="s">
        <v>104</v>
      </c>
      <c r="D12" s="47"/>
      <c r="E12" s="47" t="s">
        <v>19</v>
      </c>
      <c r="F12" s="47">
        <v>35</v>
      </c>
      <c r="G12" s="7"/>
      <c r="H12" s="49">
        <f t="shared" si="1"/>
        <v>0</v>
      </c>
    </row>
    <row r="13" spans="1:8" s="6" customFormat="1" ht="36" customHeight="1" x14ac:dyDescent="0.2">
      <c r="A13" s="44"/>
      <c r="B13" s="50"/>
      <c r="C13" s="51" t="s">
        <v>84</v>
      </c>
      <c r="D13" s="47"/>
      <c r="E13" s="47"/>
      <c r="F13" s="47"/>
      <c r="G13" s="48"/>
      <c r="H13" s="49">
        <f t="shared" si="1"/>
        <v>0</v>
      </c>
    </row>
    <row r="14" spans="1:8" s="6" customFormat="1" ht="36" customHeight="1" x14ac:dyDescent="0.2">
      <c r="A14" s="44"/>
      <c r="B14" s="50"/>
      <c r="C14" s="52" t="s">
        <v>102</v>
      </c>
      <c r="D14" s="47"/>
      <c r="E14" s="47" t="s">
        <v>19</v>
      </c>
      <c r="F14" s="47">
        <v>8</v>
      </c>
      <c r="G14" s="7"/>
      <c r="H14" s="49">
        <f t="shared" si="1"/>
        <v>0</v>
      </c>
    </row>
    <row r="15" spans="1:8" s="6" customFormat="1" ht="36" customHeight="1" x14ac:dyDescent="0.2">
      <c r="A15" s="44"/>
      <c r="B15" s="50"/>
      <c r="C15" s="51" t="s">
        <v>114</v>
      </c>
      <c r="D15" s="47"/>
      <c r="E15" s="47"/>
      <c r="F15" s="47"/>
      <c r="G15" s="48"/>
      <c r="H15" s="49">
        <f t="shared" ref="H15:H16" si="2">F15*G15</f>
        <v>0</v>
      </c>
    </row>
    <row r="16" spans="1:8" s="6" customFormat="1" ht="36" customHeight="1" x14ac:dyDescent="0.2">
      <c r="A16" s="44"/>
      <c r="B16" s="50"/>
      <c r="C16" s="52" t="s">
        <v>159</v>
      </c>
      <c r="D16" s="47"/>
      <c r="E16" s="47" t="s">
        <v>19</v>
      </c>
      <c r="F16" s="47">
        <v>7</v>
      </c>
      <c r="G16" s="7"/>
      <c r="H16" s="49">
        <f t="shared" si="2"/>
        <v>0</v>
      </c>
    </row>
    <row r="17" spans="1:8" s="6" customFormat="1" ht="36" customHeight="1" x14ac:dyDescent="0.2">
      <c r="A17" s="44"/>
      <c r="B17" s="50"/>
      <c r="C17" s="51" t="s">
        <v>119</v>
      </c>
      <c r="D17" s="47"/>
      <c r="E17" s="47"/>
      <c r="F17" s="47"/>
      <c r="G17" s="48"/>
      <c r="H17" s="49">
        <f t="shared" si="1"/>
        <v>0</v>
      </c>
    </row>
    <row r="18" spans="1:8" s="6" customFormat="1" ht="36" customHeight="1" x14ac:dyDescent="0.2">
      <c r="A18" s="44"/>
      <c r="B18" s="50"/>
      <c r="C18" s="52" t="s">
        <v>73</v>
      </c>
      <c r="D18" s="47"/>
      <c r="E18" s="47" t="s">
        <v>19</v>
      </c>
      <c r="F18" s="47">
        <v>119</v>
      </c>
      <c r="G18" s="7"/>
      <c r="H18" s="49">
        <f t="shared" si="1"/>
        <v>0</v>
      </c>
    </row>
    <row r="19" spans="1:8" s="6" customFormat="1" ht="36" customHeight="1" x14ac:dyDescent="0.2">
      <c r="A19" s="44"/>
      <c r="B19" s="50"/>
      <c r="C19" s="51" t="s">
        <v>120</v>
      </c>
      <c r="D19" s="47"/>
      <c r="E19" s="47"/>
      <c r="F19" s="47"/>
      <c r="G19" s="48"/>
      <c r="H19" s="49">
        <f t="shared" si="1"/>
        <v>0</v>
      </c>
    </row>
    <row r="20" spans="1:8" s="6" customFormat="1" ht="36" customHeight="1" x14ac:dyDescent="0.2">
      <c r="A20" s="44"/>
      <c r="B20" s="50"/>
      <c r="C20" s="52" t="s">
        <v>103</v>
      </c>
      <c r="D20" s="47"/>
      <c r="E20" s="47" t="s">
        <v>19</v>
      </c>
      <c r="F20" s="47">
        <v>354</v>
      </c>
      <c r="G20" s="7"/>
      <c r="H20" s="49">
        <f t="shared" si="1"/>
        <v>0</v>
      </c>
    </row>
    <row r="21" spans="1:8" s="6" customFormat="1" ht="36" customHeight="1" x14ac:dyDescent="0.2">
      <c r="A21" s="44"/>
      <c r="B21" s="50"/>
      <c r="C21" s="52" t="s">
        <v>118</v>
      </c>
      <c r="D21" s="47"/>
      <c r="E21" s="47" t="s">
        <v>19</v>
      </c>
      <c r="F21" s="47">
        <v>36</v>
      </c>
      <c r="G21" s="7"/>
      <c r="H21" s="49">
        <f t="shared" ref="H21" si="3">F21*G21</f>
        <v>0</v>
      </c>
    </row>
    <row r="22" spans="1:8" s="6" customFormat="1" ht="36" customHeight="1" x14ac:dyDescent="0.2">
      <c r="A22" s="44"/>
      <c r="B22" s="45" t="s">
        <v>20</v>
      </c>
      <c r="C22" s="46" t="s">
        <v>107</v>
      </c>
      <c r="D22" s="47" t="s">
        <v>121</v>
      </c>
      <c r="E22" s="47"/>
      <c r="F22" s="47"/>
      <c r="G22" s="48"/>
      <c r="H22" s="49">
        <f t="shared" si="1"/>
        <v>0</v>
      </c>
    </row>
    <row r="23" spans="1:8" s="6" customFormat="1" ht="36" customHeight="1" x14ac:dyDescent="0.2">
      <c r="A23" s="44"/>
      <c r="B23" s="50"/>
      <c r="C23" s="52" t="s">
        <v>108</v>
      </c>
      <c r="D23" s="47"/>
      <c r="E23" s="47"/>
      <c r="F23" s="47"/>
      <c r="G23" s="53"/>
      <c r="H23" s="49"/>
    </row>
    <row r="24" spans="1:8" s="6" customFormat="1" ht="36" customHeight="1" x14ac:dyDescent="0.2">
      <c r="A24" s="44"/>
      <c r="B24" s="50"/>
      <c r="C24" s="54" t="s">
        <v>102</v>
      </c>
      <c r="D24" s="47"/>
      <c r="E24" s="47" t="s">
        <v>19</v>
      </c>
      <c r="F24" s="47">
        <v>18</v>
      </c>
      <c r="G24" s="7"/>
      <c r="H24" s="49">
        <f t="shared" si="1"/>
        <v>0</v>
      </c>
    </row>
    <row r="25" spans="1:8" s="6" customFormat="1" ht="36" customHeight="1" x14ac:dyDescent="0.2">
      <c r="A25" s="44" t="s">
        <v>16</v>
      </c>
      <c r="B25" s="45" t="s">
        <v>21</v>
      </c>
      <c r="C25" s="46" t="s">
        <v>83</v>
      </c>
      <c r="D25" s="47" t="s">
        <v>122</v>
      </c>
      <c r="E25" s="47"/>
      <c r="F25" s="47"/>
      <c r="G25" s="48"/>
      <c r="H25" s="49">
        <f>F25*G25</f>
        <v>0</v>
      </c>
    </row>
    <row r="26" spans="1:8" s="6" customFormat="1" ht="36" customHeight="1" x14ac:dyDescent="0.2">
      <c r="A26" s="44"/>
      <c r="B26" s="50"/>
      <c r="C26" s="51" t="s">
        <v>97</v>
      </c>
      <c r="D26" s="47"/>
      <c r="E26" s="47"/>
      <c r="F26" s="47"/>
      <c r="G26" s="53"/>
      <c r="H26" s="49"/>
    </row>
    <row r="27" spans="1:8" s="6" customFormat="1" ht="36" customHeight="1" x14ac:dyDescent="0.2">
      <c r="A27" s="44"/>
      <c r="B27" s="50"/>
      <c r="C27" s="52" t="s">
        <v>103</v>
      </c>
      <c r="D27" s="47"/>
      <c r="E27" s="47" t="s">
        <v>19</v>
      </c>
      <c r="F27" s="47">
        <v>58</v>
      </c>
      <c r="G27" s="7"/>
      <c r="H27" s="49">
        <f t="shared" ref="H27" si="4">F27*G27</f>
        <v>0</v>
      </c>
    </row>
    <row r="28" spans="1:8" s="6" customFormat="1" ht="36" customHeight="1" x14ac:dyDescent="0.2">
      <c r="A28" s="44"/>
      <c r="B28" s="45" t="s">
        <v>22</v>
      </c>
      <c r="C28" s="46" t="s">
        <v>48</v>
      </c>
      <c r="D28" s="47" t="s">
        <v>123</v>
      </c>
      <c r="E28" s="47"/>
      <c r="F28" s="47"/>
      <c r="G28" s="53"/>
      <c r="H28" s="49"/>
    </row>
    <row r="29" spans="1:8" s="6" customFormat="1" ht="36" customHeight="1" x14ac:dyDescent="0.2">
      <c r="A29" s="44"/>
      <c r="B29" s="50"/>
      <c r="C29" s="51" t="s">
        <v>85</v>
      </c>
      <c r="D29" s="47"/>
      <c r="E29" s="47"/>
      <c r="F29" s="47"/>
      <c r="G29" s="48"/>
      <c r="H29" s="49">
        <f t="shared" ref="H29:H30" si="5">F29*G29</f>
        <v>0</v>
      </c>
    </row>
    <row r="30" spans="1:8" s="6" customFormat="1" ht="36" customHeight="1" x14ac:dyDescent="0.2">
      <c r="A30" s="44"/>
      <c r="B30" s="50"/>
      <c r="C30" s="52" t="s">
        <v>103</v>
      </c>
      <c r="D30" s="47"/>
      <c r="E30" s="47" t="s">
        <v>19</v>
      </c>
      <c r="F30" s="47">
        <v>60</v>
      </c>
      <c r="G30" s="7"/>
      <c r="H30" s="49">
        <f t="shared" si="5"/>
        <v>0</v>
      </c>
    </row>
    <row r="31" spans="1:8" s="6" customFormat="1" ht="36" customHeight="1" x14ac:dyDescent="0.2">
      <c r="A31" s="44"/>
      <c r="B31" s="50"/>
      <c r="C31" s="51" t="s">
        <v>86</v>
      </c>
      <c r="D31" s="47"/>
      <c r="E31" s="47"/>
      <c r="F31" s="47"/>
      <c r="G31" s="48"/>
      <c r="H31" s="49">
        <f t="shared" ref="H31:H32" si="6">F31*G31</f>
        <v>0</v>
      </c>
    </row>
    <row r="32" spans="1:8" s="6" customFormat="1" ht="36" customHeight="1" x14ac:dyDescent="0.2">
      <c r="A32" s="44"/>
      <c r="B32" s="50"/>
      <c r="C32" s="52" t="s">
        <v>102</v>
      </c>
      <c r="D32" s="47"/>
      <c r="E32" s="47" t="s">
        <v>19</v>
      </c>
      <c r="F32" s="47">
        <v>37</v>
      </c>
      <c r="G32" s="7"/>
      <c r="H32" s="49">
        <f t="shared" si="6"/>
        <v>0</v>
      </c>
    </row>
    <row r="33" spans="1:8" s="6" customFormat="1" ht="36" customHeight="1" x14ac:dyDescent="0.2">
      <c r="A33" s="44"/>
      <c r="B33" s="45" t="s">
        <v>23</v>
      </c>
      <c r="C33" s="46" t="s">
        <v>146</v>
      </c>
      <c r="D33" s="47" t="s">
        <v>147</v>
      </c>
      <c r="E33" s="47"/>
      <c r="F33" s="47"/>
      <c r="G33" s="53"/>
      <c r="H33" s="49"/>
    </row>
    <row r="34" spans="1:8" s="6" customFormat="1" ht="36" customHeight="1" x14ac:dyDescent="0.2">
      <c r="A34" s="44"/>
      <c r="B34" s="50"/>
      <c r="C34" s="51" t="s">
        <v>145</v>
      </c>
      <c r="D34" s="47"/>
      <c r="E34" s="47" t="s">
        <v>19</v>
      </c>
      <c r="F34" s="47">
        <v>5</v>
      </c>
      <c r="G34" s="7"/>
      <c r="H34" s="49">
        <f t="shared" ref="H34" si="7">F34*G34</f>
        <v>0</v>
      </c>
    </row>
    <row r="35" spans="1:8" s="6" customFormat="1" ht="36" customHeight="1" x14ac:dyDescent="0.2">
      <c r="A35" s="44" t="s">
        <v>16</v>
      </c>
      <c r="B35" s="45" t="s">
        <v>126</v>
      </c>
      <c r="C35" s="46" t="s">
        <v>30</v>
      </c>
      <c r="D35" s="47"/>
      <c r="E35" s="47"/>
      <c r="F35" s="47"/>
      <c r="G35" s="48"/>
      <c r="H35" s="49">
        <f>F35*G35</f>
        <v>0</v>
      </c>
    </row>
    <row r="36" spans="1:8" s="6" customFormat="1" ht="36" customHeight="1" x14ac:dyDescent="0.2">
      <c r="A36" s="44"/>
      <c r="B36" s="50"/>
      <c r="C36" s="51" t="s">
        <v>35</v>
      </c>
      <c r="D36" s="47" t="s">
        <v>26</v>
      </c>
      <c r="E36" s="47"/>
      <c r="F36" s="47"/>
      <c r="G36" s="48"/>
      <c r="H36" s="49">
        <f t="shared" ref="H36:H55" si="8">F36*G36</f>
        <v>0</v>
      </c>
    </row>
    <row r="37" spans="1:8" s="6" customFormat="1" ht="36" customHeight="1" x14ac:dyDescent="0.2">
      <c r="A37" s="44"/>
      <c r="B37" s="50"/>
      <c r="C37" s="52" t="s">
        <v>31</v>
      </c>
      <c r="D37" s="47"/>
      <c r="E37" s="47" t="s">
        <v>34</v>
      </c>
      <c r="F37" s="47">
        <v>12.2</v>
      </c>
      <c r="G37" s="7"/>
      <c r="H37" s="49">
        <f t="shared" si="8"/>
        <v>0</v>
      </c>
    </row>
    <row r="38" spans="1:8" s="6" customFormat="1" ht="36" customHeight="1" x14ac:dyDescent="0.2">
      <c r="A38" s="44"/>
      <c r="B38" s="50"/>
      <c r="C38" s="52" t="s">
        <v>32</v>
      </c>
      <c r="D38" s="47"/>
      <c r="E38" s="47" t="s">
        <v>34</v>
      </c>
      <c r="F38" s="47">
        <v>13.7</v>
      </c>
      <c r="G38" s="7"/>
      <c r="H38" s="49">
        <f t="shared" si="8"/>
        <v>0</v>
      </c>
    </row>
    <row r="39" spans="1:8" s="6" customFormat="1" ht="36" customHeight="1" x14ac:dyDescent="0.2">
      <c r="A39" s="44"/>
      <c r="B39" s="50"/>
      <c r="C39" s="52" t="s">
        <v>33</v>
      </c>
      <c r="D39" s="47"/>
      <c r="E39" s="47" t="s">
        <v>34</v>
      </c>
      <c r="F39" s="47">
        <v>15</v>
      </c>
      <c r="G39" s="7"/>
      <c r="H39" s="49">
        <f t="shared" si="8"/>
        <v>0</v>
      </c>
    </row>
    <row r="40" spans="1:8" s="6" customFormat="1" ht="36" customHeight="1" x14ac:dyDescent="0.2">
      <c r="A40" s="44"/>
      <c r="B40" s="50"/>
      <c r="C40" s="51" t="s">
        <v>36</v>
      </c>
      <c r="D40" s="47" t="s">
        <v>72</v>
      </c>
      <c r="E40" s="47"/>
      <c r="F40" s="47"/>
      <c r="G40" s="53"/>
      <c r="H40" s="49"/>
    </row>
    <row r="41" spans="1:8" s="6" customFormat="1" ht="36" customHeight="1" x14ac:dyDescent="0.2">
      <c r="A41" s="44"/>
      <c r="B41" s="50"/>
      <c r="C41" s="52" t="s">
        <v>37</v>
      </c>
      <c r="D41" s="47"/>
      <c r="E41" s="47" t="s">
        <v>34</v>
      </c>
      <c r="F41" s="47">
        <v>12.6</v>
      </c>
      <c r="G41" s="7"/>
      <c r="H41" s="49">
        <f t="shared" si="8"/>
        <v>0</v>
      </c>
    </row>
    <row r="42" spans="1:8" s="6" customFormat="1" ht="36" customHeight="1" x14ac:dyDescent="0.2">
      <c r="A42" s="44"/>
      <c r="B42" s="50"/>
      <c r="C42" s="52" t="s">
        <v>99</v>
      </c>
      <c r="D42" s="47"/>
      <c r="E42" s="47" t="s">
        <v>34</v>
      </c>
      <c r="F42" s="47">
        <v>4.0999999999999996</v>
      </c>
      <c r="G42" s="7"/>
      <c r="H42" s="49">
        <f t="shared" si="8"/>
        <v>0</v>
      </c>
    </row>
    <row r="43" spans="1:8" s="6" customFormat="1" ht="36" customHeight="1" x14ac:dyDescent="0.2">
      <c r="A43" s="44"/>
      <c r="B43" s="50"/>
      <c r="C43" s="52" t="s">
        <v>100</v>
      </c>
      <c r="D43" s="47"/>
      <c r="E43" s="47" t="s">
        <v>34</v>
      </c>
      <c r="F43" s="47">
        <v>2.4</v>
      </c>
      <c r="G43" s="7"/>
      <c r="H43" s="49">
        <f t="shared" ref="H43" si="9">F43*G43</f>
        <v>0</v>
      </c>
    </row>
    <row r="44" spans="1:8" s="6" customFormat="1" ht="36" customHeight="1" x14ac:dyDescent="0.2">
      <c r="A44" s="44"/>
      <c r="B44" s="50"/>
      <c r="C44" s="52" t="s">
        <v>101</v>
      </c>
      <c r="D44" s="47"/>
      <c r="E44" s="47" t="s">
        <v>34</v>
      </c>
      <c r="F44" s="47">
        <v>8</v>
      </c>
      <c r="G44" s="7"/>
      <c r="H44" s="49">
        <f t="shared" si="8"/>
        <v>0</v>
      </c>
    </row>
    <row r="45" spans="1:8" s="6" customFormat="1" ht="36" customHeight="1" x14ac:dyDescent="0.2">
      <c r="A45" s="44"/>
      <c r="B45" s="50"/>
      <c r="C45" s="51" t="s">
        <v>170</v>
      </c>
      <c r="D45" s="47" t="s">
        <v>123</v>
      </c>
      <c r="E45" s="47"/>
      <c r="F45" s="47"/>
      <c r="G45" s="53"/>
      <c r="H45" s="49"/>
    </row>
    <row r="46" spans="1:8" s="6" customFormat="1" ht="36" customHeight="1" x14ac:dyDescent="0.2">
      <c r="A46" s="44"/>
      <c r="B46" s="50"/>
      <c r="C46" s="52" t="s">
        <v>94</v>
      </c>
      <c r="D46" s="47"/>
      <c r="E46" s="47" t="s">
        <v>1</v>
      </c>
      <c r="F46" s="47">
        <v>1</v>
      </c>
      <c r="G46" s="7"/>
      <c r="H46" s="49">
        <f t="shared" si="8"/>
        <v>0</v>
      </c>
    </row>
    <row r="47" spans="1:8" s="6" customFormat="1" ht="36" customHeight="1" x14ac:dyDescent="0.2">
      <c r="A47" s="44"/>
      <c r="B47" s="50"/>
      <c r="C47" s="51" t="s">
        <v>38</v>
      </c>
      <c r="D47" s="47" t="s">
        <v>123</v>
      </c>
      <c r="E47" s="47"/>
      <c r="F47" s="47"/>
      <c r="G47" s="53"/>
      <c r="H47" s="49"/>
    </row>
    <row r="48" spans="1:8" s="6" customFormat="1" ht="36" customHeight="1" x14ac:dyDescent="0.2">
      <c r="A48" s="44"/>
      <c r="B48" s="50"/>
      <c r="C48" s="52" t="s">
        <v>44</v>
      </c>
      <c r="D48" s="47"/>
      <c r="E48" s="47" t="s">
        <v>1</v>
      </c>
      <c r="F48" s="47">
        <v>7</v>
      </c>
      <c r="G48" s="7"/>
      <c r="H48" s="49">
        <f t="shared" si="8"/>
        <v>0</v>
      </c>
    </row>
    <row r="49" spans="1:8" s="6" customFormat="1" ht="36" customHeight="1" x14ac:dyDescent="0.2">
      <c r="A49" s="44"/>
      <c r="B49" s="50"/>
      <c r="C49" s="52" t="s">
        <v>160</v>
      </c>
      <c r="D49" s="47"/>
      <c r="E49" s="47" t="s">
        <v>1</v>
      </c>
      <c r="F49" s="47">
        <v>1</v>
      </c>
      <c r="G49" s="7"/>
      <c r="H49" s="49">
        <f t="shared" ref="H49" si="10">F49*G49</f>
        <v>0</v>
      </c>
    </row>
    <row r="50" spans="1:8" s="6" customFormat="1" ht="36" customHeight="1" x14ac:dyDescent="0.2">
      <c r="A50" s="44"/>
      <c r="B50" s="50"/>
      <c r="C50" s="52" t="s">
        <v>49</v>
      </c>
      <c r="D50" s="47"/>
      <c r="E50" s="47" t="s">
        <v>1</v>
      </c>
      <c r="F50" s="47">
        <v>2</v>
      </c>
      <c r="G50" s="7"/>
      <c r="H50" s="49">
        <f t="shared" si="8"/>
        <v>0</v>
      </c>
    </row>
    <row r="51" spans="1:8" s="6" customFormat="1" ht="36" customHeight="1" x14ac:dyDescent="0.2">
      <c r="A51" s="44"/>
      <c r="B51" s="50"/>
      <c r="C51" s="51" t="s">
        <v>93</v>
      </c>
      <c r="D51" s="47" t="s">
        <v>123</v>
      </c>
      <c r="E51" s="47"/>
      <c r="F51" s="47"/>
      <c r="G51" s="53"/>
      <c r="H51" s="49"/>
    </row>
    <row r="52" spans="1:8" s="6" customFormat="1" ht="36" customHeight="1" x14ac:dyDescent="0.2">
      <c r="A52" s="44"/>
      <c r="B52" s="50"/>
      <c r="C52" s="52" t="s">
        <v>44</v>
      </c>
      <c r="D52" s="47"/>
      <c r="E52" s="47" t="s">
        <v>1</v>
      </c>
      <c r="F52" s="47">
        <v>2</v>
      </c>
      <c r="G52" s="7"/>
      <c r="H52" s="49">
        <f t="shared" ref="H52:H53" si="11">F52*G52</f>
        <v>0</v>
      </c>
    </row>
    <row r="53" spans="1:8" s="6" customFormat="1" ht="45" x14ac:dyDescent="0.2">
      <c r="A53" s="44"/>
      <c r="B53" s="50"/>
      <c r="C53" s="52" t="s">
        <v>96</v>
      </c>
      <c r="D53" s="47"/>
      <c r="E53" s="47" t="s">
        <v>1</v>
      </c>
      <c r="F53" s="47">
        <v>1</v>
      </c>
      <c r="G53" s="7"/>
      <c r="H53" s="49">
        <f t="shared" si="11"/>
        <v>0</v>
      </c>
    </row>
    <row r="54" spans="1:8" s="6" customFormat="1" ht="36" customHeight="1" x14ac:dyDescent="0.2">
      <c r="A54" s="44"/>
      <c r="B54" s="50"/>
      <c r="C54" s="52" t="s">
        <v>95</v>
      </c>
      <c r="D54" s="47"/>
      <c r="E54" s="47" t="s">
        <v>1</v>
      </c>
      <c r="F54" s="47">
        <v>1</v>
      </c>
      <c r="G54" s="7"/>
      <c r="H54" s="49">
        <f t="shared" ref="H54" si="12">F54*G54</f>
        <v>0</v>
      </c>
    </row>
    <row r="55" spans="1:8" s="6" customFormat="1" ht="36" customHeight="1" x14ac:dyDescent="0.2">
      <c r="A55" s="44"/>
      <c r="B55" s="45" t="s">
        <v>25</v>
      </c>
      <c r="C55" s="55" t="s">
        <v>124</v>
      </c>
      <c r="D55" s="47" t="s">
        <v>123</v>
      </c>
      <c r="E55" s="47" t="s">
        <v>1</v>
      </c>
      <c r="F55" s="47">
        <v>5</v>
      </c>
      <c r="G55" s="7"/>
      <c r="H55" s="49">
        <f t="shared" si="8"/>
        <v>0</v>
      </c>
    </row>
    <row r="56" spans="1:8" s="6" customFormat="1" ht="36" customHeight="1" x14ac:dyDescent="0.2">
      <c r="A56" s="44" t="s">
        <v>16</v>
      </c>
      <c r="B56" s="45" t="s">
        <v>45</v>
      </c>
      <c r="C56" s="55" t="s">
        <v>169</v>
      </c>
      <c r="D56" s="47" t="s">
        <v>26</v>
      </c>
      <c r="E56" s="56"/>
      <c r="F56" s="57"/>
      <c r="G56" s="58"/>
      <c r="H56" s="59">
        <f t="shared" ref="H56:H64" si="13">ROUND(G56*F56,2)</f>
        <v>0</v>
      </c>
    </row>
    <row r="57" spans="1:8" s="6" customFormat="1" ht="36" customHeight="1" x14ac:dyDescent="0.2">
      <c r="A57" s="44"/>
      <c r="B57" s="60"/>
      <c r="C57" s="61" t="s">
        <v>172</v>
      </c>
      <c r="D57" s="62"/>
      <c r="E57" s="56" t="s">
        <v>1</v>
      </c>
      <c r="F57" s="63">
        <v>1</v>
      </c>
      <c r="G57" s="7"/>
      <c r="H57" s="59">
        <f t="shared" ref="H57" si="14">ROUND(G57*F57,2)</f>
        <v>0</v>
      </c>
    </row>
    <row r="58" spans="1:8" s="6" customFormat="1" ht="36" customHeight="1" x14ac:dyDescent="0.2">
      <c r="A58" s="44"/>
      <c r="B58" s="60"/>
      <c r="C58" s="61" t="s">
        <v>171</v>
      </c>
      <c r="D58" s="62"/>
      <c r="E58" s="56" t="s">
        <v>1</v>
      </c>
      <c r="F58" s="63">
        <v>1</v>
      </c>
      <c r="G58" s="7"/>
      <c r="H58" s="59">
        <f t="shared" si="13"/>
        <v>0</v>
      </c>
    </row>
    <row r="59" spans="1:8" s="6" customFormat="1" ht="36" customHeight="1" x14ac:dyDescent="0.2">
      <c r="A59" s="44"/>
      <c r="B59" s="45" t="s">
        <v>47</v>
      </c>
      <c r="C59" s="55" t="s">
        <v>43</v>
      </c>
      <c r="D59" s="47" t="s">
        <v>26</v>
      </c>
      <c r="E59" s="56"/>
      <c r="F59" s="63"/>
      <c r="G59" s="53"/>
      <c r="H59" s="59">
        <f t="shared" si="13"/>
        <v>0</v>
      </c>
    </row>
    <row r="60" spans="1:8" s="6" customFormat="1" ht="36" customHeight="1" x14ac:dyDescent="0.2">
      <c r="A60" s="44"/>
      <c r="B60" s="45"/>
      <c r="C60" s="64" t="s">
        <v>77</v>
      </c>
      <c r="D60" s="47"/>
      <c r="E60" s="56" t="s">
        <v>1</v>
      </c>
      <c r="F60" s="63">
        <v>9</v>
      </c>
      <c r="G60" s="7"/>
      <c r="H60" s="59">
        <f t="shared" si="13"/>
        <v>0</v>
      </c>
    </row>
    <row r="61" spans="1:8" s="6" customFormat="1" ht="36" customHeight="1" x14ac:dyDescent="0.2">
      <c r="A61" s="44"/>
      <c r="B61" s="45" t="s">
        <v>69</v>
      </c>
      <c r="C61" s="55" t="s">
        <v>42</v>
      </c>
      <c r="D61" s="47" t="s">
        <v>125</v>
      </c>
      <c r="E61" s="56"/>
      <c r="F61" s="57"/>
      <c r="G61" s="53"/>
      <c r="H61" s="59">
        <f t="shared" si="13"/>
        <v>0</v>
      </c>
    </row>
    <row r="62" spans="1:8" s="6" customFormat="1" ht="36" customHeight="1" x14ac:dyDescent="0.2">
      <c r="A62" s="44"/>
      <c r="B62" s="50"/>
      <c r="C62" s="51" t="s">
        <v>39</v>
      </c>
      <c r="D62" s="47"/>
      <c r="E62" s="56" t="s">
        <v>28</v>
      </c>
      <c r="F62" s="65">
        <v>100</v>
      </c>
      <c r="G62" s="7"/>
      <c r="H62" s="59">
        <f t="shared" si="13"/>
        <v>0</v>
      </c>
    </row>
    <row r="63" spans="1:8" s="6" customFormat="1" ht="36" customHeight="1" x14ac:dyDescent="0.2">
      <c r="A63" s="44"/>
      <c r="B63" s="50"/>
      <c r="C63" s="51" t="s">
        <v>40</v>
      </c>
      <c r="D63" s="47"/>
      <c r="E63" s="56" t="s">
        <v>28</v>
      </c>
      <c r="F63" s="65">
        <v>45</v>
      </c>
      <c r="G63" s="7"/>
      <c r="H63" s="59">
        <f t="shared" si="13"/>
        <v>0</v>
      </c>
    </row>
    <row r="64" spans="1:8" s="6" customFormat="1" ht="36" customHeight="1" x14ac:dyDescent="0.2">
      <c r="A64" s="44"/>
      <c r="B64" s="50"/>
      <c r="C64" s="51" t="s">
        <v>41</v>
      </c>
      <c r="D64" s="47"/>
      <c r="E64" s="56" t="s">
        <v>28</v>
      </c>
      <c r="F64" s="65">
        <v>60</v>
      </c>
      <c r="G64" s="7"/>
      <c r="H64" s="59">
        <f t="shared" si="13"/>
        <v>0</v>
      </c>
    </row>
    <row r="65" spans="1:8" s="6" customFormat="1" ht="36" customHeight="1" x14ac:dyDescent="0.2">
      <c r="A65" s="44"/>
      <c r="B65" s="45" t="s">
        <v>70</v>
      </c>
      <c r="C65" s="55" t="s">
        <v>167</v>
      </c>
      <c r="D65" s="47" t="s">
        <v>125</v>
      </c>
      <c r="E65" s="56"/>
      <c r="F65" s="57"/>
      <c r="G65" s="53"/>
      <c r="H65" s="59"/>
    </row>
    <row r="66" spans="1:8" s="6" customFormat="1" ht="36" customHeight="1" x14ac:dyDescent="0.2">
      <c r="A66" s="44"/>
      <c r="B66" s="50"/>
      <c r="C66" s="51" t="s">
        <v>109</v>
      </c>
      <c r="D66" s="47"/>
      <c r="E66" s="56" t="s">
        <v>1</v>
      </c>
      <c r="F66" s="65">
        <v>5</v>
      </c>
      <c r="G66" s="7"/>
      <c r="H66" s="59">
        <f t="shared" ref="H66:H67" si="15">ROUND(G66*F66,2)</f>
        <v>0</v>
      </c>
    </row>
    <row r="67" spans="1:8" s="6" customFormat="1" ht="36" customHeight="1" x14ac:dyDescent="0.2">
      <c r="A67" s="44"/>
      <c r="B67" s="50"/>
      <c r="C67" s="51" t="s">
        <v>110</v>
      </c>
      <c r="D67" s="47"/>
      <c r="E67" s="56" t="s">
        <v>1</v>
      </c>
      <c r="F67" s="65">
        <v>1</v>
      </c>
      <c r="G67" s="7"/>
      <c r="H67" s="59">
        <f t="shared" si="15"/>
        <v>0</v>
      </c>
    </row>
    <row r="68" spans="1:8" s="6" customFormat="1" ht="36" customHeight="1" x14ac:dyDescent="0.2">
      <c r="A68" s="39" t="s">
        <v>15</v>
      </c>
      <c r="B68" s="45" t="s">
        <v>71</v>
      </c>
      <c r="C68" s="55" t="s">
        <v>168</v>
      </c>
      <c r="D68" s="47" t="s">
        <v>27</v>
      </c>
      <c r="E68" s="56"/>
      <c r="F68" s="57"/>
      <c r="G68" s="58"/>
      <c r="H68" s="59">
        <f>ROUND(G68*F68,2)</f>
        <v>0</v>
      </c>
    </row>
    <row r="69" spans="1:8" s="6" customFormat="1" ht="36" customHeight="1" x14ac:dyDescent="0.2">
      <c r="A69" s="66" t="s">
        <v>17</v>
      </c>
      <c r="B69" s="67"/>
      <c r="C69" s="64" t="s">
        <v>175</v>
      </c>
      <c r="D69" s="68"/>
      <c r="E69" s="56" t="s">
        <v>24</v>
      </c>
      <c r="F69" s="63">
        <f>SUM(F8:F32)-F27</f>
        <v>943</v>
      </c>
      <c r="G69" s="7"/>
      <c r="H69" s="59">
        <f>ROUND(G69*F69,2)</f>
        <v>0</v>
      </c>
    </row>
    <row r="70" spans="1:8" s="6" customFormat="1" ht="36" customHeight="1" x14ac:dyDescent="0.2">
      <c r="A70" s="66"/>
      <c r="B70" s="60"/>
      <c r="C70" s="64" t="s">
        <v>176</v>
      </c>
      <c r="D70" s="68"/>
      <c r="E70" s="56" t="s">
        <v>24</v>
      </c>
      <c r="F70" s="63">
        <v>58</v>
      </c>
      <c r="G70" s="11"/>
      <c r="H70" s="59">
        <f>ROUND(G70*F70,2)</f>
        <v>0</v>
      </c>
    </row>
    <row r="71" spans="1:8" s="6" customFormat="1" ht="36" customHeight="1" x14ac:dyDescent="0.2">
      <c r="A71" s="66"/>
      <c r="B71" s="45" t="s">
        <v>74</v>
      </c>
      <c r="C71" s="55" t="s">
        <v>75</v>
      </c>
      <c r="D71" s="62" t="s">
        <v>155</v>
      </c>
      <c r="E71" s="56"/>
      <c r="F71" s="63"/>
      <c r="G71" s="69"/>
      <c r="H71" s="59"/>
    </row>
    <row r="72" spans="1:8" s="6" customFormat="1" ht="36" customHeight="1" x14ac:dyDescent="0.2">
      <c r="A72" s="66"/>
      <c r="B72" s="45"/>
      <c r="C72" s="51" t="s">
        <v>79</v>
      </c>
      <c r="D72" s="62"/>
      <c r="E72" s="56" t="s">
        <v>76</v>
      </c>
      <c r="F72" s="63">
        <v>60</v>
      </c>
      <c r="G72" s="11"/>
      <c r="H72" s="59">
        <f t="shared" ref="H72:H78" si="16">ROUND(G72*F72,2)</f>
        <v>0</v>
      </c>
    </row>
    <row r="73" spans="1:8" s="6" customFormat="1" ht="36" customHeight="1" x14ac:dyDescent="0.2">
      <c r="A73" s="66"/>
      <c r="B73" s="45"/>
      <c r="C73" s="51" t="s">
        <v>80</v>
      </c>
      <c r="D73" s="62"/>
      <c r="E73" s="56" t="s">
        <v>76</v>
      </c>
      <c r="F73" s="63">
        <v>60</v>
      </c>
      <c r="G73" s="11"/>
      <c r="H73" s="59">
        <f t="shared" si="16"/>
        <v>0</v>
      </c>
    </row>
    <row r="74" spans="1:8" s="6" customFormat="1" ht="36" customHeight="1" x14ac:dyDescent="0.2">
      <c r="A74" s="66"/>
      <c r="B74" s="45" t="s">
        <v>78</v>
      </c>
      <c r="C74" s="55" t="s">
        <v>87</v>
      </c>
      <c r="D74" s="62" t="s">
        <v>115</v>
      </c>
      <c r="E74" s="56" t="s">
        <v>28</v>
      </c>
      <c r="F74" s="63">
        <v>4</v>
      </c>
      <c r="G74" s="11"/>
      <c r="H74" s="59">
        <f t="shared" si="16"/>
        <v>0</v>
      </c>
    </row>
    <row r="75" spans="1:8" s="6" customFormat="1" ht="36" customHeight="1" x14ac:dyDescent="0.2">
      <c r="A75" s="66"/>
      <c r="B75" s="45" t="s">
        <v>88</v>
      </c>
      <c r="C75" s="55" t="s">
        <v>105</v>
      </c>
      <c r="D75" s="62" t="s">
        <v>177</v>
      </c>
      <c r="E75" s="56" t="s">
        <v>90</v>
      </c>
      <c r="F75" s="63">
        <v>230</v>
      </c>
      <c r="G75" s="11"/>
      <c r="H75" s="59">
        <f t="shared" si="16"/>
        <v>0</v>
      </c>
    </row>
    <row r="76" spans="1:8" s="6" customFormat="1" ht="36" customHeight="1" x14ac:dyDescent="0.2">
      <c r="A76" s="66"/>
      <c r="B76" s="45" t="s">
        <v>89</v>
      </c>
      <c r="C76" s="55" t="s">
        <v>106</v>
      </c>
      <c r="D76" s="62" t="s">
        <v>179</v>
      </c>
      <c r="E76" s="56" t="s">
        <v>90</v>
      </c>
      <c r="F76" s="63">
        <v>93</v>
      </c>
      <c r="G76" s="11"/>
      <c r="H76" s="59">
        <f t="shared" si="16"/>
        <v>0</v>
      </c>
    </row>
    <row r="77" spans="1:8" s="6" customFormat="1" ht="36" customHeight="1" x14ac:dyDescent="0.2">
      <c r="A77" s="66"/>
      <c r="B77" s="45" t="s">
        <v>127</v>
      </c>
      <c r="C77" s="55" t="s">
        <v>98</v>
      </c>
      <c r="D77" s="62" t="s">
        <v>131</v>
      </c>
      <c r="E77" s="56" t="s">
        <v>91</v>
      </c>
      <c r="F77" s="63">
        <v>20</v>
      </c>
      <c r="G77" s="11"/>
      <c r="H77" s="59">
        <f t="shared" si="16"/>
        <v>0</v>
      </c>
    </row>
    <row r="78" spans="1:8" s="6" customFormat="1" ht="36" customHeight="1" x14ac:dyDescent="0.2">
      <c r="A78" s="66"/>
      <c r="B78" s="45" t="s">
        <v>128</v>
      </c>
      <c r="C78" s="55" t="s">
        <v>141</v>
      </c>
      <c r="D78" s="62" t="s">
        <v>178</v>
      </c>
      <c r="E78" s="56" t="s">
        <v>142</v>
      </c>
      <c r="F78" s="63">
        <v>10</v>
      </c>
      <c r="G78" s="11"/>
      <c r="H78" s="59">
        <f t="shared" si="16"/>
        <v>0</v>
      </c>
    </row>
    <row r="79" spans="1:8" s="6" customFormat="1" ht="36" customHeight="1" x14ac:dyDescent="0.2">
      <c r="A79" s="66"/>
      <c r="B79" s="45" t="s">
        <v>129</v>
      </c>
      <c r="C79" s="55" t="s">
        <v>117</v>
      </c>
      <c r="D79" s="62"/>
      <c r="E79" s="56"/>
      <c r="F79" s="63"/>
      <c r="G79" s="69"/>
      <c r="H79" s="59"/>
    </row>
    <row r="80" spans="1:8" s="6" customFormat="1" ht="36" customHeight="1" x14ac:dyDescent="0.2">
      <c r="A80" s="66"/>
      <c r="B80" s="45"/>
      <c r="C80" s="51" t="s">
        <v>157</v>
      </c>
      <c r="D80" s="62"/>
      <c r="E80" s="56"/>
      <c r="F80" s="63"/>
      <c r="G80" s="69"/>
      <c r="H80" s="59"/>
    </row>
    <row r="81" spans="1:8" s="6" customFormat="1" ht="36" customHeight="1" x14ac:dyDescent="0.2">
      <c r="A81" s="66"/>
      <c r="B81" s="45"/>
      <c r="C81" s="52" t="s">
        <v>116</v>
      </c>
      <c r="D81" s="62" t="s">
        <v>151</v>
      </c>
      <c r="E81" s="56" t="s">
        <v>28</v>
      </c>
      <c r="F81" s="63">
        <v>10</v>
      </c>
      <c r="G81" s="11"/>
      <c r="H81" s="59">
        <f t="shared" ref="H81" si="17">ROUND(G81*F81,2)</f>
        <v>0</v>
      </c>
    </row>
    <row r="82" spans="1:8" s="6" customFormat="1" ht="36" customHeight="1" x14ac:dyDescent="0.2">
      <c r="A82" s="66"/>
      <c r="B82" s="45"/>
      <c r="C82" s="52" t="s">
        <v>132</v>
      </c>
      <c r="D82" s="62" t="s">
        <v>151</v>
      </c>
      <c r="E82" s="56" t="s">
        <v>90</v>
      </c>
      <c r="F82" s="63">
        <v>20</v>
      </c>
      <c r="G82" s="11"/>
      <c r="H82" s="59">
        <f t="shared" ref="H82" si="18">ROUND(G82*F82,2)</f>
        <v>0</v>
      </c>
    </row>
    <row r="83" spans="1:8" s="6" customFormat="1" ht="36" customHeight="1" x14ac:dyDescent="0.2">
      <c r="A83" s="66"/>
      <c r="B83" s="45"/>
      <c r="C83" s="52" t="s">
        <v>133</v>
      </c>
      <c r="D83" s="62" t="s">
        <v>152</v>
      </c>
      <c r="E83" s="56" t="s">
        <v>90</v>
      </c>
      <c r="F83" s="63">
        <v>20</v>
      </c>
      <c r="G83" s="11"/>
      <c r="H83" s="59">
        <f t="shared" ref="H83" si="19">ROUND(G83*F83,2)</f>
        <v>0</v>
      </c>
    </row>
    <row r="84" spans="1:8" s="6" customFormat="1" ht="36" customHeight="1" x14ac:dyDescent="0.2">
      <c r="A84" s="66"/>
      <c r="B84" s="45"/>
      <c r="C84" s="52" t="s">
        <v>134</v>
      </c>
      <c r="D84" s="62" t="s">
        <v>151</v>
      </c>
      <c r="E84" s="56" t="s">
        <v>28</v>
      </c>
      <c r="F84" s="63">
        <v>6</v>
      </c>
      <c r="G84" s="11"/>
      <c r="H84" s="59">
        <f t="shared" ref="H84:H85" si="20">ROUND(G84*F84,2)</f>
        <v>0</v>
      </c>
    </row>
    <row r="85" spans="1:8" s="6" customFormat="1" ht="36" customHeight="1" x14ac:dyDescent="0.2">
      <c r="A85" s="66"/>
      <c r="B85" s="45"/>
      <c r="C85" s="52" t="s">
        <v>135</v>
      </c>
      <c r="D85" s="62" t="s">
        <v>151</v>
      </c>
      <c r="E85" s="56" t="s">
        <v>28</v>
      </c>
      <c r="F85" s="63">
        <v>2</v>
      </c>
      <c r="G85" s="11"/>
      <c r="H85" s="59">
        <f t="shared" si="20"/>
        <v>0</v>
      </c>
    </row>
    <row r="86" spans="1:8" s="6" customFormat="1" ht="36" customHeight="1" x14ac:dyDescent="0.2">
      <c r="A86" s="66"/>
      <c r="B86" s="45"/>
      <c r="C86" s="52" t="s">
        <v>174</v>
      </c>
      <c r="D86" s="62" t="s">
        <v>153</v>
      </c>
      <c r="E86" s="56" t="s">
        <v>90</v>
      </c>
      <c r="F86" s="63">
        <v>20</v>
      </c>
      <c r="G86" s="11"/>
      <c r="H86" s="59">
        <f t="shared" ref="H86" si="21">ROUND(G86*F86,2)</f>
        <v>0</v>
      </c>
    </row>
    <row r="87" spans="1:8" s="6" customFormat="1" ht="36" customHeight="1" x14ac:dyDescent="0.2">
      <c r="A87" s="66"/>
      <c r="B87" s="45"/>
      <c r="C87" s="51" t="s">
        <v>182</v>
      </c>
      <c r="D87" s="62" t="s">
        <v>162</v>
      </c>
      <c r="E87" s="56"/>
      <c r="F87" s="63"/>
      <c r="G87" s="69"/>
      <c r="H87" s="59"/>
    </row>
    <row r="88" spans="1:8" s="6" customFormat="1" ht="36" customHeight="1" x14ac:dyDescent="0.2">
      <c r="A88" s="66"/>
      <c r="B88" s="45"/>
      <c r="C88" s="52" t="s">
        <v>161</v>
      </c>
      <c r="D88" s="62"/>
      <c r="E88" s="56" t="s">
        <v>28</v>
      </c>
      <c r="F88" s="63">
        <v>4</v>
      </c>
      <c r="G88" s="11"/>
      <c r="H88" s="59">
        <f t="shared" ref="H88:H89" si="22">ROUND(G88*F88,2)</f>
        <v>0</v>
      </c>
    </row>
    <row r="89" spans="1:8" s="6" customFormat="1" ht="36" customHeight="1" x14ac:dyDescent="0.2">
      <c r="A89" s="66"/>
      <c r="B89" s="45"/>
      <c r="C89" s="52" t="s">
        <v>158</v>
      </c>
      <c r="D89" s="62"/>
      <c r="E89" s="56" t="s">
        <v>52</v>
      </c>
      <c r="F89" s="63">
        <v>1</v>
      </c>
      <c r="G89" s="11"/>
      <c r="H89" s="59">
        <f t="shared" si="22"/>
        <v>0</v>
      </c>
    </row>
    <row r="90" spans="1:8" s="6" customFormat="1" ht="36" customHeight="1" x14ac:dyDescent="0.2">
      <c r="A90" s="66"/>
      <c r="B90" s="45"/>
      <c r="C90" s="51" t="s">
        <v>163</v>
      </c>
      <c r="D90" s="62"/>
      <c r="E90" s="56"/>
      <c r="F90" s="63"/>
      <c r="G90" s="69"/>
      <c r="H90" s="59"/>
    </row>
    <row r="91" spans="1:8" s="6" customFormat="1" ht="36" customHeight="1" x14ac:dyDescent="0.2">
      <c r="A91" s="66"/>
      <c r="B91" s="45"/>
      <c r="C91" s="52" t="s">
        <v>149</v>
      </c>
      <c r="D91" s="62" t="s">
        <v>151</v>
      </c>
      <c r="E91" s="56" t="s">
        <v>90</v>
      </c>
      <c r="F91" s="63">
        <v>14</v>
      </c>
      <c r="G91" s="11"/>
      <c r="H91" s="59">
        <f t="shared" ref="H91" si="23">ROUND(G91*F91,2)</f>
        <v>0</v>
      </c>
    </row>
    <row r="92" spans="1:8" s="6" customFormat="1" ht="36" customHeight="1" x14ac:dyDescent="0.2">
      <c r="A92" s="66"/>
      <c r="B92" s="45"/>
      <c r="C92" s="52" t="s">
        <v>150</v>
      </c>
      <c r="D92" s="62" t="s">
        <v>153</v>
      </c>
      <c r="E92" s="56" t="s">
        <v>90</v>
      </c>
      <c r="F92" s="63">
        <v>18</v>
      </c>
      <c r="G92" s="11"/>
      <c r="H92" s="59">
        <f t="shared" ref="H92" si="24">ROUND(G92*F92,2)</f>
        <v>0</v>
      </c>
    </row>
    <row r="93" spans="1:8" s="6" customFormat="1" ht="36" customHeight="1" x14ac:dyDescent="0.2">
      <c r="A93" s="66"/>
      <c r="B93" s="45"/>
      <c r="C93" s="52" t="s">
        <v>156</v>
      </c>
      <c r="D93" s="62" t="s">
        <v>153</v>
      </c>
      <c r="E93" s="56" t="s">
        <v>76</v>
      </c>
      <c r="F93" s="63">
        <v>4</v>
      </c>
      <c r="G93" s="11"/>
      <c r="H93" s="59">
        <f t="shared" ref="H93" si="25">ROUND(G93*F93,2)</f>
        <v>0</v>
      </c>
    </row>
    <row r="94" spans="1:8" s="6" customFormat="1" ht="36" customHeight="1" x14ac:dyDescent="0.2">
      <c r="A94" s="66"/>
      <c r="B94" s="45" t="s">
        <v>143</v>
      </c>
      <c r="C94" s="55" t="s">
        <v>51</v>
      </c>
      <c r="D94" s="68" t="s">
        <v>130</v>
      </c>
      <c r="E94" s="56" t="s">
        <v>52</v>
      </c>
      <c r="F94" s="57">
        <v>1</v>
      </c>
      <c r="G94" s="8"/>
      <c r="H94" s="59">
        <f>ROUND(G94*F94,2)</f>
        <v>0</v>
      </c>
    </row>
    <row r="95" spans="1:8" s="6" customFormat="1" ht="36" customHeight="1" x14ac:dyDescent="0.2">
      <c r="A95" s="66" t="s">
        <v>17</v>
      </c>
      <c r="B95" s="45" t="s">
        <v>144</v>
      </c>
      <c r="C95" s="55" t="s">
        <v>139</v>
      </c>
      <c r="D95" s="68" t="s">
        <v>136</v>
      </c>
      <c r="E95" s="56" t="s">
        <v>46</v>
      </c>
      <c r="F95" s="63">
        <v>1</v>
      </c>
      <c r="G95" s="53">
        <v>25000</v>
      </c>
      <c r="H95" s="59">
        <f>ROUND(G95*F95,2)</f>
        <v>25000</v>
      </c>
    </row>
    <row r="96" spans="1:8" s="6" customFormat="1" ht="36" customHeight="1" x14ac:dyDescent="0.2">
      <c r="A96" s="66" t="s">
        <v>17</v>
      </c>
      <c r="B96" s="45" t="s">
        <v>148</v>
      </c>
      <c r="C96" s="55" t="s">
        <v>154</v>
      </c>
      <c r="D96" s="68" t="s">
        <v>140</v>
      </c>
      <c r="E96" s="56" t="s">
        <v>46</v>
      </c>
      <c r="F96" s="63">
        <v>1</v>
      </c>
      <c r="G96" s="53">
        <v>50000</v>
      </c>
      <c r="H96" s="59">
        <f>ROUND(G96*F96,2)</f>
        <v>50000</v>
      </c>
    </row>
    <row r="97" spans="1:8" s="6" customFormat="1" ht="36" customHeight="1" thickBot="1" x14ac:dyDescent="0.25">
      <c r="A97" s="66"/>
      <c r="B97" s="70" t="s">
        <v>12</v>
      </c>
      <c r="C97" s="71" t="s">
        <v>29</v>
      </c>
      <c r="D97" s="72"/>
      <c r="E97" s="73"/>
      <c r="F97" s="74"/>
      <c r="G97" s="75" t="s">
        <v>67</v>
      </c>
      <c r="H97" s="76">
        <f>SUM(H8:H96)</f>
        <v>75000</v>
      </c>
    </row>
    <row r="98" spans="1:8" s="6" customFormat="1" ht="36" customHeight="1" thickTop="1" x14ac:dyDescent="0.2">
      <c r="A98" s="66"/>
      <c r="B98" s="77" t="s">
        <v>65</v>
      </c>
      <c r="C98" s="78" t="s">
        <v>50</v>
      </c>
      <c r="D98" s="78"/>
      <c r="E98" s="78"/>
      <c r="F98" s="78"/>
      <c r="G98" s="78"/>
      <c r="H98" s="79"/>
    </row>
    <row r="99" spans="1:8" s="6" customFormat="1" ht="36" customHeight="1" x14ac:dyDescent="0.2">
      <c r="A99" s="66"/>
      <c r="B99" s="45" t="s">
        <v>53</v>
      </c>
      <c r="C99" s="55" t="s">
        <v>54</v>
      </c>
      <c r="D99" s="62" t="s">
        <v>26</v>
      </c>
      <c r="E99" s="56"/>
      <c r="F99" s="56"/>
      <c r="G99" s="80"/>
      <c r="H99" s="81"/>
    </row>
    <row r="100" spans="1:8" s="6" customFormat="1" ht="36" customHeight="1" x14ac:dyDescent="0.2">
      <c r="A100" s="66"/>
      <c r="B100" s="82"/>
      <c r="C100" s="51" t="s">
        <v>55</v>
      </c>
      <c r="D100" s="47"/>
      <c r="E100" s="56" t="s">
        <v>24</v>
      </c>
      <c r="F100" s="56">
        <v>5</v>
      </c>
      <c r="G100" s="10"/>
      <c r="H100" s="83">
        <f t="shared" ref="H100:H101" si="26">ROUND(G100*F100,2)</f>
        <v>0</v>
      </c>
    </row>
    <row r="101" spans="1:8" s="6" customFormat="1" ht="36" customHeight="1" x14ac:dyDescent="0.2">
      <c r="A101" s="66"/>
      <c r="B101" s="82"/>
      <c r="C101" s="51" t="s">
        <v>56</v>
      </c>
      <c r="D101" s="62"/>
      <c r="E101" s="56" t="s">
        <v>24</v>
      </c>
      <c r="F101" s="56">
        <v>5</v>
      </c>
      <c r="G101" s="10"/>
      <c r="H101" s="83">
        <f t="shared" si="26"/>
        <v>0</v>
      </c>
    </row>
    <row r="102" spans="1:8" s="6" customFormat="1" ht="36" customHeight="1" x14ac:dyDescent="0.2">
      <c r="A102" s="66" t="s">
        <v>17</v>
      </c>
      <c r="B102" s="45" t="s">
        <v>57</v>
      </c>
      <c r="C102" s="55" t="s">
        <v>58</v>
      </c>
      <c r="D102" s="62" t="s">
        <v>26</v>
      </c>
      <c r="E102" s="56"/>
      <c r="F102" s="56"/>
      <c r="G102" s="80"/>
      <c r="H102" s="83"/>
    </row>
    <row r="103" spans="1:8" s="6" customFormat="1" ht="36" customHeight="1" x14ac:dyDescent="0.2">
      <c r="A103" s="66"/>
      <c r="B103" s="82"/>
      <c r="C103" s="51" t="s">
        <v>59</v>
      </c>
      <c r="D103" s="62"/>
      <c r="E103" s="56" t="s">
        <v>24</v>
      </c>
      <c r="F103" s="56">
        <v>5</v>
      </c>
      <c r="G103" s="10"/>
      <c r="H103" s="83">
        <f t="shared" ref="H103:H112" si="27">ROUND(G103*F103,2)</f>
        <v>0</v>
      </c>
    </row>
    <row r="104" spans="1:8" s="6" customFormat="1" ht="36" customHeight="1" x14ac:dyDescent="0.2">
      <c r="A104" s="66"/>
      <c r="B104" s="82"/>
      <c r="C104" s="51" t="s">
        <v>60</v>
      </c>
      <c r="D104" s="47"/>
      <c r="E104" s="56" t="s">
        <v>24</v>
      </c>
      <c r="F104" s="56">
        <v>5</v>
      </c>
      <c r="G104" s="10"/>
      <c r="H104" s="83">
        <f t="shared" si="27"/>
        <v>0</v>
      </c>
    </row>
    <row r="105" spans="1:8" s="6" customFormat="1" ht="36" customHeight="1" x14ac:dyDescent="0.2">
      <c r="A105" s="84"/>
      <c r="B105" s="82" t="s">
        <v>61</v>
      </c>
      <c r="C105" s="55" t="s">
        <v>164</v>
      </c>
      <c r="D105" s="47" t="s">
        <v>180</v>
      </c>
      <c r="E105" s="56"/>
      <c r="F105" s="56"/>
      <c r="G105" s="80"/>
      <c r="H105" s="83">
        <f t="shared" si="27"/>
        <v>0</v>
      </c>
    </row>
    <row r="106" spans="1:8" s="6" customFormat="1" ht="36" customHeight="1" x14ac:dyDescent="0.2">
      <c r="A106" s="84"/>
      <c r="B106" s="82"/>
      <c r="C106" s="51" t="s">
        <v>165</v>
      </c>
      <c r="D106" s="47"/>
      <c r="E106" s="56" t="s">
        <v>90</v>
      </c>
      <c r="F106" s="56">
        <v>5</v>
      </c>
      <c r="G106" s="10"/>
      <c r="H106" s="83">
        <f t="shared" si="27"/>
        <v>0</v>
      </c>
    </row>
    <row r="107" spans="1:8" s="6" customFormat="1" ht="36" customHeight="1" x14ac:dyDescent="0.2">
      <c r="A107" s="84"/>
      <c r="B107" s="82" t="s">
        <v>62</v>
      </c>
      <c r="C107" s="55" t="s">
        <v>63</v>
      </c>
      <c r="D107" s="62" t="s">
        <v>137</v>
      </c>
      <c r="E107" s="56"/>
      <c r="F107" s="56"/>
      <c r="G107" s="80"/>
      <c r="H107" s="83"/>
    </row>
    <row r="108" spans="1:8" s="6" customFormat="1" ht="36" customHeight="1" x14ac:dyDescent="0.2">
      <c r="A108" s="66"/>
      <c r="B108" s="82"/>
      <c r="C108" s="51" t="s">
        <v>111</v>
      </c>
      <c r="D108" s="62"/>
      <c r="E108" s="56" t="s">
        <v>1</v>
      </c>
      <c r="F108" s="56">
        <v>5</v>
      </c>
      <c r="G108" s="10"/>
      <c r="H108" s="83">
        <f t="shared" ref="H108:H109" si="28">ROUND(G108*F108,2)</f>
        <v>0</v>
      </c>
    </row>
    <row r="109" spans="1:8" s="6" customFormat="1" ht="36" customHeight="1" x14ac:dyDescent="0.2">
      <c r="A109" s="66"/>
      <c r="B109" s="82"/>
      <c r="C109" s="51" t="s">
        <v>181</v>
      </c>
      <c r="D109" s="62"/>
      <c r="E109" s="56" t="s">
        <v>1</v>
      </c>
      <c r="F109" s="56">
        <v>10</v>
      </c>
      <c r="G109" s="10"/>
      <c r="H109" s="83">
        <f t="shared" si="28"/>
        <v>0</v>
      </c>
    </row>
    <row r="110" spans="1:8" s="6" customFormat="1" ht="36" customHeight="1" x14ac:dyDescent="0.2">
      <c r="A110" s="84"/>
      <c r="B110" s="45" t="s">
        <v>166</v>
      </c>
      <c r="C110" s="55" t="s">
        <v>64</v>
      </c>
      <c r="D110" s="47" t="s">
        <v>138</v>
      </c>
      <c r="E110" s="56"/>
      <c r="F110" s="56"/>
      <c r="G110" s="80"/>
      <c r="H110" s="83">
        <f t="shared" si="27"/>
        <v>0</v>
      </c>
    </row>
    <row r="111" spans="1:8" s="6" customFormat="1" ht="36" customHeight="1" x14ac:dyDescent="0.2">
      <c r="A111" s="66"/>
      <c r="B111" s="82"/>
      <c r="C111" s="51" t="s">
        <v>112</v>
      </c>
      <c r="D111" s="62"/>
      <c r="E111" s="56" t="s">
        <v>1</v>
      </c>
      <c r="F111" s="56">
        <v>10</v>
      </c>
      <c r="G111" s="10"/>
      <c r="H111" s="83">
        <f t="shared" si="27"/>
        <v>0</v>
      </c>
    </row>
    <row r="112" spans="1:8" s="6" customFormat="1" ht="36" customHeight="1" x14ac:dyDescent="0.2">
      <c r="A112" s="66"/>
      <c r="B112" s="85"/>
      <c r="C112" s="86" t="s">
        <v>113</v>
      </c>
      <c r="D112" s="87"/>
      <c r="E112" s="88" t="s">
        <v>1</v>
      </c>
      <c r="F112" s="88">
        <v>15</v>
      </c>
      <c r="G112" s="12"/>
      <c r="H112" s="89">
        <f t="shared" si="27"/>
        <v>0</v>
      </c>
    </row>
    <row r="113" spans="1:8" s="6" customFormat="1" ht="36" customHeight="1" thickBot="1" x14ac:dyDescent="0.25">
      <c r="A113" s="84"/>
      <c r="B113" s="90" t="s">
        <v>65</v>
      </c>
      <c r="C113" s="71" t="s">
        <v>66</v>
      </c>
      <c r="D113" s="91"/>
      <c r="E113" s="73"/>
      <c r="F113" s="73"/>
      <c r="G113" s="75" t="s">
        <v>67</v>
      </c>
      <c r="H113" s="76">
        <f>SUM(H99:H112)</f>
        <v>0</v>
      </c>
    </row>
    <row r="114" spans="1:8" s="6" customFormat="1" ht="36" customHeight="1" thickTop="1" x14ac:dyDescent="0.2">
      <c r="A114" s="84"/>
      <c r="B114" s="45"/>
      <c r="C114" s="92" t="s">
        <v>68</v>
      </c>
      <c r="D114" s="93"/>
      <c r="E114" s="94"/>
      <c r="F114" s="94"/>
      <c r="G114" s="95"/>
      <c r="H114" s="96"/>
    </row>
    <row r="115" spans="1:8" s="6" customFormat="1" ht="36" customHeight="1" x14ac:dyDescent="0.2">
      <c r="A115" s="84"/>
      <c r="B115" s="45" t="s">
        <v>12</v>
      </c>
      <c r="C115" s="97" t="s">
        <v>29</v>
      </c>
      <c r="D115" s="93"/>
      <c r="E115" s="94"/>
      <c r="F115" s="94"/>
      <c r="G115" s="98">
        <f>H97</f>
        <v>75000</v>
      </c>
      <c r="H115" s="99"/>
    </row>
    <row r="116" spans="1:8" s="6" customFormat="1" ht="36" customHeight="1" thickBot="1" x14ac:dyDescent="0.25">
      <c r="A116" s="84"/>
      <c r="B116" s="45" t="s">
        <v>65</v>
      </c>
      <c r="C116" s="97" t="s">
        <v>66</v>
      </c>
      <c r="D116" s="93"/>
      <c r="E116" s="94"/>
      <c r="F116" s="94"/>
      <c r="G116" s="100">
        <f>H113</f>
        <v>0</v>
      </c>
      <c r="H116" s="101"/>
    </row>
    <row r="117" spans="1:8" ht="35.25" customHeight="1" thickTop="1" thickBot="1" x14ac:dyDescent="0.3">
      <c r="A117" s="102"/>
      <c r="B117" s="103" t="s">
        <v>173</v>
      </c>
      <c r="C117" s="104"/>
      <c r="D117" s="104"/>
      <c r="E117" s="104"/>
      <c r="F117" s="104"/>
      <c r="G117" s="105">
        <f>G115+G116</f>
        <v>75000</v>
      </c>
      <c r="H117" s="106"/>
    </row>
  </sheetData>
  <sheetProtection algorithmName="SHA-512" hashValue="pCKreV4ronDjixqq3IOfBJzvDzSs2KP2L/FL6fJ14xNbacC6mLJ+4gOo/iS0nuAmU1yp5Rh+/RU4mnzrOtWU6g==" saltValue="xp7yWbIEeVwvPru2NyEDCg==" spinCount="100000" sheet="1" formatCells="0" formatColumns="0" formatRows="0" insertColumns="0" insertRows="0" insertHyperlinks="0" deleteColumns="0" deleteRows="0" selectLockedCells="1" sort="0" autoFilter="0" pivotTables="0"/>
  <mergeCells count="8">
    <mergeCell ref="B1:H1"/>
    <mergeCell ref="B2:H2"/>
    <mergeCell ref="C6:H6"/>
    <mergeCell ref="B117:F117"/>
    <mergeCell ref="G117:H117"/>
    <mergeCell ref="G115:H115"/>
    <mergeCell ref="G116:H116"/>
    <mergeCell ref="C98:H98"/>
  </mergeCells>
  <phoneticPr fontId="50" type="noConversion"/>
  <conditionalFormatting sqref="D6 D99 D57:D58 D69:D97">
    <cfRule type="cellIs" dxfId="17" priority="415" stopIfTrue="1" operator="equal">
      <formula>"CW 2130-R11"</formula>
    </cfRule>
    <cfRule type="cellIs" dxfId="16" priority="416" stopIfTrue="1" operator="equal">
      <formula>"CW 3120-R2"</formula>
    </cfRule>
    <cfRule type="cellIs" dxfId="15" priority="417" stopIfTrue="1" operator="equal">
      <formula>"CW 3240-R7"</formula>
    </cfRule>
  </conditionalFormatting>
  <conditionalFormatting sqref="D62:D64">
    <cfRule type="cellIs" dxfId="14" priority="19" stopIfTrue="1" operator="equal">
      <formula>"CW 2130-R11"</formula>
    </cfRule>
    <cfRule type="cellIs" dxfId="13" priority="20" stopIfTrue="1" operator="equal">
      <formula>"CW 3120-R2"</formula>
    </cfRule>
    <cfRule type="cellIs" dxfId="12" priority="21" stopIfTrue="1" operator="equal">
      <formula>"CW 3240-R7"</formula>
    </cfRule>
  </conditionalFormatting>
  <conditionalFormatting sqref="D101 D103 D107:D109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66:D67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11:D11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0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disablePrompts="1" xWindow="656" yWindow="58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5 G6:G7 G68 G25 G56" xr:uid="{A8AEE310-7D8B-4022-8B8D-29BA12208F3A}">
      <formula1>IF(G6&gt;=0.01,ROUND(G6,2),0.01)</formula1>
    </dataValidation>
  </dataValidations>
  <pageMargins left="0.51181102362204722" right="0.51181102362204722" top="0.74803149606299213" bottom="0.74803149606299213" header="0.23622047244094491" footer="0.23622047244094491"/>
  <pageSetup scale="69" orientation="portrait" r:id="rId1"/>
  <headerFooter alignWithMargins="0">
    <oddHeader>&amp;LThe City of Winnipeg
Bid Opportunity No. 350-2023
&amp;XTemplate Version: C420181015-RW&amp;RBid Submission
Page &amp;P+3 of 14</oddHeader>
    <oddFooter xml:space="preserve">&amp;R__________________
Name of Bidder                    </oddFooter>
  </headerFooter>
  <rowBreaks count="4" manualBreakCount="4">
    <brk id="27" min="1" max="7" man="1"/>
    <brk id="50" min="1" max="7" man="1"/>
    <brk id="75" min="1" max="7" man="1"/>
    <brk id="97" min="1" max="7" man="1"/>
  </rowBreaks>
  <ignoredErrors>
    <ignoredError sqref="G3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6" ma:contentTypeDescription="Create a new document." ma:contentTypeScope="" ma:versionID="363092152899de31ef3073220ce8b842">
  <xsd:schema xmlns:xsd="http://www.w3.org/2001/XMLSchema" xmlns:xs="http://www.w3.org/2001/XMLSchema" xmlns:p="http://schemas.microsoft.com/office/2006/metadata/properties" xmlns:ns2="0e73b73d-3cd9-4c1d-8132-70ee89a3a39f" xmlns:ns3="fb376191-5205-4ac3-af57-b4c86df38735" targetNamespace="http://schemas.microsoft.com/office/2006/metadata/properties" ma:root="true" ma:fieldsID="b6c5f9c36ad6502611afe90e608488c0" ns2:_="" ns3:_="">
    <xsd:import namespace="0e73b73d-3cd9-4c1d-8132-70ee89a3a39f"/>
    <xsd:import namespace="fb376191-5205-4ac3-af57-b4c86df38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92388a6-bb1b-4f94-aed5-eb60942d61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76191-5205-4ac3-af57-b4c86df3873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4595509-64cf-46fb-8e8a-48fe40cb3b11}" ma:internalName="TaxCatchAll" ma:showField="CatchAllData" ma:web="fb376191-5205-4ac3-af57-b4c86df387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73b73d-3cd9-4c1d-8132-70ee89a3a39f">
      <Terms xmlns="http://schemas.microsoft.com/office/infopath/2007/PartnerControls"/>
    </lcf76f155ced4ddcb4097134ff3c332f>
    <TaxCatchAll xmlns="fb376191-5205-4ac3-af57-b4c86df3873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878159-64EC-4DD6-AD3F-93D1C52428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fb376191-5205-4ac3-af57-b4c86df387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F06588-88CD-446F-B81C-C47EA4BD6F3F}">
  <ds:schemaRefs>
    <ds:schemaRef ds:uri="http://www.w3.org/XML/1998/namespace"/>
    <ds:schemaRef ds:uri="http://schemas.microsoft.com/office/2006/documentManagement/types"/>
    <ds:schemaRef ds:uri="0e73b73d-3cd9-4c1d-8132-70ee89a3a39f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fb376191-5205-4ac3-af57-b4c86df3873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DEF8AA2-B20B-4D3C-A95D-C9741ACD16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Tristan Eldridge</cp:lastModifiedBy>
  <cp:revision/>
  <cp:lastPrinted>2023-05-10T16:26:34Z</cp:lastPrinted>
  <dcterms:created xsi:type="dcterms:W3CDTF">1999-10-18T14:40:40Z</dcterms:created>
  <dcterms:modified xsi:type="dcterms:W3CDTF">2023-05-10T18:37:13Z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  <property fmtid="{D5CDD505-2E9C-101B-9397-08002B2CF9AE}" pid="3" name="MediaServiceImageTags">
    <vt:lpwstr/>
  </property>
</Properties>
</file>