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FMS\22-0107-013\"/>
    </mc:Choice>
  </mc:AlternateContent>
  <xr:revisionPtr revIDLastSave="0" documentId="13_ncr:1_{F5D35745-1A0D-4ABF-A1F6-2FCE539AF946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Sheet1" sheetId="7" state="hidden" r:id="rId1"/>
    <sheet name="910-2022 - Unit Prices" sheetId="14" r:id="rId2"/>
  </sheets>
  <externalReferences>
    <externalReference r:id="rId3"/>
    <externalReference r:id="rId4"/>
  </externalReferences>
  <definedNames>
    <definedName name="_11TENDER_SUBMISSI" localSheetId="1">'910-2022 - Unit Prices'!#REF!</definedName>
    <definedName name="_12TENDER_SUBMISSI" localSheetId="1">'[1]FORM B - PRICES'!#REF!</definedName>
    <definedName name="_12TENDER_SUBMISSI">'[2]FORM B; PRICES'!#REF!</definedName>
    <definedName name="_3PAGE_1_OF_13" localSheetId="1">'910-2022 - Unit Prices'!#REF!</definedName>
    <definedName name="_4PAGE_1_OF_13" localSheetId="1">'[1]FORM B - PRICES'!#REF!</definedName>
    <definedName name="_4PAGE_1_OF_13">'[2]FORM B; PRICES'!#REF!</definedName>
    <definedName name="_7TENDER_NO._181" localSheetId="1">'910-2022 - Unit Prices'!#REF!</definedName>
    <definedName name="_8TENDER_NO._181" localSheetId="1">'[1]FORM B - PRICES'!#REF!</definedName>
    <definedName name="_8TENDER_NO._181">'[2]FORM B; PRICES'!#REF!</definedName>
    <definedName name="_xlnm._FilterDatabase" localSheetId="1" hidden="1">'910-2022 - Unit Prices'!$B$4:$H$5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'910-2022 - Unit Prices'!#REF!</definedName>
    <definedName name="HEADER">'[2]FORM B; PRICES'!#REF!</definedName>
    <definedName name="_xlnm.Print_Area" localSheetId="1">'910-2022 - Unit Prices'!$B$1:$H$140</definedName>
    <definedName name="Print_Area_1">#REF!</definedName>
    <definedName name="Print_Area_2">#REF!</definedName>
    <definedName name="_xlnm.Print_Titles" localSheetId="1">'910-2022 - 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'910-2022 - Unit Prices'!#REF!</definedName>
    <definedName name="TEMP">'[2]FORM B; PRICES'!#REF!</definedName>
    <definedName name="TESTHEAD" localSheetId="1">'910-2022 - Unit Prices'!#REF!</definedName>
    <definedName name="TESTHEAD">'[2]FORM B; PRICES'!#REF!</definedName>
    <definedName name="XEVERYTHING" localSheetId="1">'910-2022 - Unit Prices'!$B$1:$IV$19</definedName>
    <definedName name="XEverything">#REF!</definedName>
    <definedName name="XITEMS" localSheetId="1">'910-2022 - Unit Prices'!$B$6:$IV$19</definedName>
    <definedName name="XItems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4" l="1"/>
  <c r="H53" i="14"/>
  <c r="H54" i="14"/>
  <c r="H55" i="14"/>
  <c r="H79" i="14"/>
  <c r="C84" i="14"/>
  <c r="H82" i="14"/>
  <c r="H83" i="14"/>
  <c r="H81" i="14"/>
  <c r="H49" i="14"/>
  <c r="H75" i="14"/>
  <c r="H78" i="14"/>
  <c r="H69" i="14"/>
  <c r="H80" i="14"/>
  <c r="H77" i="14"/>
  <c r="H76" i="14"/>
  <c r="H74" i="14"/>
  <c r="H73" i="14"/>
  <c r="H72" i="14"/>
  <c r="H71" i="14"/>
  <c r="H70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1" i="14"/>
  <c r="H50" i="14"/>
  <c r="H128" i="14" l="1"/>
  <c r="H127" i="14"/>
  <c r="H126" i="14"/>
  <c r="H125" i="14"/>
  <c r="H124" i="14"/>
  <c r="H123" i="14"/>
  <c r="H122" i="14"/>
  <c r="H121" i="14"/>
  <c r="H118" i="14"/>
  <c r="H117" i="14"/>
  <c r="H116" i="14"/>
  <c r="H115" i="14"/>
  <c r="H114" i="14"/>
  <c r="H113" i="14"/>
  <c r="H107" i="14"/>
  <c r="H108" i="14"/>
  <c r="H109" i="14"/>
  <c r="H110" i="14"/>
  <c r="H106" i="14"/>
  <c r="H105" i="14"/>
  <c r="H104" i="14"/>
  <c r="H97" i="14"/>
  <c r="H98" i="14"/>
  <c r="H43" i="14"/>
  <c r="H44" i="14"/>
  <c r="H45" i="14"/>
  <c r="H46" i="14"/>
  <c r="H36" i="14"/>
  <c r="H35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3" i="14" l="1"/>
  <c r="H91" i="14" l="1"/>
  <c r="H90" i="14"/>
  <c r="H89" i="14"/>
  <c r="H88" i="14"/>
  <c r="H87" i="14"/>
  <c r="H86" i="14"/>
  <c r="H42" i="14" l="1"/>
  <c r="H41" i="14"/>
  <c r="H40" i="14"/>
  <c r="H39" i="14"/>
  <c r="H38" i="14"/>
  <c r="H37" i="14"/>
  <c r="H34" i="14"/>
  <c r="H33" i="14"/>
  <c r="H32" i="14"/>
  <c r="H31" i="14"/>
  <c r="H30" i="14"/>
  <c r="H29" i="14"/>
  <c r="H28" i="14"/>
  <c r="H22" i="14" l="1"/>
  <c r="B138" i="14" l="1"/>
  <c r="B129" i="14"/>
  <c r="C129" i="14"/>
  <c r="C138" i="14" s="1"/>
  <c r="H129" i="14" l="1"/>
  <c r="G138" i="14" s="1"/>
  <c r="H119" i="14"/>
  <c r="H103" i="14" l="1"/>
  <c r="H99" i="14"/>
  <c r="H100" i="14"/>
  <c r="H96" i="14"/>
  <c r="H95" i="14"/>
  <c r="H94" i="14"/>
  <c r="H92" i="14" l="1"/>
  <c r="H101" i="14"/>
  <c r="H111" i="14"/>
  <c r="H84" i="14"/>
  <c r="H8" i="14" l="1"/>
  <c r="H9" i="14"/>
  <c r="H25" i="14"/>
  <c r="B137" i="14" l="1"/>
  <c r="B136" i="14"/>
  <c r="B135" i="14"/>
  <c r="B134" i="14"/>
  <c r="B133" i="14"/>
  <c r="C137" i="14"/>
  <c r="C136" i="14"/>
  <c r="C134" i="14"/>
  <c r="C133" i="14"/>
  <c r="C132" i="14"/>
  <c r="B132" i="14"/>
  <c r="C131" i="14"/>
  <c r="B131" i="14"/>
  <c r="C119" i="14"/>
  <c r="B119" i="14"/>
  <c r="C111" i="14"/>
  <c r="B111" i="14"/>
  <c r="C101" i="14"/>
  <c r="C135" i="14" s="1"/>
  <c r="B101" i="14"/>
  <c r="C92" i="14"/>
  <c r="B92" i="14"/>
  <c r="B84" i="14"/>
  <c r="C47" i="14"/>
  <c r="B26" i="14"/>
  <c r="C26" i="14"/>
  <c r="H47" i="14" l="1"/>
  <c r="G132" i="14" s="1"/>
  <c r="G137" i="14"/>
  <c r="G135" i="14"/>
  <c r="G133" i="14"/>
  <c r="H24" i="14"/>
  <c r="H7" i="14"/>
  <c r="G134" i="14" l="1"/>
  <c r="G136" i="14"/>
  <c r="H26" i="14"/>
  <c r="G131" i="14" l="1"/>
  <c r="G140" i="14" s="1"/>
</calcChain>
</file>

<file path=xl/sharedStrings.xml><?xml version="1.0" encoding="utf-8"?>
<sst xmlns="http://schemas.openxmlformats.org/spreadsheetml/2006/main" count="337" uniqueCount="189">
  <si>
    <t>each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</si>
  <si>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</si>
  <si>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</si>
  <si>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</si>
  <si>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</si>
  <si>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</si>
  <si>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</si>
  <si>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</si>
  <si>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</si>
  <si>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</si>
  <si>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</si>
  <si>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</si>
  <si>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A003</t>
  </si>
  <si>
    <t>A004</t>
  </si>
  <si>
    <t>A010</t>
  </si>
  <si>
    <t>A012</t>
  </si>
  <si>
    <t>A022</t>
  </si>
  <si>
    <t>A022A</t>
  </si>
  <si>
    <t>B099</t>
  </si>
  <si>
    <t>B199</t>
  </si>
  <si>
    <t>B219</t>
  </si>
  <si>
    <t>C007</t>
  </si>
  <si>
    <t>C008</t>
  </si>
  <si>
    <t>C014</t>
  </si>
  <si>
    <t>C015</t>
  </si>
  <si>
    <t>E004</t>
  </si>
  <si>
    <t>E005</t>
  </si>
  <si>
    <t>E046</t>
  </si>
  <si>
    <t>F001</t>
  </si>
  <si>
    <t>Sodding</t>
  </si>
  <si>
    <t>Subtotal:</t>
  </si>
  <si>
    <t>D</t>
  </si>
  <si>
    <t>C</t>
  </si>
  <si>
    <t>B</t>
  </si>
  <si>
    <t>A</t>
  </si>
  <si>
    <t>A1</t>
  </si>
  <si>
    <t>Site Development and Restoration</t>
  </si>
  <si>
    <t>lump sum</t>
  </si>
  <si>
    <t>A2</t>
  </si>
  <si>
    <t>Installation of Silt Fence</t>
  </si>
  <si>
    <t>l.m.</t>
  </si>
  <si>
    <t>A3</t>
  </si>
  <si>
    <t>Erosion Control Blankets</t>
  </si>
  <si>
    <r>
      <t>m</t>
    </r>
    <r>
      <rPr>
        <vertAlign val="superscript"/>
        <sz val="12"/>
        <rFont val="Arial"/>
        <family val="2"/>
      </rPr>
      <t>2</t>
    </r>
  </si>
  <si>
    <t>A4</t>
  </si>
  <si>
    <t>Tree Removal</t>
  </si>
  <si>
    <t>a) 50 mm to 249 mm diameter</t>
  </si>
  <si>
    <t>b) 250 mm to 499 mm diameter</t>
  </si>
  <si>
    <t>A5</t>
  </si>
  <si>
    <t>Tree Revegation</t>
  </si>
  <si>
    <t>a) Manitoba Maple</t>
  </si>
  <si>
    <t>b) Basswood</t>
  </si>
  <si>
    <t>A6</t>
  </si>
  <si>
    <t>A7</t>
  </si>
  <si>
    <t>A8</t>
  </si>
  <si>
    <t>a) Width &gt; or = 600mm</t>
  </si>
  <si>
    <t>A9</t>
  </si>
  <si>
    <t>A10</t>
  </si>
  <si>
    <t>A11</t>
  </si>
  <si>
    <t>A12</t>
  </si>
  <si>
    <t>tonne</t>
  </si>
  <si>
    <t>A13</t>
  </si>
  <si>
    <r>
      <t>m</t>
    </r>
    <r>
      <rPr>
        <vertAlign val="superscript"/>
        <sz val="12"/>
        <rFont val="Arial"/>
        <family val="2"/>
      </rPr>
      <t>3</t>
    </r>
  </si>
  <si>
    <t>Supply and Installation of Outfall Pipe</t>
  </si>
  <si>
    <t>Supply and Installation of Debris Grate</t>
  </si>
  <si>
    <t>Sewer Inspection</t>
  </si>
  <si>
    <t>Riverbank Regrading</t>
  </si>
  <si>
    <t>Geotextile</t>
  </si>
  <si>
    <t>Rockfill Riprap</t>
  </si>
  <si>
    <t>B1</t>
  </si>
  <si>
    <t>Sewer Cleaning</t>
  </si>
  <si>
    <t>hr</t>
  </si>
  <si>
    <t>B2</t>
  </si>
  <si>
    <t>E</t>
  </si>
  <si>
    <t>F</t>
  </si>
  <si>
    <t>G</t>
  </si>
  <si>
    <t>H</t>
  </si>
  <si>
    <t xml:space="preserve">Native Grass Seed &amp; Topsoil </t>
  </si>
  <si>
    <t>Construction of Concrete Collar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</si>
  <si>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</si>
  <si>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</si>
  <si>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</si>
  <si>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</si>
  <si>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</si>
  <si>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</si>
  <si>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</si>
  <si>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</si>
  <si>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</si>
  <si>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</si>
  <si>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</si>
  <si>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</si>
  <si>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</si>
  <si>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</si>
  <si>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</si>
  <si>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</si>
  <si>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</si>
  <si>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</si>
  <si>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</si>
  <si>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</si>
  <si>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</si>
  <si>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</si>
  <si>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</si>
  <si>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F3</t>
  </si>
  <si>
    <t>F2</t>
  </si>
  <si>
    <t>Pipe Removal</t>
  </si>
  <si>
    <t>G1</t>
  </si>
  <si>
    <t>G2</t>
  </si>
  <si>
    <t>G3</t>
  </si>
  <si>
    <t>G4</t>
  </si>
  <si>
    <t>H1</t>
  </si>
  <si>
    <t>H2</t>
  </si>
  <si>
    <t>H3</t>
  </si>
  <si>
    <t>a) 900 mm diameter</t>
  </si>
  <si>
    <t>(See B10)</t>
  </si>
  <si>
    <t>FORM B: PRICES</t>
  </si>
  <si>
    <t>SUMMARY</t>
  </si>
  <si>
    <t xml:space="preserve">TOTAL BID PRICE (GST extra)                                                                              (in figures)                                             </t>
  </si>
  <si>
    <t>a) 600 mm diameter CMP (2.8mm) c/w polymer coating</t>
  </si>
  <si>
    <t>a) 600 mm diameter</t>
  </si>
  <si>
    <t>a) Outfall (600 mm CMP)</t>
  </si>
  <si>
    <t>a) 900 mm diameter CMP (2.8mm) c/w polymer coating</t>
  </si>
  <si>
    <t>a) 1800 mm diameter</t>
  </si>
  <si>
    <t>a) 900 mm diameter CMP</t>
  </si>
  <si>
    <t>HDD Outfall Cleaning</t>
  </si>
  <si>
    <t>BREDIN DRIVE OUTFALL (S-MA40005212)</t>
  </si>
  <si>
    <t>Supply and Installation of HDPE Spiral Wound Liner Pipe</t>
  </si>
  <si>
    <t>a) 690 mm internal diameter spiral wound HDPE pipe (RSC 160)</t>
  </si>
  <si>
    <t>a) Outfall (690 ID HDPE, 900 mm CMP)</t>
  </si>
  <si>
    <t xml:space="preserve">SOUTHBOINE DRIVE OUTFALL (S-MA60001608) </t>
  </si>
  <si>
    <t>Connect 600 mm diameter CMP to Manhole</t>
  </si>
  <si>
    <t>B13</t>
  </si>
  <si>
    <t>Patching Existing Manholes</t>
  </si>
  <si>
    <t>vert.m.</t>
  </si>
  <si>
    <t>B14</t>
  </si>
  <si>
    <t xml:space="preserve">FERRY ROAD OUTFALL (S-MA70019346) </t>
  </si>
  <si>
    <t xml:space="preserve">TYLEHURST STREET OUTFALL (S-MA20020018) </t>
  </si>
  <si>
    <t xml:space="preserve">CHURCHILL DRIVE &amp; OSBORNE STREET OUTFALL (S-MA70006325) </t>
  </si>
  <si>
    <t xml:space="preserve">SOUTHBRIDGE DRIVE OUTFALL (S-MA70012111) </t>
  </si>
  <si>
    <t>RIVERGATE DRIVE OUTFALL (S-MA70053500)</t>
  </si>
  <si>
    <t>a) Outfall (1800 mm CMP)</t>
  </si>
  <si>
    <t>a) 1800 mm diameter CMP</t>
  </si>
  <si>
    <t>a) 2300 mm diameter CMP</t>
  </si>
  <si>
    <t>a) Outfall (2300 mm CMP)</t>
  </si>
  <si>
    <t>a) 2300 mm diameter</t>
  </si>
  <si>
    <t>a) 1650 mm diameter Conc / 1800 mm diameter CMP</t>
  </si>
  <si>
    <t>a) Outfall (1650 mm Conc, 1800 mm CMP)</t>
  </si>
  <si>
    <t>a) 1525 mm diameter Conc / 1525 mm diameter CMP</t>
  </si>
  <si>
    <t>a) Outfall (1350 mm Conc, 1400 mm CMP)</t>
  </si>
  <si>
    <t>a) 1400 mm diameter</t>
  </si>
  <si>
    <t>a) 1050 mm diameter CMP (2.8mm) c/w polymer coating</t>
  </si>
  <si>
    <t>Supply and Installation of Manhole</t>
  </si>
  <si>
    <t>a) 1800 mm diameter (SD-010)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</si>
  <si>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</si>
  <si>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</si>
  <si>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</si>
  <si>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</si>
  <si>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</si>
  <si>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</si>
  <si>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</si>
  <si>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</si>
  <si>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</si>
  <si>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Plugging and Abandoning Existing Sewers with Lightweight Cellular Concrete  (Density 475 kg/m3)</t>
  </si>
  <si>
    <t>C14</t>
  </si>
  <si>
    <t>Repair of Sinkhole with Lightweight Cellular Concrete (Density 475 kg/m3)</t>
  </si>
  <si>
    <t>a) Outfall (1050 mm PVC, 1050 mm CMP )</t>
  </si>
  <si>
    <t>C15</t>
  </si>
  <si>
    <t>a) 350 mm PVC</t>
  </si>
  <si>
    <t>b) 900 mm CMP</t>
  </si>
  <si>
    <t>C16</t>
  </si>
  <si>
    <t>C17</t>
  </si>
  <si>
    <t>C18</t>
  </si>
  <si>
    <t>C19</t>
  </si>
  <si>
    <t>Connect 1050 CMP to Manhole (Reinforced Concrete Collar)</t>
  </si>
  <si>
    <t>Removal of 100mm Concrete Sidewalk</t>
  </si>
  <si>
    <t>Renewal/Installation of 100mm Concrete Sidewalk</t>
  </si>
  <si>
    <t xml:space="preserve">UXBRIDGE ROAD SOUTH OUTFALL (S-MA70031497) </t>
  </si>
  <si>
    <t>Pedestrian Bridge Concrete Embankment Slab Repair</t>
  </si>
  <si>
    <t>C20</t>
  </si>
  <si>
    <t>PEDESTRIAN BRIDGE - CONCRETE EMBANKMENT SLAB</t>
  </si>
  <si>
    <t>F4</t>
  </si>
  <si>
    <t>F5</t>
  </si>
  <si>
    <t>H4</t>
  </si>
  <si>
    <t>Removal of Concrete Debris</t>
  </si>
  <si>
    <t>C21</t>
  </si>
  <si>
    <t>Supply and Installation of Fittings</t>
  </si>
  <si>
    <t>a) 45 Degree CMP Bend -1050 mm diameter (2.8mm) c/w polymer coating</t>
  </si>
  <si>
    <t>C22</t>
  </si>
  <si>
    <t>Supply and Installation of Temporary Shoring</t>
  </si>
  <si>
    <t>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</si>
</sst>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&quot;$&quot;#,##0.00"/>
    <numFmt numFmtId="175" formatCode="&quot;Subtotal: &quot;#\ ###\ ##0.00;;&quot;Subtotal: Nil&quot;;@"/>
  </numFmts>
  <fonts count="4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MS Sans Serif"/>
      <family val="2"/>
    </font>
    <font>
      <sz val="12"/>
      <name val="Arial"/>
    </font>
    <font>
      <sz val="6"/>
      <color indexed="8"/>
      <name val="Arial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  <font>
      <b/>
      <i/>
      <u/>
      <sz val="12"/>
      <color rgb="FF000000"/>
      <name val="Arial"/>
      <family val="2"/>
    </font>
    <font>
      <b/>
      <i/>
      <sz val="12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6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0" fillId="24" borderId="0"/>
    <xf numFmtId="0" fontId="1" fillId="0" borderId="0"/>
  </cellStyleXfs>
  <cellXfs count="109">
    <xf numFmtId="0" fontId="0" fillId="0" borderId="0" xfId="0"/>
    <xf numFmtId="7" fontId="36" fillId="0" borderId="0" xfId="110" applyNumberFormat="1" applyFont="1" applyFill="1" applyAlignment="1">
      <alignment horizontal="centerContinuous" vertical="center"/>
    </xf>
    <xf numFmtId="0" fontId="35" fillId="0" borderId="0" xfId="110" applyNumberFormat="1" applyFill="1"/>
    <xf numFmtId="7" fontId="37" fillId="0" borderId="0" xfId="110" applyNumberFormat="1" applyFon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vertical="top"/>
    </xf>
    <xf numFmtId="7" fontId="35" fillId="0" borderId="17" xfId="110" applyNumberFormat="1" applyFill="1" applyBorder="1" applyAlignment="1">
      <alignment horizontal="center"/>
    </xf>
    <xf numFmtId="7" fontId="35" fillId="0" borderId="20" xfId="110" applyNumberFormat="1" applyFill="1" applyBorder="1" applyAlignment="1">
      <alignment horizontal="right"/>
    </xf>
    <xf numFmtId="4" fontId="38" fillId="0" borderId="15" xfId="110" applyNumberFormat="1" applyFont="1" applyFill="1" applyBorder="1" applyAlignment="1" applyProtection="1">
      <alignment horizontal="center" vertical="top" wrapText="1"/>
    </xf>
    <xf numFmtId="0" fontId="39" fillId="0" borderId="0" xfId="110" applyFont="1" applyFill="1" applyBorder="1" applyAlignment="1">
      <alignment vertical="top" wrapText="1"/>
    </xf>
    <xf numFmtId="0" fontId="35" fillId="0" borderId="0" xfId="110" applyNumberFormat="1" applyFill="1" applyBorder="1"/>
    <xf numFmtId="175" fontId="38" fillId="0" borderId="15" xfId="110" applyNumberFormat="1" applyFont="1" applyFill="1" applyBorder="1" applyAlignment="1" applyProtection="1">
      <alignment horizontal="center" vertical="top"/>
    </xf>
    <xf numFmtId="4" fontId="38" fillId="0" borderId="15" xfId="110" applyNumberFormat="1" applyFont="1" applyFill="1" applyBorder="1" applyAlignment="1" applyProtection="1">
      <alignment horizontal="center" vertical="top"/>
    </xf>
    <xf numFmtId="4" fontId="38" fillId="0" borderId="0" xfId="110" applyNumberFormat="1" applyFont="1" applyFill="1" applyBorder="1" applyAlignment="1" applyProtection="1">
      <alignment horizontal="center" vertical="top"/>
    </xf>
    <xf numFmtId="4" fontId="38" fillId="25" borderId="10" xfId="110" applyNumberFormat="1" applyFont="1" applyFill="1" applyBorder="1" applyAlignment="1" applyProtection="1">
      <alignment horizontal="center" vertical="top" wrapText="1"/>
    </xf>
    <xf numFmtId="0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horizontal="center"/>
    </xf>
    <xf numFmtId="3" fontId="35" fillId="0" borderId="0" xfId="110" applyNumberFormat="1" applyFill="1"/>
    <xf numFmtId="0" fontId="20" fillId="0" borderId="0" xfId="113" applyFill="1"/>
    <xf numFmtId="0" fontId="20" fillId="0" borderId="0" xfId="113" applyFill="1" applyAlignment="1">
      <alignment vertical="top"/>
    </xf>
    <xf numFmtId="0" fontId="20" fillId="0" borderId="0" xfId="113" applyFill="1" applyAlignment="1">
      <alignment horizontal="center"/>
    </xf>
    <xf numFmtId="3" fontId="20" fillId="0" borderId="0" xfId="113" applyNumberFormat="1" applyFill="1"/>
    <xf numFmtId="0" fontId="20" fillId="0" borderId="0" xfId="113" applyFill="1" applyAlignment="1">
      <alignment horizontal="right"/>
    </xf>
    <xf numFmtId="0" fontId="39" fillId="0" borderId="0" xfId="110" applyFont="1" applyFill="1" applyBorder="1" applyAlignment="1">
      <alignment horizontal="left" vertical="center" wrapText="1"/>
    </xf>
    <xf numFmtId="0" fontId="20" fillId="0" borderId="0" xfId="110" applyNumberFormat="1" applyFont="1" applyFill="1" applyAlignment="1">
      <alignment vertical="center"/>
    </xf>
    <xf numFmtId="0" fontId="20" fillId="0" borderId="0" xfId="110" applyFont="1" applyFill="1" applyAlignment="1">
      <alignment horizontal="right"/>
    </xf>
    <xf numFmtId="0" fontId="20" fillId="0" borderId="0" xfId="110" applyFont="1" applyFill="1"/>
    <xf numFmtId="175" fontId="38" fillId="0" borderId="15" xfId="110" applyNumberFormat="1" applyFont="1" applyFill="1" applyBorder="1" applyAlignment="1">
      <alignment horizontal="center" vertical="top"/>
    </xf>
    <xf numFmtId="0" fontId="39" fillId="0" borderId="0" xfId="110" applyFont="1" applyFill="1" applyAlignment="1">
      <alignment vertical="top" wrapText="1"/>
    </xf>
    <xf numFmtId="175" fontId="38" fillId="0" borderId="0" xfId="110" applyNumberFormat="1" applyFont="1" applyFill="1" applyBorder="1" applyAlignment="1">
      <alignment horizontal="center" vertical="top"/>
    </xf>
    <xf numFmtId="4" fontId="38" fillId="0" borderId="0" xfId="110" applyNumberFormat="1" applyFont="1" applyFill="1" applyBorder="1" applyAlignment="1" applyProtection="1">
      <alignment horizontal="center" vertical="top" wrapText="1"/>
    </xf>
    <xf numFmtId="1" fontId="34" fillId="0" borderId="0" xfId="0" applyNumberFormat="1" applyFont="1" applyAlignment="1" applyProtection="1">
      <alignment horizontal="centerContinuous" vertical="top"/>
    </xf>
    <xf numFmtId="0" fontId="34" fillId="0" borderId="0" xfId="0" applyFont="1" applyAlignment="1" applyProtection="1">
      <alignment horizontal="centerContinuous" vertical="center"/>
    </xf>
    <xf numFmtId="7" fontId="36" fillId="0" borderId="0" xfId="0" applyNumberFormat="1" applyFont="1" applyAlignment="1" applyProtection="1">
      <alignment horizontal="centerContinuous" vertical="center"/>
    </xf>
    <xf numFmtId="1" fontId="1" fillId="0" borderId="0" xfId="0" applyNumberFormat="1" applyFont="1" applyAlignment="1" applyProtection="1">
      <alignment horizontal="centerContinuous" vertical="top"/>
    </xf>
    <xf numFmtId="0" fontId="0" fillId="0" borderId="0" xfId="0" applyAlignment="1" applyProtection="1">
      <alignment horizontal="centerContinuous" vertical="center"/>
    </xf>
    <xf numFmtId="0" fontId="20" fillId="0" borderId="0" xfId="0" applyFont="1" applyAlignment="1" applyProtection="1">
      <alignment horizontal="centerContinuous" vertical="center"/>
    </xf>
    <xf numFmtId="7" fontId="41" fillId="0" borderId="0" xfId="0" applyNumberFormat="1" applyFont="1" applyAlignment="1" applyProtection="1">
      <alignment horizontal="centerContinuous" vertical="center"/>
    </xf>
    <xf numFmtId="0" fontId="20" fillId="0" borderId="0" xfId="0" applyFont="1" applyAlignment="1" applyProtection="1">
      <alignment vertical="top"/>
    </xf>
    <xf numFmtId="0" fontId="0" fillId="0" borderId="0" xfId="0" applyProtection="1"/>
    <xf numFmtId="7" fontId="0" fillId="0" borderId="0" xfId="0" applyNumberFormat="1" applyAlignment="1" applyProtection="1">
      <alignment horizontal="centerContinuous" vertical="center"/>
    </xf>
    <xf numFmtId="2" fontId="0" fillId="0" borderId="0" xfId="0" applyNumberFormat="1" applyAlignment="1" applyProtection="1">
      <alignment horizontal="centerContinuous"/>
    </xf>
    <xf numFmtId="0" fontId="20" fillId="0" borderId="17" xfId="0" applyFont="1" applyBorder="1" applyAlignment="1" applyProtection="1">
      <alignment horizontal="center" vertical="top"/>
    </xf>
    <xf numFmtId="0" fontId="20" fillId="0" borderId="18" xfId="0" applyFont="1" applyBorder="1" applyAlignment="1" applyProtection="1">
      <alignment horizontal="center"/>
    </xf>
    <xf numFmtId="0" fontId="20" fillId="0" borderId="17" xfId="0" applyFont="1" applyBorder="1" applyAlignment="1" applyProtection="1">
      <alignment horizontal="center"/>
    </xf>
    <xf numFmtId="0" fontId="20" fillId="0" borderId="19" xfId="0" applyFont="1" applyBorder="1" applyAlignment="1" applyProtection="1">
      <alignment horizontal="center"/>
    </xf>
    <xf numFmtId="0" fontId="20" fillId="0" borderId="21" xfId="0" applyFont="1" applyBorder="1" applyAlignment="1" applyProtection="1">
      <alignment vertical="top"/>
    </xf>
    <xf numFmtId="0" fontId="20" fillId="0" borderId="22" xfId="0" applyFont="1" applyBorder="1" applyProtection="1"/>
    <xf numFmtId="0" fontId="20" fillId="0" borderId="21" xfId="0" applyFont="1" applyBorder="1" applyAlignment="1" applyProtection="1">
      <alignment horizontal="center"/>
    </xf>
    <xf numFmtId="0" fontId="20" fillId="0" borderId="23" xfId="0" applyFont="1" applyBorder="1" applyProtection="1"/>
    <xf numFmtId="0" fontId="20" fillId="0" borderId="23" xfId="0" applyFont="1" applyBorder="1" applyAlignment="1" applyProtection="1">
      <alignment horizontal="center"/>
    </xf>
    <xf numFmtId="7" fontId="20" fillId="0" borderId="23" xfId="0" applyNumberFormat="1" applyFont="1" applyBorder="1" applyAlignment="1" applyProtection="1">
      <alignment horizontal="right"/>
    </xf>
    <xf numFmtId="0" fontId="20" fillId="0" borderId="23" xfId="0" applyFont="1" applyBorder="1" applyAlignment="1" applyProtection="1">
      <alignment horizontal="right"/>
    </xf>
    <xf numFmtId="0" fontId="42" fillId="0" borderId="27" xfId="0" applyFont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vertical="center" wrapText="1"/>
    </xf>
    <xf numFmtId="7" fontId="20" fillId="0" borderId="24" xfId="0" applyNumberFormat="1" applyFont="1" applyFill="1" applyBorder="1" applyAlignment="1" applyProtection="1">
      <alignment horizontal="right" vertical="center"/>
    </xf>
    <xf numFmtId="7" fontId="20" fillId="0" borderId="29" xfId="0" applyNumberFormat="1" applyFont="1" applyFill="1" applyBorder="1" applyAlignment="1" applyProtection="1">
      <alignment horizontal="right" vertical="center"/>
    </xf>
    <xf numFmtId="0" fontId="20" fillId="0" borderId="10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horizontal="right" vertical="center" wrapText="1"/>
    </xf>
    <xf numFmtId="0" fontId="42" fillId="0" borderId="30" xfId="0" applyFont="1" applyFill="1" applyBorder="1" applyAlignment="1" applyProtection="1">
      <alignment horizontal="center" vertical="center"/>
    </xf>
    <xf numFmtId="174" fontId="43" fillId="0" borderId="16" xfId="0" applyNumberFormat="1" applyFont="1" applyFill="1" applyBorder="1" applyAlignment="1" applyProtection="1">
      <alignment vertical="center" wrapText="1"/>
    </xf>
    <xf numFmtId="0" fontId="42" fillId="0" borderId="27" xfId="0" applyFont="1" applyFill="1" applyBorder="1" applyAlignment="1" applyProtection="1">
      <alignment horizontal="center" vertical="center"/>
    </xf>
    <xf numFmtId="1" fontId="43" fillId="0" borderId="33" xfId="0" applyNumberFormat="1" applyFont="1" applyFill="1" applyBorder="1" applyAlignment="1" applyProtection="1">
      <alignment vertical="center"/>
    </xf>
    <xf numFmtId="1" fontId="43" fillId="0" borderId="34" xfId="0" applyNumberFormat="1" applyFont="1" applyFill="1" applyBorder="1" applyAlignment="1" applyProtection="1">
      <alignment vertical="center" wrapText="1"/>
    </xf>
    <xf numFmtId="1" fontId="43" fillId="0" borderId="0" xfId="0" applyNumberFormat="1" applyFont="1" applyAlignment="1" applyProtection="1">
      <alignment horizontal="left" vertical="center" wrapText="1"/>
    </xf>
    <xf numFmtId="1" fontId="46" fillId="0" borderId="0" xfId="0" applyNumberFormat="1" applyFont="1" applyBorder="1" applyAlignment="1" applyProtection="1">
      <alignment horizontal="left" vertical="center" wrapText="1"/>
    </xf>
    <xf numFmtId="1" fontId="43" fillId="0" borderId="0" xfId="0" applyNumberFormat="1" applyFont="1" applyBorder="1" applyAlignment="1" applyProtection="1">
      <alignment horizontal="left" vertical="center" wrapText="1"/>
    </xf>
    <xf numFmtId="0" fontId="34" fillId="0" borderId="0" xfId="110" applyNumberFormat="1" applyFont="1" applyFill="1" applyBorder="1" applyAlignment="1" applyProtection="1">
      <alignment horizontal="right" vertical="center"/>
    </xf>
    <xf numFmtId="0" fontId="42" fillId="0" borderId="15" xfId="0" applyFont="1" applyBorder="1" applyAlignment="1" applyProtection="1">
      <alignment horizontal="center" vertical="center"/>
    </xf>
    <xf numFmtId="1" fontId="34" fillId="0" borderId="0" xfId="113" applyNumberFormat="1" applyFont="1" applyFill="1" applyBorder="1" applyAlignment="1" applyProtection="1">
      <alignment vertical="center"/>
    </xf>
    <xf numFmtId="1" fontId="42" fillId="0" borderId="15" xfId="0" applyNumberFormat="1" applyFont="1" applyBorder="1" applyAlignment="1" applyProtection="1">
      <alignment horizontal="center" vertical="center"/>
    </xf>
    <xf numFmtId="0" fontId="20" fillId="0" borderId="14" xfId="113" applyFill="1" applyBorder="1" applyAlignment="1" applyProtection="1">
      <alignment vertical="top"/>
    </xf>
    <xf numFmtId="0" fontId="20" fillId="0" borderId="14" xfId="113" applyFill="1" applyBorder="1" applyProtection="1"/>
    <xf numFmtId="0" fontId="20" fillId="0" borderId="14" xfId="113" applyFill="1" applyBorder="1" applyAlignment="1" applyProtection="1">
      <alignment horizontal="center"/>
    </xf>
    <xf numFmtId="3" fontId="20" fillId="0" borderId="14" xfId="113" applyNumberFormat="1" applyFill="1" applyBorder="1" applyProtection="1"/>
    <xf numFmtId="7" fontId="20" fillId="0" borderId="14" xfId="113" applyNumberFormat="1" applyFill="1" applyBorder="1" applyAlignment="1" applyProtection="1">
      <alignment horizontal="right"/>
    </xf>
    <xf numFmtId="0" fontId="20" fillId="0" borderId="14" xfId="113" applyFill="1" applyBorder="1" applyAlignment="1" applyProtection="1">
      <alignment horizontal="right"/>
    </xf>
    <xf numFmtId="7" fontId="20" fillId="0" borderId="24" xfId="0" applyNumberFormat="1" applyFont="1" applyFill="1" applyBorder="1" applyAlignment="1" applyProtection="1">
      <alignment horizontal="right" vertical="center"/>
      <protection locked="0"/>
    </xf>
    <xf numFmtId="7" fontId="20" fillId="0" borderId="19" xfId="0" applyNumberFormat="1" applyFont="1" applyBorder="1" applyAlignment="1" applyProtection="1">
      <alignment horizontal="center" vertical="center"/>
    </xf>
    <xf numFmtId="1" fontId="43" fillId="0" borderId="35" xfId="0" applyNumberFormat="1" applyFont="1" applyBorder="1" applyAlignment="1" applyProtection="1">
      <alignment horizontal="left" vertical="center" wrapText="1"/>
    </xf>
    <xf numFmtId="174" fontId="47" fillId="0" borderId="37" xfId="0" applyNumberFormat="1" applyFont="1" applyBorder="1" applyAlignment="1" applyProtection="1">
      <alignment horizontal="right" vertical="center" wrapText="1"/>
    </xf>
    <xf numFmtId="0" fontId="39" fillId="0" borderId="0" xfId="110" applyFont="1" applyFill="1" applyBorder="1" applyAlignment="1">
      <alignment vertical="center" wrapText="1"/>
    </xf>
    <xf numFmtId="0" fontId="35" fillId="0" borderId="10" xfId="110" applyNumberFormat="1" applyFill="1" applyBorder="1" applyAlignment="1" applyProtection="1">
      <alignment vertical="top"/>
    </xf>
    <xf numFmtId="0" fontId="20" fillId="0" borderId="38" xfId="0" applyFont="1" applyFill="1" applyBorder="1" applyAlignment="1" applyProtection="1">
      <alignment horizontal="center" vertical="center" wrapText="1"/>
    </xf>
    <xf numFmtId="0" fontId="20" fillId="0" borderId="10" xfId="110" applyNumberFormat="1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 wrapText="1"/>
    </xf>
    <xf numFmtId="0" fontId="42" fillId="0" borderId="35" xfId="0" applyFont="1" applyBorder="1" applyAlignment="1" applyProtection="1">
      <alignment horizontal="center" vertical="center"/>
    </xf>
    <xf numFmtId="1" fontId="34" fillId="0" borderId="14" xfId="113" applyNumberFormat="1" applyFont="1" applyFill="1" applyBorder="1" applyAlignment="1" applyProtection="1">
      <alignment vertical="center"/>
    </xf>
    <xf numFmtId="1" fontId="43" fillId="0" borderId="14" xfId="0" applyNumberFormat="1" applyFont="1" applyBorder="1" applyAlignment="1" applyProtection="1">
      <alignment horizontal="left" vertical="center" wrapText="1"/>
    </xf>
    <xf numFmtId="0" fontId="34" fillId="0" borderId="15" xfId="0" applyFont="1" applyFill="1" applyBorder="1" applyAlignment="1" applyProtection="1">
      <alignment vertical="center" wrapText="1"/>
    </xf>
    <xf numFmtId="0" fontId="34" fillId="0" borderId="0" xfId="113" applyFont="1" applyFill="1" applyBorder="1" applyAlignment="1" applyProtection="1">
      <alignment vertical="center"/>
    </xf>
    <xf numFmtId="7" fontId="34" fillId="0" borderId="14" xfId="113" applyNumberFormat="1" applyFont="1" applyFill="1" applyBorder="1" applyAlignment="1" applyProtection="1">
      <alignment horizontal="center" vertical="center"/>
    </xf>
    <xf numFmtId="174" fontId="42" fillId="0" borderId="14" xfId="0" applyNumberFormat="1" applyFont="1" applyBorder="1" applyAlignment="1" applyProtection="1">
      <alignment horizontal="center" vertical="center" wrapText="1"/>
    </xf>
    <xf numFmtId="174" fontId="42" fillId="0" borderId="36" xfId="0" applyNumberFormat="1" applyFont="1" applyBorder="1" applyAlignment="1" applyProtection="1">
      <alignment horizontal="center" vertical="center" wrapText="1"/>
    </xf>
    <xf numFmtId="174" fontId="42" fillId="0" borderId="34" xfId="0" applyNumberFormat="1" applyFont="1" applyBorder="1" applyAlignment="1" applyProtection="1">
      <alignment horizontal="center" vertical="center" wrapText="1"/>
    </xf>
    <xf numFmtId="174" fontId="42" fillId="0" borderId="16" xfId="0" applyNumberFormat="1" applyFont="1" applyBorder="1" applyAlignment="1" applyProtection="1">
      <alignment horizontal="center" vertical="center" wrapText="1"/>
    </xf>
    <xf numFmtId="1" fontId="34" fillId="0" borderId="0" xfId="113" applyNumberFormat="1" applyFont="1" applyFill="1" applyBorder="1" applyAlignment="1" applyProtection="1">
      <alignment horizontal="left" vertical="center"/>
    </xf>
    <xf numFmtId="1" fontId="43" fillId="0" borderId="28" xfId="0" applyNumberFormat="1" applyFont="1" applyFill="1" applyBorder="1" applyAlignment="1" applyProtection="1">
      <alignment horizontal="left" vertical="center" wrapText="1"/>
    </xf>
    <xf numFmtId="1" fontId="43" fillId="0" borderId="25" xfId="0" applyNumberFormat="1" applyFont="1" applyFill="1" applyBorder="1" applyAlignment="1" applyProtection="1">
      <alignment horizontal="left" vertical="center" wrapText="1"/>
    </xf>
    <xf numFmtId="1" fontId="43" fillId="0" borderId="26" xfId="0" applyNumberFormat="1" applyFont="1" applyFill="1" applyBorder="1" applyAlignment="1" applyProtection="1">
      <alignment horizontal="left" vertical="center" wrapText="1"/>
    </xf>
    <xf numFmtId="1" fontId="43" fillId="0" borderId="31" xfId="0" applyNumberFormat="1" applyFont="1" applyFill="1" applyBorder="1" applyAlignment="1" applyProtection="1">
      <alignment horizontal="left" vertical="center"/>
    </xf>
    <xf numFmtId="1" fontId="43" fillId="0" borderId="32" xfId="0" applyNumberFormat="1" applyFont="1" applyFill="1" applyBorder="1" applyAlignment="1" applyProtection="1">
      <alignment horizontal="left" vertical="center"/>
    </xf>
    <xf numFmtId="1" fontId="43" fillId="0" borderId="32" xfId="0" applyNumberFormat="1" applyFont="1" applyFill="1" applyBorder="1" applyAlignment="1" applyProtection="1">
      <alignment horizontal="right" vertical="center" wrapText="1"/>
    </xf>
    <xf numFmtId="1" fontId="43" fillId="0" borderId="28" xfId="0" applyNumberFormat="1" applyFont="1" applyBorder="1" applyAlignment="1" applyProtection="1">
      <alignment horizontal="left" vertical="center" wrapText="1"/>
    </xf>
    <xf numFmtId="1" fontId="43" fillId="0" borderId="25" xfId="0" applyNumberFormat="1" applyFont="1" applyBorder="1" applyAlignment="1" applyProtection="1">
      <alignment horizontal="left" vertical="center" wrapText="1"/>
    </xf>
    <xf numFmtId="1" fontId="43" fillId="0" borderId="26" xfId="0" applyNumberFormat="1" applyFont="1" applyBorder="1" applyAlignment="1" applyProtection="1">
      <alignment horizontal="left" vertical="center" wrapText="1"/>
    </xf>
    <xf numFmtId="1" fontId="43" fillId="0" borderId="31" xfId="0" applyNumberFormat="1" applyFont="1" applyFill="1" applyBorder="1" applyAlignment="1" applyProtection="1">
      <alignment horizontal="left" vertical="center" wrapText="1"/>
    </xf>
    <xf numFmtId="1" fontId="43" fillId="0" borderId="32" xfId="0" applyNumberFormat="1" applyFont="1" applyFill="1" applyBorder="1" applyAlignment="1" applyProtection="1">
      <alignment horizontal="left" vertical="center" wrapText="1"/>
    </xf>
  </cellXfs>
  <cellStyles count="11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3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gsgroup.sharepoint.com/Users/tschirli/AppData/Local/Microsoft/Windows/INetCache/Content.Outlook/AT66FQJT/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gsgroup.sharepoint.com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2"/>
  <sheetViews>
    <sheetView showZeros="0" tabSelected="1" showOutlineSymbols="0" view="pageBreakPreview" topLeftCell="B1" zoomScale="70" zoomScaleNormal="100" zoomScaleSheetLayoutView="70" workbookViewId="0">
      <selection activeCell="G9" sqref="G9"/>
    </sheetView>
  </sheetViews>
  <sheetFormatPr defaultColWidth="13.5703125" defaultRowHeight="15" x14ac:dyDescent="0.2"/>
  <cols>
    <col min="1" max="1" width="14.42578125" style="15" hidden="1" customWidth="1"/>
    <col min="2" max="2" width="11.28515625" style="5" customWidth="1"/>
    <col min="3" max="3" width="81.5703125" style="2" customWidth="1"/>
    <col min="4" max="4" width="20.28515625" style="16" customWidth="1"/>
    <col min="5" max="5" width="16.140625" style="2" customWidth="1"/>
    <col min="6" max="6" width="19.5703125" style="17" customWidth="1"/>
    <col min="7" max="7" width="21.28515625" style="15" customWidth="1"/>
    <col min="8" max="8" width="21.5703125" style="15" customWidth="1"/>
    <col min="9" max="9" width="137.42578125" style="2" customWidth="1"/>
    <col min="10" max="10" width="48.28515625" style="2" customWidth="1"/>
    <col min="11" max="16384" width="13.5703125" style="2"/>
  </cols>
  <sheetData>
    <row r="1" spans="1:10" ht="15.75" x14ac:dyDescent="0.2">
      <c r="A1" s="1"/>
      <c r="B1" s="31" t="s">
        <v>114</v>
      </c>
      <c r="C1" s="32"/>
      <c r="D1" s="32"/>
      <c r="E1" s="32"/>
      <c r="F1" s="32"/>
      <c r="G1" s="33"/>
      <c r="H1" s="32"/>
    </row>
    <row r="2" spans="1:10" x14ac:dyDescent="0.2">
      <c r="A2" s="3"/>
      <c r="B2" s="34" t="s">
        <v>113</v>
      </c>
      <c r="C2" s="35"/>
      <c r="D2" s="36"/>
      <c r="E2" s="35"/>
      <c r="F2" s="35"/>
      <c r="G2" s="37"/>
      <c r="H2" s="35"/>
    </row>
    <row r="3" spans="1:10" x14ac:dyDescent="0.2">
      <c r="A3" s="4"/>
      <c r="B3" s="38" t="s">
        <v>1</v>
      </c>
      <c r="C3" s="39"/>
      <c r="D3" s="39"/>
      <c r="E3" s="39"/>
      <c r="F3" s="39"/>
      <c r="G3" s="40"/>
      <c r="H3" s="41"/>
    </row>
    <row r="4" spans="1:10" x14ac:dyDescent="0.2">
      <c r="A4" s="6" t="s">
        <v>2</v>
      </c>
      <c r="B4" s="42" t="s">
        <v>3</v>
      </c>
      <c r="C4" s="43" t="s">
        <v>4</v>
      </c>
      <c r="D4" s="44" t="s">
        <v>5</v>
      </c>
      <c r="E4" s="45" t="s">
        <v>6</v>
      </c>
      <c r="F4" s="45" t="s">
        <v>7</v>
      </c>
      <c r="G4" s="79" t="s">
        <v>8</v>
      </c>
      <c r="H4" s="45" t="s">
        <v>9</v>
      </c>
    </row>
    <row r="5" spans="1:10" ht="15.75" thickBot="1" x14ac:dyDescent="0.25">
      <c r="A5" s="7"/>
      <c r="B5" s="46"/>
      <c r="C5" s="47"/>
      <c r="D5" s="48" t="s">
        <v>10</v>
      </c>
      <c r="E5" s="49"/>
      <c r="F5" s="50" t="s">
        <v>11</v>
      </c>
      <c r="G5" s="51"/>
      <c r="H5" s="52"/>
    </row>
    <row r="6" spans="1:10" ht="36" customHeight="1" thickTop="1" x14ac:dyDescent="0.2">
      <c r="A6" s="8" t="s">
        <v>12</v>
      </c>
      <c r="B6" s="53" t="s">
        <v>34</v>
      </c>
      <c r="C6" s="104" t="s">
        <v>124</v>
      </c>
      <c r="D6" s="105"/>
      <c r="E6" s="105"/>
      <c r="F6" s="105"/>
      <c r="G6" s="105"/>
      <c r="H6" s="106"/>
      <c r="I6" s="9"/>
      <c r="J6" s="10"/>
    </row>
    <row r="7" spans="1:10" ht="36" customHeight="1" x14ac:dyDescent="0.2">
      <c r="A7" s="11" t="s">
        <v>13</v>
      </c>
      <c r="B7" s="54" t="s">
        <v>35</v>
      </c>
      <c r="C7" s="55" t="s">
        <v>36</v>
      </c>
      <c r="D7" s="54"/>
      <c r="E7" s="54" t="s">
        <v>37</v>
      </c>
      <c r="F7" s="54">
        <v>1</v>
      </c>
      <c r="G7" s="78"/>
      <c r="H7" s="57">
        <f>F7*G7</f>
        <v>0</v>
      </c>
      <c r="I7" s="82"/>
      <c r="J7" s="10"/>
    </row>
    <row r="8" spans="1:10" ht="36" customHeight="1" x14ac:dyDescent="0.2">
      <c r="A8" s="11"/>
      <c r="B8" s="54" t="s">
        <v>38</v>
      </c>
      <c r="C8" s="55" t="s">
        <v>63</v>
      </c>
      <c r="D8" s="54"/>
      <c r="E8" s="54"/>
      <c r="F8" s="54"/>
      <c r="G8" s="56"/>
      <c r="H8" s="57">
        <f t="shared" ref="H8:H21" si="0">F8*G8</f>
        <v>0</v>
      </c>
      <c r="I8" s="9"/>
      <c r="J8" s="10"/>
    </row>
    <row r="9" spans="1:10" ht="36" customHeight="1" x14ac:dyDescent="0.2">
      <c r="A9" s="11"/>
      <c r="B9" s="54"/>
      <c r="C9" s="55" t="s">
        <v>120</v>
      </c>
      <c r="D9" s="54"/>
      <c r="E9" s="54" t="s">
        <v>40</v>
      </c>
      <c r="F9" s="54">
        <v>2.5</v>
      </c>
      <c r="G9" s="78"/>
      <c r="H9" s="57">
        <f t="shared" si="0"/>
        <v>0</v>
      </c>
      <c r="I9" s="24"/>
      <c r="J9" s="10"/>
    </row>
    <row r="10" spans="1:10" ht="36" customHeight="1" x14ac:dyDescent="0.2">
      <c r="A10" s="11"/>
      <c r="B10" s="54" t="s">
        <v>41</v>
      </c>
      <c r="C10" s="55" t="s">
        <v>125</v>
      </c>
      <c r="D10" s="54"/>
      <c r="E10" s="54"/>
      <c r="F10" s="54"/>
      <c r="G10" s="56"/>
      <c r="H10" s="57">
        <f t="shared" si="0"/>
        <v>0</v>
      </c>
      <c r="I10" s="24"/>
      <c r="J10" s="10"/>
    </row>
    <row r="11" spans="1:10" ht="36" customHeight="1" x14ac:dyDescent="0.2">
      <c r="A11" s="11"/>
      <c r="B11" s="54"/>
      <c r="C11" s="55" t="s">
        <v>126</v>
      </c>
      <c r="D11" s="54"/>
      <c r="E11" s="54" t="s">
        <v>40</v>
      </c>
      <c r="F11" s="54">
        <v>10.1</v>
      </c>
      <c r="G11" s="78"/>
      <c r="H11" s="57">
        <f t="shared" si="0"/>
        <v>0</v>
      </c>
      <c r="I11" s="24"/>
      <c r="J11" s="10"/>
    </row>
    <row r="12" spans="1:10" ht="36" customHeight="1" x14ac:dyDescent="0.2">
      <c r="A12" s="11"/>
      <c r="B12" s="54" t="s">
        <v>44</v>
      </c>
      <c r="C12" s="55" t="s">
        <v>78</v>
      </c>
      <c r="D12" s="54"/>
      <c r="E12" s="54"/>
      <c r="F12" s="54"/>
      <c r="G12" s="56"/>
      <c r="H12" s="57">
        <f t="shared" si="0"/>
        <v>0</v>
      </c>
      <c r="I12" s="24"/>
      <c r="J12" s="10"/>
    </row>
    <row r="13" spans="1:10" ht="43.5" customHeight="1" x14ac:dyDescent="0.2">
      <c r="A13" s="11"/>
      <c r="B13" s="54"/>
      <c r="C13" s="55" t="s">
        <v>112</v>
      </c>
      <c r="D13" s="54"/>
      <c r="E13" s="54" t="s">
        <v>37</v>
      </c>
      <c r="F13" s="54">
        <v>1</v>
      </c>
      <c r="G13" s="78"/>
      <c r="H13" s="57">
        <f t="shared" si="0"/>
        <v>0</v>
      </c>
      <c r="I13" s="24"/>
      <c r="J13" s="10"/>
    </row>
    <row r="14" spans="1:10" ht="36" customHeight="1" x14ac:dyDescent="0.2">
      <c r="A14" s="11"/>
      <c r="B14" s="54" t="s">
        <v>48</v>
      </c>
      <c r="C14" s="55" t="s">
        <v>66</v>
      </c>
      <c r="D14" s="54"/>
      <c r="E14" s="54" t="s">
        <v>62</v>
      </c>
      <c r="F14" s="54">
        <v>10</v>
      </c>
      <c r="G14" s="78"/>
      <c r="H14" s="57">
        <f t="shared" si="0"/>
        <v>0</v>
      </c>
      <c r="I14" s="24"/>
      <c r="J14" s="10"/>
    </row>
    <row r="15" spans="1:10" ht="36" customHeight="1" x14ac:dyDescent="0.2">
      <c r="A15" s="11"/>
      <c r="B15" s="54" t="s">
        <v>52</v>
      </c>
      <c r="C15" s="55" t="s">
        <v>67</v>
      </c>
      <c r="D15" s="54"/>
      <c r="E15" s="54" t="s">
        <v>43</v>
      </c>
      <c r="F15" s="54">
        <v>20</v>
      </c>
      <c r="G15" s="78"/>
      <c r="H15" s="57">
        <f t="shared" si="0"/>
        <v>0</v>
      </c>
      <c r="I15" s="24"/>
      <c r="J15" s="10"/>
    </row>
    <row r="16" spans="1:10" ht="36" customHeight="1" x14ac:dyDescent="0.2">
      <c r="A16" s="11"/>
      <c r="B16" s="54" t="s">
        <v>53</v>
      </c>
      <c r="C16" s="55" t="s">
        <v>68</v>
      </c>
      <c r="D16" s="54"/>
      <c r="E16" s="54" t="s">
        <v>60</v>
      </c>
      <c r="F16" s="54">
        <v>24</v>
      </c>
      <c r="G16" s="78"/>
      <c r="H16" s="57">
        <f t="shared" si="0"/>
        <v>0</v>
      </c>
      <c r="I16" s="24"/>
      <c r="J16" s="10"/>
    </row>
    <row r="17" spans="1:10" ht="36" customHeight="1" x14ac:dyDescent="0.2">
      <c r="A17" s="11" t="s">
        <v>14</v>
      </c>
      <c r="B17" s="54" t="s">
        <v>54</v>
      </c>
      <c r="C17" s="55" t="s">
        <v>39</v>
      </c>
      <c r="D17" s="54"/>
      <c r="E17" s="54" t="s">
        <v>40</v>
      </c>
      <c r="F17" s="54">
        <v>20</v>
      </c>
      <c r="G17" s="78"/>
      <c r="H17" s="57">
        <f t="shared" si="0"/>
        <v>0</v>
      </c>
      <c r="I17" s="24"/>
    </row>
    <row r="18" spans="1:10" ht="36" customHeight="1" x14ac:dyDescent="0.2">
      <c r="A18" s="8" t="s">
        <v>15</v>
      </c>
      <c r="B18" s="54" t="s">
        <v>56</v>
      </c>
      <c r="C18" s="55" t="s">
        <v>42</v>
      </c>
      <c r="D18" s="54"/>
      <c r="E18" s="54" t="s">
        <v>43</v>
      </c>
      <c r="F18" s="54">
        <v>250</v>
      </c>
      <c r="G18" s="78"/>
      <c r="H18" s="57">
        <f t="shared" si="0"/>
        <v>0</v>
      </c>
      <c r="I18" s="24"/>
    </row>
    <row r="19" spans="1:10" ht="36" customHeight="1" x14ac:dyDescent="0.2">
      <c r="A19" s="8" t="s">
        <v>25</v>
      </c>
      <c r="B19" s="54" t="s">
        <v>57</v>
      </c>
      <c r="C19" s="55" t="s">
        <v>77</v>
      </c>
      <c r="D19" s="54"/>
      <c r="E19" s="54" t="s">
        <v>43</v>
      </c>
      <c r="F19" s="54">
        <v>150</v>
      </c>
      <c r="G19" s="78"/>
      <c r="H19" s="57">
        <f t="shared" si="0"/>
        <v>0</v>
      </c>
      <c r="I19" s="24"/>
    </row>
    <row r="20" spans="1:10" ht="36" customHeight="1" x14ac:dyDescent="0.2">
      <c r="A20" s="30"/>
      <c r="B20" s="54" t="s">
        <v>58</v>
      </c>
      <c r="C20" s="55" t="s">
        <v>29</v>
      </c>
      <c r="D20" s="54"/>
      <c r="E20" s="54"/>
      <c r="F20" s="54"/>
      <c r="G20" s="56"/>
      <c r="H20" s="57">
        <f t="shared" si="0"/>
        <v>0</v>
      </c>
      <c r="I20" s="24"/>
    </row>
    <row r="21" spans="1:10" ht="36" customHeight="1" x14ac:dyDescent="0.2">
      <c r="A21" s="30"/>
      <c r="B21" s="54"/>
      <c r="C21" s="55" t="s">
        <v>55</v>
      </c>
      <c r="D21" s="54"/>
      <c r="E21" s="54" t="s">
        <v>43</v>
      </c>
      <c r="F21" s="54">
        <v>100</v>
      </c>
      <c r="G21" s="78"/>
      <c r="H21" s="57">
        <f t="shared" si="0"/>
        <v>0</v>
      </c>
      <c r="I21" s="24"/>
    </row>
    <row r="22" spans="1:10" ht="36" customHeight="1" x14ac:dyDescent="0.2">
      <c r="A22" s="30"/>
      <c r="B22" s="54" t="s">
        <v>59</v>
      </c>
      <c r="C22" s="55" t="s">
        <v>70</v>
      </c>
      <c r="D22" s="54"/>
      <c r="E22" s="54"/>
      <c r="F22" s="54"/>
      <c r="G22" s="56"/>
      <c r="H22" s="57">
        <f>F22*G22</f>
        <v>0</v>
      </c>
      <c r="I22" s="24"/>
    </row>
    <row r="23" spans="1:10" ht="36" customHeight="1" x14ac:dyDescent="0.2">
      <c r="A23" s="30"/>
      <c r="B23" s="54"/>
      <c r="C23" s="55" t="s">
        <v>122</v>
      </c>
      <c r="D23" s="54"/>
      <c r="E23" s="54" t="s">
        <v>71</v>
      </c>
      <c r="F23" s="54">
        <v>16</v>
      </c>
      <c r="G23" s="78"/>
      <c r="H23" s="57">
        <f>F23*G23</f>
        <v>0</v>
      </c>
      <c r="I23" s="24"/>
    </row>
    <row r="24" spans="1:10" ht="44.25" customHeight="1" x14ac:dyDescent="0.2">
      <c r="B24" s="54" t="s">
        <v>61</v>
      </c>
      <c r="C24" s="55" t="s">
        <v>65</v>
      </c>
      <c r="D24" s="54"/>
      <c r="E24" s="54"/>
      <c r="F24" s="54"/>
      <c r="G24" s="56"/>
      <c r="H24" s="57">
        <f t="shared" ref="H24:H25" si="1">F24*G24</f>
        <v>0</v>
      </c>
    </row>
    <row r="25" spans="1:10" ht="44.25" customHeight="1" x14ac:dyDescent="0.2">
      <c r="B25" s="59"/>
      <c r="C25" s="55" t="s">
        <v>127</v>
      </c>
      <c r="D25" s="54"/>
      <c r="E25" s="54" t="s">
        <v>40</v>
      </c>
      <c r="F25" s="54">
        <v>12.6</v>
      </c>
      <c r="G25" s="78"/>
      <c r="H25" s="57">
        <f t="shared" si="1"/>
        <v>0</v>
      </c>
      <c r="I25" s="24"/>
    </row>
    <row r="26" spans="1:10" ht="37.5" customHeight="1" thickBot="1" x14ac:dyDescent="0.25">
      <c r="B26" s="60" t="str">
        <f>B6</f>
        <v>A</v>
      </c>
      <c r="C26" s="107" t="str">
        <f>UPPER(C6)</f>
        <v>BREDIN DRIVE OUTFALL (S-MA40005212)</v>
      </c>
      <c r="D26" s="108"/>
      <c r="E26" s="108"/>
      <c r="F26" s="103" t="s">
        <v>30</v>
      </c>
      <c r="G26" s="103"/>
      <c r="H26" s="61">
        <f>SUM(H7:H25)</f>
        <v>0</v>
      </c>
      <c r="I26" s="24"/>
    </row>
    <row r="27" spans="1:10" ht="36" customHeight="1" thickTop="1" x14ac:dyDescent="0.2">
      <c r="A27" s="8" t="s">
        <v>12</v>
      </c>
      <c r="B27" s="62" t="s">
        <v>33</v>
      </c>
      <c r="C27" s="98" t="s">
        <v>128</v>
      </c>
      <c r="D27" s="99"/>
      <c r="E27" s="99"/>
      <c r="F27" s="99"/>
      <c r="G27" s="99"/>
      <c r="H27" s="100"/>
      <c r="I27" s="9"/>
      <c r="J27" s="10"/>
    </row>
    <row r="28" spans="1:10" ht="36" customHeight="1" x14ac:dyDescent="0.2">
      <c r="A28" s="8"/>
      <c r="B28" s="54" t="s">
        <v>69</v>
      </c>
      <c r="C28" s="55" t="s">
        <v>36</v>
      </c>
      <c r="D28" s="54"/>
      <c r="E28" s="54" t="s">
        <v>37</v>
      </c>
      <c r="F28" s="54">
        <v>1</v>
      </c>
      <c r="G28" s="78"/>
      <c r="H28" s="57">
        <f>F28*G28</f>
        <v>0</v>
      </c>
      <c r="I28" s="23"/>
      <c r="J28" s="10"/>
    </row>
    <row r="29" spans="1:10" ht="36" customHeight="1" x14ac:dyDescent="0.2">
      <c r="A29" s="11" t="s">
        <v>14</v>
      </c>
      <c r="B29" s="54" t="s">
        <v>72</v>
      </c>
      <c r="C29" s="55" t="s">
        <v>63</v>
      </c>
      <c r="D29" s="54"/>
      <c r="E29" s="54"/>
      <c r="F29" s="54"/>
      <c r="G29" s="56"/>
      <c r="H29" s="57">
        <f t="shared" ref="H29:H39" si="2">F29*G29</f>
        <v>0</v>
      </c>
    </row>
    <row r="30" spans="1:10" ht="36" customHeight="1" x14ac:dyDescent="0.2">
      <c r="A30" s="8" t="s">
        <v>15</v>
      </c>
      <c r="B30" s="54"/>
      <c r="C30" s="55" t="s">
        <v>117</v>
      </c>
      <c r="D30" s="54"/>
      <c r="E30" s="54" t="s">
        <v>40</v>
      </c>
      <c r="F30" s="54">
        <v>11.1</v>
      </c>
      <c r="G30" s="78"/>
      <c r="H30" s="57">
        <f t="shared" si="2"/>
        <v>0</v>
      </c>
      <c r="I30" s="24"/>
    </row>
    <row r="31" spans="1:10" ht="36" customHeight="1" x14ac:dyDescent="0.2">
      <c r="A31" s="8"/>
      <c r="B31" s="54" t="s">
        <v>79</v>
      </c>
      <c r="C31" s="55" t="s">
        <v>64</v>
      </c>
      <c r="D31" s="54"/>
      <c r="E31" s="54"/>
      <c r="F31" s="54"/>
      <c r="G31" s="56"/>
      <c r="H31" s="57">
        <f t="shared" si="2"/>
        <v>0</v>
      </c>
      <c r="I31" s="24"/>
    </row>
    <row r="32" spans="1:10" ht="36" customHeight="1" x14ac:dyDescent="0.2">
      <c r="A32" s="8"/>
      <c r="B32" s="54"/>
      <c r="C32" s="55" t="s">
        <v>118</v>
      </c>
      <c r="D32" s="54"/>
      <c r="E32" s="54" t="s">
        <v>0</v>
      </c>
      <c r="F32" s="54">
        <v>1</v>
      </c>
      <c r="G32" s="78"/>
      <c r="H32" s="57">
        <f t="shared" si="2"/>
        <v>0</v>
      </c>
      <c r="I32" s="24"/>
    </row>
    <row r="33" spans="1:10" ht="36" customHeight="1" x14ac:dyDescent="0.2">
      <c r="A33" s="11" t="s">
        <v>17</v>
      </c>
      <c r="B33" s="54" t="s">
        <v>80</v>
      </c>
      <c r="C33" s="55" t="s">
        <v>78</v>
      </c>
      <c r="D33" s="54"/>
      <c r="E33" s="54"/>
      <c r="F33" s="54"/>
      <c r="G33" s="56"/>
      <c r="H33" s="57">
        <f t="shared" si="2"/>
        <v>0</v>
      </c>
    </row>
    <row r="34" spans="1:10" ht="36" customHeight="1" x14ac:dyDescent="0.2">
      <c r="A34" s="12" t="s">
        <v>18</v>
      </c>
      <c r="B34" s="54"/>
      <c r="C34" s="55" t="s">
        <v>118</v>
      </c>
      <c r="D34" s="54"/>
      <c r="E34" s="54" t="s">
        <v>37</v>
      </c>
      <c r="F34" s="54">
        <v>2</v>
      </c>
      <c r="G34" s="78"/>
      <c r="H34" s="57">
        <f t="shared" si="2"/>
        <v>0</v>
      </c>
      <c r="I34" s="24"/>
      <c r="J34" s="10"/>
    </row>
    <row r="35" spans="1:10" ht="36" customHeight="1" x14ac:dyDescent="0.2">
      <c r="A35" s="12"/>
      <c r="B35" s="54" t="s">
        <v>81</v>
      </c>
      <c r="C35" s="55" t="s">
        <v>129</v>
      </c>
      <c r="D35" s="54"/>
      <c r="E35" s="54" t="s">
        <v>0</v>
      </c>
      <c r="F35" s="54">
        <v>1</v>
      </c>
      <c r="G35" s="78"/>
      <c r="H35" s="57">
        <f t="shared" si="2"/>
        <v>0</v>
      </c>
      <c r="I35" s="24"/>
      <c r="J35" s="10"/>
    </row>
    <row r="36" spans="1:10" ht="36" customHeight="1" x14ac:dyDescent="0.2">
      <c r="A36" s="12"/>
      <c r="B36" s="54" t="s">
        <v>82</v>
      </c>
      <c r="C36" s="55" t="s">
        <v>131</v>
      </c>
      <c r="D36" s="54"/>
      <c r="E36" s="54" t="s">
        <v>132</v>
      </c>
      <c r="F36" s="54">
        <v>1</v>
      </c>
      <c r="G36" s="78"/>
      <c r="H36" s="57">
        <f t="shared" si="2"/>
        <v>0</v>
      </c>
      <c r="I36" s="24"/>
      <c r="J36" s="10"/>
    </row>
    <row r="37" spans="1:10" ht="36" customHeight="1" x14ac:dyDescent="0.2">
      <c r="A37" s="14" t="s">
        <v>23</v>
      </c>
      <c r="B37" s="54" t="s">
        <v>83</v>
      </c>
      <c r="C37" s="55" t="s">
        <v>66</v>
      </c>
      <c r="D37" s="54"/>
      <c r="E37" s="54" t="s">
        <v>62</v>
      </c>
      <c r="F37" s="54">
        <v>10</v>
      </c>
      <c r="G37" s="78"/>
      <c r="H37" s="57">
        <f t="shared" si="2"/>
        <v>0</v>
      </c>
      <c r="I37" s="24"/>
    </row>
    <row r="38" spans="1:10" ht="36" customHeight="1" x14ac:dyDescent="0.2">
      <c r="A38" s="14" t="s">
        <v>24</v>
      </c>
      <c r="B38" s="54" t="s">
        <v>84</v>
      </c>
      <c r="C38" s="55" t="s">
        <v>67</v>
      </c>
      <c r="D38" s="54"/>
      <c r="E38" s="54" t="s">
        <v>43</v>
      </c>
      <c r="F38" s="54">
        <v>20</v>
      </c>
      <c r="G38" s="78"/>
      <c r="H38" s="57">
        <f t="shared" si="2"/>
        <v>0</v>
      </c>
      <c r="I38" s="24"/>
    </row>
    <row r="39" spans="1:10" ht="36" customHeight="1" x14ac:dyDescent="0.2">
      <c r="A39" s="8" t="s">
        <v>25</v>
      </c>
      <c r="B39" s="54" t="s">
        <v>85</v>
      </c>
      <c r="C39" s="55" t="s">
        <v>68</v>
      </c>
      <c r="D39" s="54"/>
      <c r="E39" s="54" t="s">
        <v>60</v>
      </c>
      <c r="F39" s="54">
        <v>24</v>
      </c>
      <c r="G39" s="78"/>
      <c r="H39" s="57">
        <f t="shared" si="2"/>
        <v>0</v>
      </c>
      <c r="I39" s="24"/>
    </row>
    <row r="40" spans="1:10" ht="36" customHeight="1" x14ac:dyDescent="0.2">
      <c r="A40" s="8" t="s">
        <v>25</v>
      </c>
      <c r="B40" s="54" t="s">
        <v>86</v>
      </c>
      <c r="C40" s="55" t="s">
        <v>39</v>
      </c>
      <c r="D40" s="54"/>
      <c r="E40" s="54" t="s">
        <v>40</v>
      </c>
      <c r="F40" s="54">
        <v>20</v>
      </c>
      <c r="G40" s="78"/>
      <c r="H40" s="57">
        <f>F40*G40</f>
        <v>0</v>
      </c>
      <c r="I40" s="24"/>
    </row>
    <row r="41" spans="1:10" ht="36" customHeight="1" x14ac:dyDescent="0.2">
      <c r="A41" s="8"/>
      <c r="B41" s="54" t="s">
        <v>87</v>
      </c>
      <c r="C41" s="55" t="s">
        <v>42</v>
      </c>
      <c r="D41" s="54"/>
      <c r="E41" s="54" t="s">
        <v>43</v>
      </c>
      <c r="F41" s="54">
        <v>500</v>
      </c>
      <c r="G41" s="78"/>
      <c r="H41" s="57">
        <f>F41*G41</f>
        <v>0</v>
      </c>
      <c r="I41" s="24"/>
    </row>
    <row r="42" spans="1:10" ht="36" customHeight="1" x14ac:dyDescent="0.2">
      <c r="A42" s="8" t="s">
        <v>26</v>
      </c>
      <c r="B42" s="54" t="s">
        <v>88</v>
      </c>
      <c r="C42" s="55" t="s">
        <v>77</v>
      </c>
      <c r="D42" s="54"/>
      <c r="E42" s="54" t="s">
        <v>43</v>
      </c>
      <c r="F42" s="54">
        <v>150</v>
      </c>
      <c r="G42" s="78"/>
      <c r="H42" s="57">
        <f t="shared" ref="H42:H46" si="3">F42*G42</f>
        <v>0</v>
      </c>
      <c r="I42" s="24"/>
    </row>
    <row r="43" spans="1:10" ht="36" customHeight="1" x14ac:dyDescent="0.2">
      <c r="A43" s="8" t="s">
        <v>27</v>
      </c>
      <c r="B43" s="54" t="s">
        <v>130</v>
      </c>
      <c r="C43" s="55" t="s">
        <v>29</v>
      </c>
      <c r="D43" s="54"/>
      <c r="E43" s="54"/>
      <c r="F43" s="54"/>
      <c r="G43" s="56"/>
      <c r="H43" s="57">
        <f t="shared" si="3"/>
        <v>0</v>
      </c>
      <c r="I43" s="24"/>
    </row>
    <row r="44" spans="1:10" ht="36" customHeight="1" x14ac:dyDescent="0.2">
      <c r="A44" s="8"/>
      <c r="B44" s="54"/>
      <c r="C44" s="55" t="s">
        <v>55</v>
      </c>
      <c r="D44" s="54"/>
      <c r="E44" s="54" t="s">
        <v>43</v>
      </c>
      <c r="F44" s="54">
        <v>400</v>
      </c>
      <c r="G44" s="78"/>
      <c r="H44" s="57">
        <f t="shared" si="3"/>
        <v>0</v>
      </c>
      <c r="I44" s="24"/>
    </row>
    <row r="45" spans="1:10" ht="36" customHeight="1" x14ac:dyDescent="0.2">
      <c r="A45" s="8" t="s">
        <v>28</v>
      </c>
      <c r="B45" s="54" t="s">
        <v>133</v>
      </c>
      <c r="C45" s="55" t="s">
        <v>65</v>
      </c>
      <c r="D45" s="54"/>
      <c r="E45" s="54"/>
      <c r="F45" s="54"/>
      <c r="G45" s="56"/>
      <c r="H45" s="57">
        <f t="shared" si="3"/>
        <v>0</v>
      </c>
    </row>
    <row r="46" spans="1:10" ht="36" customHeight="1" x14ac:dyDescent="0.2">
      <c r="A46" s="8"/>
      <c r="B46" s="58"/>
      <c r="C46" s="55" t="s">
        <v>119</v>
      </c>
      <c r="D46" s="54"/>
      <c r="E46" s="54" t="s">
        <v>40</v>
      </c>
      <c r="F46" s="54">
        <v>61.7</v>
      </c>
      <c r="G46" s="78"/>
      <c r="H46" s="57">
        <f t="shared" si="3"/>
        <v>0</v>
      </c>
      <c r="I46" s="24"/>
    </row>
    <row r="47" spans="1:10" ht="37.5" customHeight="1" thickBot="1" x14ac:dyDescent="0.25">
      <c r="B47" s="60" t="s">
        <v>33</v>
      </c>
      <c r="C47" s="107" t="str">
        <f>UPPER(C27)</f>
        <v xml:space="preserve">SOUTHBOINE DRIVE OUTFALL (S-MA60001608) </v>
      </c>
      <c r="D47" s="108"/>
      <c r="E47" s="108"/>
      <c r="F47" s="103" t="s">
        <v>30</v>
      </c>
      <c r="G47" s="103"/>
      <c r="H47" s="61">
        <f>SUM(H28:H46)</f>
        <v>0</v>
      </c>
    </row>
    <row r="48" spans="1:10" ht="36" customHeight="1" thickTop="1" x14ac:dyDescent="0.2">
      <c r="A48" s="8" t="s">
        <v>12</v>
      </c>
      <c r="B48" s="62" t="s">
        <v>32</v>
      </c>
      <c r="C48" s="98" t="s">
        <v>175</v>
      </c>
      <c r="D48" s="99"/>
      <c r="E48" s="99"/>
      <c r="F48" s="99"/>
      <c r="G48" s="99"/>
      <c r="H48" s="100"/>
      <c r="I48" s="9"/>
      <c r="J48" s="10"/>
    </row>
    <row r="49" spans="1:10" ht="36" customHeight="1" x14ac:dyDescent="0.2">
      <c r="A49" s="8"/>
      <c r="B49" s="54" t="s">
        <v>89</v>
      </c>
      <c r="C49" s="55" t="s">
        <v>36</v>
      </c>
      <c r="D49" s="54"/>
      <c r="E49" s="54" t="s">
        <v>37</v>
      </c>
      <c r="F49" s="54">
        <v>1</v>
      </c>
      <c r="G49" s="78"/>
      <c r="H49" s="57">
        <f>F49*G49</f>
        <v>0</v>
      </c>
      <c r="I49" s="9"/>
      <c r="J49" s="10"/>
    </row>
    <row r="50" spans="1:10" ht="36" customHeight="1" x14ac:dyDescent="0.2">
      <c r="A50" s="8"/>
      <c r="B50" s="54" t="s">
        <v>90</v>
      </c>
      <c r="C50" s="55" t="s">
        <v>63</v>
      </c>
      <c r="D50" s="54"/>
      <c r="E50" s="54"/>
      <c r="F50" s="54"/>
      <c r="G50" s="56"/>
      <c r="H50" s="57">
        <f t="shared" ref="H50:H80" si="4">F50*G50</f>
        <v>0</v>
      </c>
      <c r="I50" s="82"/>
      <c r="J50" s="10"/>
    </row>
    <row r="51" spans="1:10" ht="36" customHeight="1" x14ac:dyDescent="0.2">
      <c r="A51" s="11" t="s">
        <v>13</v>
      </c>
      <c r="B51" s="54"/>
      <c r="C51" s="55" t="s">
        <v>149</v>
      </c>
      <c r="D51" s="54"/>
      <c r="E51" s="54" t="s">
        <v>40</v>
      </c>
      <c r="F51" s="54">
        <v>20.6</v>
      </c>
      <c r="G51" s="78"/>
      <c r="H51" s="57">
        <f t="shared" si="4"/>
        <v>0</v>
      </c>
      <c r="I51" s="9"/>
      <c r="J51" s="10"/>
    </row>
    <row r="52" spans="1:10" ht="36" customHeight="1" x14ac:dyDescent="0.2">
      <c r="A52" s="11"/>
      <c r="B52" s="54" t="s">
        <v>91</v>
      </c>
      <c r="C52" s="55" t="s">
        <v>184</v>
      </c>
      <c r="D52" s="54"/>
      <c r="E52" s="54"/>
      <c r="F52" s="54"/>
      <c r="G52" s="56"/>
      <c r="H52" s="57">
        <f t="shared" si="4"/>
        <v>0</v>
      </c>
      <c r="I52" s="9"/>
      <c r="J52" s="10"/>
    </row>
    <row r="53" spans="1:10" ht="36" customHeight="1" x14ac:dyDescent="0.2">
      <c r="A53" s="11"/>
      <c r="B53" s="54"/>
      <c r="C53" s="55" t="s">
        <v>185</v>
      </c>
      <c r="D53" s="54"/>
      <c r="E53" s="54" t="s">
        <v>0</v>
      </c>
      <c r="F53" s="54">
        <v>1</v>
      </c>
      <c r="G53" s="78"/>
      <c r="H53" s="57">
        <f t="shared" si="4"/>
        <v>0</v>
      </c>
      <c r="I53" s="9"/>
      <c r="J53" s="10"/>
    </row>
    <row r="54" spans="1:10" ht="36" customHeight="1" x14ac:dyDescent="0.2">
      <c r="A54" s="11"/>
      <c r="B54" s="54" t="s">
        <v>92</v>
      </c>
      <c r="C54" s="55" t="s">
        <v>187</v>
      </c>
      <c r="D54" s="54"/>
      <c r="E54" s="54" t="s">
        <v>37</v>
      </c>
      <c r="F54" s="54">
        <v>1</v>
      </c>
      <c r="G54" s="78"/>
      <c r="H54" s="57">
        <f t="shared" si="4"/>
        <v>0</v>
      </c>
      <c r="I54" s="9"/>
      <c r="J54" s="10"/>
    </row>
    <row r="55" spans="1:10" ht="36" customHeight="1" x14ac:dyDescent="0.2">
      <c r="A55" s="8" t="s">
        <v>15</v>
      </c>
      <c r="B55" s="54" t="s">
        <v>152</v>
      </c>
      <c r="C55" s="55" t="s">
        <v>150</v>
      </c>
      <c r="D55" s="54"/>
      <c r="E55" s="54"/>
      <c r="F55" s="54"/>
      <c r="G55" s="56"/>
      <c r="H55" s="57">
        <f t="shared" si="4"/>
        <v>0</v>
      </c>
    </row>
    <row r="56" spans="1:10" ht="36" customHeight="1" x14ac:dyDescent="0.2">
      <c r="A56" s="11" t="s">
        <v>16</v>
      </c>
      <c r="B56" s="54"/>
      <c r="C56" s="55" t="s">
        <v>151</v>
      </c>
      <c r="D56" s="54"/>
      <c r="E56" s="54" t="s">
        <v>132</v>
      </c>
      <c r="F56" s="54">
        <v>3.6</v>
      </c>
      <c r="G56" s="78"/>
      <c r="H56" s="57">
        <f t="shared" si="4"/>
        <v>0</v>
      </c>
    </row>
    <row r="57" spans="1:10" ht="36" customHeight="1" x14ac:dyDescent="0.2">
      <c r="A57" s="12" t="s">
        <v>18</v>
      </c>
      <c r="B57" s="54" t="s">
        <v>153</v>
      </c>
      <c r="C57" s="55" t="s">
        <v>172</v>
      </c>
      <c r="D57" s="54"/>
      <c r="E57" s="54" t="s">
        <v>0</v>
      </c>
      <c r="F57" s="54">
        <v>1</v>
      </c>
      <c r="G57" s="78"/>
      <c r="H57" s="57">
        <f t="shared" si="4"/>
        <v>0</v>
      </c>
      <c r="I57" s="9"/>
      <c r="J57" s="10"/>
    </row>
    <row r="58" spans="1:10" ht="36" customHeight="1" x14ac:dyDescent="0.2">
      <c r="A58" s="12" t="s">
        <v>19</v>
      </c>
      <c r="B58" s="54" t="s">
        <v>154</v>
      </c>
      <c r="C58" s="55" t="s">
        <v>66</v>
      </c>
      <c r="D58" s="54"/>
      <c r="E58" s="54" t="s">
        <v>62</v>
      </c>
      <c r="F58" s="54">
        <v>60</v>
      </c>
      <c r="G58" s="78"/>
      <c r="H58" s="57">
        <f t="shared" si="4"/>
        <v>0</v>
      </c>
    </row>
    <row r="59" spans="1:10" ht="36" customHeight="1" x14ac:dyDescent="0.2">
      <c r="A59" s="12" t="s">
        <v>20</v>
      </c>
      <c r="B59" s="54" t="s">
        <v>155</v>
      </c>
      <c r="C59" s="55" t="s">
        <v>67</v>
      </c>
      <c r="D59" s="54"/>
      <c r="E59" s="54" t="s">
        <v>43</v>
      </c>
      <c r="F59" s="54">
        <v>60</v>
      </c>
      <c r="G59" s="78"/>
      <c r="H59" s="57">
        <f t="shared" si="4"/>
        <v>0</v>
      </c>
    </row>
    <row r="60" spans="1:10" ht="36" customHeight="1" x14ac:dyDescent="0.2">
      <c r="A60" s="12"/>
      <c r="B60" s="54" t="s">
        <v>156</v>
      </c>
      <c r="C60" s="55" t="s">
        <v>68</v>
      </c>
      <c r="D60" s="54"/>
      <c r="E60" s="54" t="s">
        <v>60</v>
      </c>
      <c r="F60" s="54">
        <v>115</v>
      </c>
      <c r="G60" s="78"/>
      <c r="H60" s="57">
        <f t="shared" si="4"/>
        <v>0</v>
      </c>
    </row>
    <row r="61" spans="1:10" ht="36" customHeight="1" x14ac:dyDescent="0.2">
      <c r="A61" s="13"/>
      <c r="B61" s="54" t="s">
        <v>157</v>
      </c>
      <c r="C61" s="55" t="s">
        <v>39</v>
      </c>
      <c r="D61" s="54"/>
      <c r="E61" s="54" t="s">
        <v>40</v>
      </c>
      <c r="F61" s="54">
        <v>40</v>
      </c>
      <c r="G61" s="78"/>
      <c r="H61" s="57">
        <f t="shared" si="4"/>
        <v>0</v>
      </c>
    </row>
    <row r="62" spans="1:10" ht="36" customHeight="1" x14ac:dyDescent="0.2">
      <c r="A62" s="13"/>
      <c r="B62" s="54" t="s">
        <v>158</v>
      </c>
      <c r="C62" s="55" t="s">
        <v>42</v>
      </c>
      <c r="D62" s="54"/>
      <c r="E62" s="54" t="s">
        <v>43</v>
      </c>
      <c r="F62" s="54">
        <v>250</v>
      </c>
      <c r="G62" s="78"/>
      <c r="H62" s="57">
        <f t="shared" si="4"/>
        <v>0</v>
      </c>
    </row>
    <row r="63" spans="1:10" ht="36" customHeight="1" x14ac:dyDescent="0.2">
      <c r="A63" s="13"/>
      <c r="B63" s="54" t="s">
        <v>159</v>
      </c>
      <c r="C63" s="55" t="s">
        <v>45</v>
      </c>
      <c r="D63" s="54"/>
      <c r="E63" s="54"/>
      <c r="F63" s="54"/>
      <c r="G63" s="56"/>
      <c r="H63" s="57">
        <f t="shared" si="4"/>
        <v>0</v>
      </c>
    </row>
    <row r="64" spans="1:10" ht="36" customHeight="1" x14ac:dyDescent="0.2">
      <c r="A64" s="13"/>
      <c r="B64" s="54"/>
      <c r="C64" s="55" t="s">
        <v>46</v>
      </c>
      <c r="D64" s="54"/>
      <c r="E64" s="54" t="s">
        <v>0</v>
      </c>
      <c r="F64" s="54">
        <v>1</v>
      </c>
      <c r="G64" s="78"/>
      <c r="H64" s="57">
        <f t="shared" si="4"/>
        <v>0</v>
      </c>
    </row>
    <row r="65" spans="1:8" ht="36" customHeight="1" x14ac:dyDescent="0.2">
      <c r="A65" s="13"/>
      <c r="B65" s="54"/>
      <c r="C65" s="55" t="s">
        <v>47</v>
      </c>
      <c r="D65" s="54"/>
      <c r="E65" s="54" t="s">
        <v>0</v>
      </c>
      <c r="F65" s="54">
        <v>2</v>
      </c>
      <c r="G65" s="78"/>
      <c r="H65" s="57">
        <f t="shared" si="4"/>
        <v>0</v>
      </c>
    </row>
    <row r="66" spans="1:8" ht="36" customHeight="1" x14ac:dyDescent="0.2">
      <c r="A66" s="13"/>
      <c r="B66" s="58" t="s">
        <v>160</v>
      </c>
      <c r="C66" s="55" t="s">
        <v>49</v>
      </c>
      <c r="D66" s="54"/>
      <c r="E66" s="54"/>
      <c r="F66" s="54"/>
      <c r="G66" s="56"/>
      <c r="H66" s="57">
        <f t="shared" si="4"/>
        <v>0</v>
      </c>
    </row>
    <row r="67" spans="1:8" ht="36" customHeight="1" x14ac:dyDescent="0.2">
      <c r="A67" s="13"/>
      <c r="B67" s="54"/>
      <c r="C67" s="55" t="s">
        <v>50</v>
      </c>
      <c r="D67" s="54"/>
      <c r="E67" s="54" t="s">
        <v>0</v>
      </c>
      <c r="F67" s="54">
        <v>3</v>
      </c>
      <c r="G67" s="78"/>
      <c r="H67" s="57">
        <f t="shared" si="4"/>
        <v>0</v>
      </c>
    </row>
    <row r="68" spans="1:8" ht="36" customHeight="1" x14ac:dyDescent="0.2">
      <c r="A68" s="13"/>
      <c r="B68" s="54"/>
      <c r="C68" s="55" t="s">
        <v>51</v>
      </c>
      <c r="D68" s="54"/>
      <c r="E68" s="54" t="s">
        <v>0</v>
      </c>
      <c r="F68" s="54">
        <v>3</v>
      </c>
      <c r="G68" s="78"/>
      <c r="H68" s="57">
        <f t="shared" si="4"/>
        <v>0</v>
      </c>
    </row>
    <row r="69" spans="1:8" ht="36" customHeight="1" x14ac:dyDescent="0.2">
      <c r="A69" s="13"/>
      <c r="B69" s="54" t="s">
        <v>162</v>
      </c>
      <c r="C69" s="55" t="s">
        <v>77</v>
      </c>
      <c r="D69" s="54"/>
      <c r="E69" s="54" t="s">
        <v>43</v>
      </c>
      <c r="F69" s="54">
        <v>150</v>
      </c>
      <c r="G69" s="78"/>
      <c r="H69" s="57">
        <f t="shared" si="4"/>
        <v>0</v>
      </c>
    </row>
    <row r="70" spans="1:8" ht="36" customHeight="1" x14ac:dyDescent="0.2">
      <c r="A70" s="13"/>
      <c r="B70" s="54" t="s">
        <v>165</v>
      </c>
      <c r="C70" s="55" t="s">
        <v>29</v>
      </c>
      <c r="D70" s="54"/>
      <c r="E70" s="54"/>
      <c r="F70" s="54"/>
      <c r="G70" s="56"/>
      <c r="H70" s="57">
        <f t="shared" si="4"/>
        <v>0</v>
      </c>
    </row>
    <row r="71" spans="1:8" ht="36" customHeight="1" x14ac:dyDescent="0.2">
      <c r="A71" s="13"/>
      <c r="B71" s="54"/>
      <c r="C71" s="55" t="s">
        <v>55</v>
      </c>
      <c r="D71" s="54"/>
      <c r="E71" s="54" t="s">
        <v>43</v>
      </c>
      <c r="F71" s="54">
        <v>100</v>
      </c>
      <c r="G71" s="78"/>
      <c r="H71" s="57">
        <f t="shared" si="4"/>
        <v>0</v>
      </c>
    </row>
    <row r="72" spans="1:8" ht="36" customHeight="1" x14ac:dyDescent="0.2">
      <c r="A72" s="8" t="s">
        <v>21</v>
      </c>
      <c r="B72" s="54" t="s">
        <v>168</v>
      </c>
      <c r="C72" s="55" t="s">
        <v>161</v>
      </c>
      <c r="D72" s="54"/>
      <c r="E72" s="54" t="s">
        <v>62</v>
      </c>
      <c r="F72" s="54">
        <v>8</v>
      </c>
      <c r="G72" s="78"/>
      <c r="H72" s="57">
        <f t="shared" si="4"/>
        <v>0</v>
      </c>
    </row>
    <row r="73" spans="1:8" ht="36" customHeight="1" x14ac:dyDescent="0.2">
      <c r="A73" s="8" t="s">
        <v>22</v>
      </c>
      <c r="B73" s="54" t="s">
        <v>169</v>
      </c>
      <c r="C73" s="55" t="s">
        <v>163</v>
      </c>
      <c r="D73" s="54"/>
      <c r="E73" s="54" t="s">
        <v>62</v>
      </c>
      <c r="F73" s="54">
        <v>5</v>
      </c>
      <c r="G73" s="78"/>
      <c r="H73" s="57">
        <f t="shared" si="4"/>
        <v>0</v>
      </c>
    </row>
    <row r="74" spans="1:8" ht="36" customHeight="1" x14ac:dyDescent="0.2">
      <c r="A74" s="14" t="s">
        <v>24</v>
      </c>
      <c r="B74" s="58" t="s">
        <v>170</v>
      </c>
      <c r="C74" s="55" t="s">
        <v>104</v>
      </c>
      <c r="D74" s="54"/>
      <c r="E74" s="54"/>
      <c r="F74" s="54"/>
      <c r="G74" s="56"/>
      <c r="H74" s="57">
        <f t="shared" si="4"/>
        <v>0</v>
      </c>
    </row>
    <row r="75" spans="1:8" ht="36" customHeight="1" x14ac:dyDescent="0.2">
      <c r="A75" s="8" t="s">
        <v>25</v>
      </c>
      <c r="B75" s="54"/>
      <c r="C75" s="55" t="s">
        <v>166</v>
      </c>
      <c r="D75" s="54"/>
      <c r="E75" s="54" t="s">
        <v>40</v>
      </c>
      <c r="F75" s="54">
        <v>10</v>
      </c>
      <c r="G75" s="78"/>
      <c r="H75" s="57">
        <f t="shared" si="4"/>
        <v>0</v>
      </c>
    </row>
    <row r="76" spans="1:8" ht="36" customHeight="1" x14ac:dyDescent="0.2">
      <c r="A76" s="8"/>
      <c r="B76" s="54"/>
      <c r="C76" s="55" t="s">
        <v>167</v>
      </c>
      <c r="D76" s="54"/>
      <c r="E76" s="54" t="s">
        <v>40</v>
      </c>
      <c r="F76" s="54">
        <v>7</v>
      </c>
      <c r="G76" s="78"/>
      <c r="H76" s="57">
        <f t="shared" si="4"/>
        <v>0</v>
      </c>
    </row>
    <row r="77" spans="1:8" ht="36" customHeight="1" x14ac:dyDescent="0.2">
      <c r="A77" s="8" t="s">
        <v>25</v>
      </c>
      <c r="B77" s="54" t="s">
        <v>171</v>
      </c>
      <c r="C77" s="55" t="s">
        <v>173</v>
      </c>
      <c r="D77" s="54"/>
      <c r="E77" s="54" t="s">
        <v>43</v>
      </c>
      <c r="F77" s="54">
        <v>30</v>
      </c>
      <c r="G77" s="78"/>
      <c r="H77" s="57">
        <f t="shared" si="4"/>
        <v>0</v>
      </c>
    </row>
    <row r="78" spans="1:8" ht="36" customHeight="1" x14ac:dyDescent="0.2">
      <c r="A78" s="8"/>
      <c r="B78" s="54" t="s">
        <v>177</v>
      </c>
      <c r="C78" s="55" t="s">
        <v>174</v>
      </c>
      <c r="D78" s="54"/>
      <c r="E78" s="54" t="s">
        <v>43</v>
      </c>
      <c r="F78" s="54">
        <v>30</v>
      </c>
      <c r="G78" s="78"/>
      <c r="H78" s="57">
        <f t="shared" si="4"/>
        <v>0</v>
      </c>
    </row>
    <row r="79" spans="1:8" ht="36" customHeight="1" x14ac:dyDescent="0.2">
      <c r="A79" s="8"/>
      <c r="B79" s="54" t="s">
        <v>183</v>
      </c>
      <c r="C79" s="55" t="s">
        <v>182</v>
      </c>
      <c r="D79" s="54"/>
      <c r="E79" s="54" t="s">
        <v>60</v>
      </c>
      <c r="F79" s="54">
        <v>10</v>
      </c>
      <c r="G79" s="78"/>
      <c r="H79" s="57">
        <f t="shared" si="4"/>
        <v>0</v>
      </c>
    </row>
    <row r="80" spans="1:8" ht="36" customHeight="1" x14ac:dyDescent="0.2">
      <c r="A80" s="8"/>
      <c r="B80" s="54" t="s">
        <v>186</v>
      </c>
      <c r="C80" s="55" t="s">
        <v>65</v>
      </c>
      <c r="D80" s="54"/>
      <c r="E80" s="54"/>
      <c r="F80" s="54"/>
      <c r="G80" s="56"/>
      <c r="H80" s="57">
        <f t="shared" si="4"/>
        <v>0</v>
      </c>
    </row>
    <row r="81" spans="1:10" ht="36" customHeight="1" x14ac:dyDescent="0.2">
      <c r="A81" s="30"/>
      <c r="B81" s="54"/>
      <c r="C81" s="55" t="s">
        <v>164</v>
      </c>
      <c r="D81" s="54"/>
      <c r="E81" s="54" t="s">
        <v>40</v>
      </c>
      <c r="F81" s="54">
        <v>17.3</v>
      </c>
      <c r="G81" s="78"/>
      <c r="H81" s="57">
        <f t="shared" ref="H81:H83" si="5">F81*G81</f>
        <v>0</v>
      </c>
    </row>
    <row r="82" spans="1:10" ht="36" customHeight="1" x14ac:dyDescent="0.2">
      <c r="A82" s="30"/>
      <c r="B82" s="54"/>
      <c r="C82" s="90" t="s">
        <v>178</v>
      </c>
      <c r="D82" s="54"/>
      <c r="E82" s="54"/>
      <c r="F82" s="54"/>
      <c r="G82" s="56"/>
      <c r="H82" s="57">
        <f t="shared" si="5"/>
        <v>0</v>
      </c>
    </row>
    <row r="83" spans="1:10" ht="36" customHeight="1" x14ac:dyDescent="0.2">
      <c r="A83" s="30"/>
      <c r="B83" s="54" t="s">
        <v>188</v>
      </c>
      <c r="C83" s="55" t="s">
        <v>176</v>
      </c>
      <c r="D83" s="54"/>
      <c r="E83" s="54" t="s">
        <v>40</v>
      </c>
      <c r="F83" s="54">
        <v>20</v>
      </c>
      <c r="G83" s="78"/>
      <c r="H83" s="57">
        <f t="shared" si="5"/>
        <v>0</v>
      </c>
    </row>
    <row r="84" spans="1:10" ht="36.75" customHeight="1" thickBot="1" x14ac:dyDescent="0.25">
      <c r="B84" s="60" t="str">
        <f>B48</f>
        <v>C</v>
      </c>
      <c r="C84" s="101" t="str">
        <f>UPPER(C48)</f>
        <v xml:space="preserve">UXBRIDGE ROAD SOUTH OUTFALL (S-MA70031497) </v>
      </c>
      <c r="D84" s="102"/>
      <c r="E84" s="102"/>
      <c r="F84" s="103" t="s">
        <v>30</v>
      </c>
      <c r="G84" s="103"/>
      <c r="H84" s="61">
        <f>SUM(H49:H83)</f>
        <v>0</v>
      </c>
    </row>
    <row r="85" spans="1:10" ht="36" customHeight="1" thickTop="1" x14ac:dyDescent="0.2">
      <c r="A85" s="8" t="s">
        <v>12</v>
      </c>
      <c r="B85" s="62" t="s">
        <v>31</v>
      </c>
      <c r="C85" s="98" t="s">
        <v>134</v>
      </c>
      <c r="D85" s="99"/>
      <c r="E85" s="99"/>
      <c r="F85" s="99"/>
      <c r="G85" s="99"/>
      <c r="H85" s="100"/>
      <c r="I85" s="9"/>
      <c r="J85" s="10"/>
    </row>
    <row r="86" spans="1:10" ht="36" customHeight="1" x14ac:dyDescent="0.2">
      <c r="A86" s="8"/>
      <c r="B86" s="54" t="s">
        <v>93</v>
      </c>
      <c r="C86" s="55" t="s">
        <v>36</v>
      </c>
      <c r="D86" s="54"/>
      <c r="E86" s="54" t="s">
        <v>37</v>
      </c>
      <c r="F86" s="54">
        <v>1</v>
      </c>
      <c r="G86" s="78"/>
      <c r="H86" s="57">
        <f>F86*G86</f>
        <v>0</v>
      </c>
      <c r="I86" s="24"/>
      <c r="J86" s="10"/>
    </row>
    <row r="87" spans="1:10" ht="36" customHeight="1" x14ac:dyDescent="0.2">
      <c r="A87" s="11" t="s">
        <v>13</v>
      </c>
      <c r="B87" s="54" t="s">
        <v>94</v>
      </c>
      <c r="C87" s="55" t="s">
        <v>123</v>
      </c>
      <c r="D87" s="54"/>
      <c r="E87" s="54" t="s">
        <v>37</v>
      </c>
      <c r="F87" s="54">
        <v>1</v>
      </c>
      <c r="G87" s="78"/>
      <c r="H87" s="57">
        <f t="shared" ref="H87:H89" si="6">F87*G87</f>
        <v>0</v>
      </c>
      <c r="I87" s="24"/>
      <c r="J87" s="10"/>
    </row>
    <row r="88" spans="1:10" ht="36" customHeight="1" x14ac:dyDescent="0.2">
      <c r="A88" s="11" t="s">
        <v>14</v>
      </c>
      <c r="B88" s="54" t="s">
        <v>95</v>
      </c>
      <c r="C88" s="55" t="s">
        <v>70</v>
      </c>
      <c r="D88" s="54"/>
      <c r="E88" s="54"/>
      <c r="F88" s="54"/>
      <c r="G88" s="56"/>
      <c r="H88" s="57">
        <f t="shared" si="6"/>
        <v>0</v>
      </c>
    </row>
    <row r="89" spans="1:10" ht="36" customHeight="1" x14ac:dyDescent="0.2">
      <c r="A89" s="8" t="s">
        <v>15</v>
      </c>
      <c r="B89" s="83"/>
      <c r="C89" s="55" t="s">
        <v>140</v>
      </c>
      <c r="D89" s="54"/>
      <c r="E89" s="54" t="s">
        <v>71</v>
      </c>
      <c r="F89" s="54">
        <v>16</v>
      </c>
      <c r="G89" s="78"/>
      <c r="H89" s="57">
        <f t="shared" si="6"/>
        <v>0</v>
      </c>
      <c r="I89" s="24"/>
    </row>
    <row r="90" spans="1:10" ht="36" customHeight="1" x14ac:dyDescent="0.2">
      <c r="A90" s="8" t="s">
        <v>25</v>
      </c>
      <c r="B90" s="54" t="s">
        <v>96</v>
      </c>
      <c r="C90" s="55" t="s">
        <v>65</v>
      </c>
      <c r="D90" s="54"/>
      <c r="E90" s="54"/>
      <c r="F90" s="54"/>
      <c r="G90" s="56"/>
      <c r="H90" s="57">
        <f t="shared" ref="H90:H91" si="7">F90*G90</f>
        <v>0</v>
      </c>
    </row>
    <row r="91" spans="1:10" ht="36" customHeight="1" x14ac:dyDescent="0.2">
      <c r="A91" s="8"/>
      <c r="B91" s="54"/>
      <c r="C91" s="55" t="s">
        <v>139</v>
      </c>
      <c r="D91" s="54"/>
      <c r="E91" s="54" t="s">
        <v>40</v>
      </c>
      <c r="F91" s="54">
        <v>24.9</v>
      </c>
      <c r="G91" s="78"/>
      <c r="H91" s="57">
        <f t="shared" si="7"/>
        <v>0</v>
      </c>
      <c r="I91" s="24"/>
    </row>
    <row r="92" spans="1:10" ht="42.75" customHeight="1" thickBot="1" x14ac:dyDescent="0.25">
      <c r="B92" s="60" t="str">
        <f>B85</f>
        <v>D</v>
      </c>
      <c r="C92" s="107" t="str">
        <f>UPPER(C85)</f>
        <v xml:space="preserve">FERRY ROAD OUTFALL (S-MA70019346) </v>
      </c>
      <c r="D92" s="108"/>
      <c r="E92" s="108"/>
      <c r="F92" s="103" t="s">
        <v>30</v>
      </c>
      <c r="G92" s="103"/>
      <c r="H92" s="61">
        <f>SUM(H86:H91)</f>
        <v>0</v>
      </c>
    </row>
    <row r="93" spans="1:10" ht="36" customHeight="1" thickTop="1" x14ac:dyDescent="0.2">
      <c r="A93" s="8" t="s">
        <v>12</v>
      </c>
      <c r="B93" s="62" t="s">
        <v>73</v>
      </c>
      <c r="C93" s="98" t="s">
        <v>135</v>
      </c>
      <c r="D93" s="99"/>
      <c r="E93" s="99"/>
      <c r="F93" s="99"/>
      <c r="G93" s="99"/>
      <c r="H93" s="100"/>
      <c r="I93" s="9"/>
      <c r="J93" s="10"/>
    </row>
    <row r="94" spans="1:10" ht="36" customHeight="1" x14ac:dyDescent="0.2">
      <c r="A94" s="8"/>
      <c r="B94" s="54" t="s">
        <v>97</v>
      </c>
      <c r="C94" s="55" t="s">
        <v>36</v>
      </c>
      <c r="D94" s="54"/>
      <c r="E94" s="54" t="s">
        <v>37</v>
      </c>
      <c r="F94" s="54">
        <v>1</v>
      </c>
      <c r="G94" s="78"/>
      <c r="H94" s="57">
        <f>F94*G94</f>
        <v>0</v>
      </c>
      <c r="I94" s="9"/>
      <c r="J94" s="10"/>
    </row>
    <row r="95" spans="1:10" ht="36" customHeight="1" x14ac:dyDescent="0.2">
      <c r="A95" s="11" t="s">
        <v>14</v>
      </c>
      <c r="B95" s="54" t="s">
        <v>98</v>
      </c>
      <c r="C95" s="55" t="s">
        <v>70</v>
      </c>
      <c r="D95" s="54"/>
      <c r="E95" s="54"/>
      <c r="F95" s="54"/>
      <c r="G95" s="56"/>
      <c r="H95" s="57">
        <f t="shared" ref="H95:H98" si="8">F95*G95</f>
        <v>0</v>
      </c>
    </row>
    <row r="96" spans="1:10" ht="36" customHeight="1" x14ac:dyDescent="0.2">
      <c r="A96" s="8" t="s">
        <v>15</v>
      </c>
      <c r="B96" s="54"/>
      <c r="C96" s="55" t="s">
        <v>141</v>
      </c>
      <c r="D96" s="54"/>
      <c r="E96" s="54" t="s">
        <v>71</v>
      </c>
      <c r="F96" s="54">
        <v>8</v>
      </c>
      <c r="G96" s="78"/>
      <c r="H96" s="57">
        <f t="shared" si="8"/>
        <v>0</v>
      </c>
    </row>
    <row r="97" spans="1:10" ht="36" customHeight="1" x14ac:dyDescent="0.2">
      <c r="A97" s="30"/>
      <c r="B97" s="54" t="s">
        <v>99</v>
      </c>
      <c r="C97" s="55" t="s">
        <v>64</v>
      </c>
      <c r="D97" s="54"/>
      <c r="E97" s="54"/>
      <c r="F97" s="54"/>
      <c r="G97" s="56"/>
      <c r="H97" s="57">
        <f t="shared" si="8"/>
        <v>0</v>
      </c>
    </row>
    <row r="98" spans="1:10" ht="36" customHeight="1" x14ac:dyDescent="0.2">
      <c r="A98" s="30"/>
      <c r="B98" s="54"/>
      <c r="C98" s="55" t="s">
        <v>143</v>
      </c>
      <c r="D98" s="54"/>
      <c r="E98" s="54" t="s">
        <v>0</v>
      </c>
      <c r="F98" s="54">
        <v>1</v>
      </c>
      <c r="G98" s="78"/>
      <c r="H98" s="57">
        <f t="shared" si="8"/>
        <v>0</v>
      </c>
      <c r="I98" s="24"/>
    </row>
    <row r="99" spans="1:10" ht="44.25" customHeight="1" x14ac:dyDescent="0.2">
      <c r="B99" s="54" t="s">
        <v>100</v>
      </c>
      <c r="C99" s="55" t="s">
        <v>65</v>
      </c>
      <c r="D99" s="54"/>
      <c r="E99" s="54"/>
      <c r="F99" s="54"/>
      <c r="G99" s="56"/>
      <c r="H99" s="57">
        <f t="shared" ref="H99:H100" si="9">F99*G99</f>
        <v>0</v>
      </c>
    </row>
    <row r="100" spans="1:10" ht="44.25" customHeight="1" x14ac:dyDescent="0.2">
      <c r="B100" s="59"/>
      <c r="C100" s="55" t="s">
        <v>142</v>
      </c>
      <c r="D100" s="54"/>
      <c r="E100" s="54" t="s">
        <v>40</v>
      </c>
      <c r="F100" s="54">
        <v>54.7</v>
      </c>
      <c r="G100" s="78"/>
      <c r="H100" s="57">
        <f t="shared" si="9"/>
        <v>0</v>
      </c>
    </row>
    <row r="101" spans="1:10" ht="43.5" customHeight="1" thickBot="1" x14ac:dyDescent="0.25">
      <c r="B101" s="60" t="str">
        <f>B93</f>
        <v>E</v>
      </c>
      <c r="C101" s="107" t="str">
        <f>UPPER(C93)</f>
        <v xml:space="preserve">TYLEHURST STREET OUTFALL (S-MA20020018) </v>
      </c>
      <c r="D101" s="108"/>
      <c r="E101" s="108"/>
      <c r="F101" s="103" t="s">
        <v>30</v>
      </c>
      <c r="G101" s="103"/>
      <c r="H101" s="61">
        <f>SUM(H94:H100)</f>
        <v>0</v>
      </c>
    </row>
    <row r="102" spans="1:10" ht="40.5" customHeight="1" thickTop="1" x14ac:dyDescent="0.2">
      <c r="A102" s="8" t="s">
        <v>12</v>
      </c>
      <c r="B102" s="62" t="s">
        <v>74</v>
      </c>
      <c r="C102" s="98" t="s">
        <v>136</v>
      </c>
      <c r="D102" s="99"/>
      <c r="E102" s="99"/>
      <c r="F102" s="99"/>
      <c r="G102" s="99"/>
      <c r="H102" s="100"/>
      <c r="I102" s="9"/>
      <c r="J102" s="10"/>
    </row>
    <row r="103" spans="1:10" ht="36" customHeight="1" x14ac:dyDescent="0.2">
      <c r="A103" s="8"/>
      <c r="B103" s="84" t="s">
        <v>101</v>
      </c>
      <c r="C103" s="55" t="s">
        <v>36</v>
      </c>
      <c r="D103" s="54"/>
      <c r="E103" s="54" t="s">
        <v>37</v>
      </c>
      <c r="F103" s="54">
        <v>1</v>
      </c>
      <c r="G103" s="78"/>
      <c r="H103" s="57">
        <f>F103*G103</f>
        <v>0</v>
      </c>
      <c r="I103" s="9"/>
      <c r="J103" s="10"/>
    </row>
    <row r="104" spans="1:10" ht="36" customHeight="1" x14ac:dyDescent="0.2">
      <c r="A104" s="11" t="s">
        <v>13</v>
      </c>
      <c r="B104" s="58" t="s">
        <v>103</v>
      </c>
      <c r="C104" s="55" t="s">
        <v>123</v>
      </c>
      <c r="D104" s="54"/>
      <c r="E104" s="54" t="s">
        <v>37</v>
      </c>
      <c r="F104" s="54">
        <v>1</v>
      </c>
      <c r="G104" s="78"/>
      <c r="H104" s="57">
        <f t="shared" ref="H104:H110" si="10">F104*G104</f>
        <v>0</v>
      </c>
      <c r="I104" s="9"/>
      <c r="J104" s="10"/>
    </row>
    <row r="105" spans="1:10" ht="36" customHeight="1" x14ac:dyDescent="0.2">
      <c r="A105" s="11" t="s">
        <v>14</v>
      </c>
      <c r="B105" s="58" t="s">
        <v>102</v>
      </c>
      <c r="C105" s="55" t="s">
        <v>70</v>
      </c>
      <c r="D105" s="54"/>
      <c r="E105" s="54"/>
      <c r="F105" s="54"/>
      <c r="G105" s="56"/>
      <c r="H105" s="57">
        <f t="shared" si="10"/>
        <v>0</v>
      </c>
    </row>
    <row r="106" spans="1:10" ht="36" customHeight="1" x14ac:dyDescent="0.2">
      <c r="A106" s="11"/>
      <c r="B106" s="83"/>
      <c r="C106" s="55" t="s">
        <v>144</v>
      </c>
      <c r="D106" s="54"/>
      <c r="E106" s="54" t="s">
        <v>71</v>
      </c>
      <c r="F106" s="54">
        <v>24</v>
      </c>
      <c r="G106" s="78"/>
      <c r="H106" s="57">
        <f t="shared" si="10"/>
        <v>0</v>
      </c>
    </row>
    <row r="107" spans="1:10" ht="36" customHeight="1" x14ac:dyDescent="0.2">
      <c r="A107" s="11"/>
      <c r="B107" s="85" t="s">
        <v>179</v>
      </c>
      <c r="C107" s="55" t="s">
        <v>64</v>
      </c>
      <c r="D107" s="54"/>
      <c r="E107" s="54"/>
      <c r="F107" s="54"/>
      <c r="G107" s="56"/>
      <c r="H107" s="57">
        <f t="shared" si="10"/>
        <v>0</v>
      </c>
    </row>
    <row r="108" spans="1:10" ht="36" customHeight="1" x14ac:dyDescent="0.2">
      <c r="A108" s="11"/>
      <c r="B108" s="83"/>
      <c r="C108" s="55" t="s">
        <v>121</v>
      </c>
      <c r="D108" s="54"/>
      <c r="E108" s="54" t="s">
        <v>0</v>
      </c>
      <c r="F108" s="54">
        <v>1</v>
      </c>
      <c r="G108" s="78"/>
      <c r="H108" s="57">
        <f t="shared" si="10"/>
        <v>0</v>
      </c>
    </row>
    <row r="109" spans="1:10" ht="36" customHeight="1" x14ac:dyDescent="0.2">
      <c r="A109" s="11"/>
      <c r="B109" s="58" t="s">
        <v>180</v>
      </c>
      <c r="C109" s="55" t="s">
        <v>65</v>
      </c>
      <c r="D109" s="54"/>
      <c r="E109" s="54"/>
      <c r="F109" s="54"/>
      <c r="G109" s="56"/>
      <c r="H109" s="57">
        <f t="shared" si="10"/>
        <v>0</v>
      </c>
    </row>
    <row r="110" spans="1:10" ht="36" customHeight="1" x14ac:dyDescent="0.2">
      <c r="A110" s="11" t="s">
        <v>17</v>
      </c>
      <c r="B110" s="86"/>
      <c r="C110" s="55" t="s">
        <v>145</v>
      </c>
      <c r="D110" s="54"/>
      <c r="E110" s="54" t="s">
        <v>40</v>
      </c>
      <c r="F110" s="54">
        <v>96.6</v>
      </c>
      <c r="G110" s="78"/>
      <c r="H110" s="57">
        <f t="shared" si="10"/>
        <v>0</v>
      </c>
    </row>
    <row r="111" spans="1:10" ht="42.75" customHeight="1" thickBot="1" x14ac:dyDescent="0.25">
      <c r="B111" s="60" t="str">
        <f>B102</f>
        <v>F</v>
      </c>
      <c r="C111" s="107" t="str">
        <f>UPPER(C102)</f>
        <v xml:space="preserve">CHURCHILL DRIVE &amp; OSBORNE STREET OUTFALL (S-MA70006325) </v>
      </c>
      <c r="D111" s="108"/>
      <c r="E111" s="108"/>
      <c r="F111" s="103" t="s">
        <v>30</v>
      </c>
      <c r="G111" s="103"/>
      <c r="H111" s="61">
        <f>SUM(H103:H110)</f>
        <v>0</v>
      </c>
    </row>
    <row r="112" spans="1:10" ht="36" customHeight="1" thickTop="1" x14ac:dyDescent="0.2">
      <c r="A112" s="8" t="s">
        <v>12</v>
      </c>
      <c r="B112" s="62" t="s">
        <v>75</v>
      </c>
      <c r="C112" s="98" t="s">
        <v>137</v>
      </c>
      <c r="D112" s="99"/>
      <c r="E112" s="99"/>
      <c r="F112" s="99"/>
      <c r="G112" s="99"/>
      <c r="H112" s="100"/>
      <c r="I112" s="9"/>
      <c r="J112" s="10"/>
    </row>
    <row r="113" spans="1:10" ht="42" customHeight="1" x14ac:dyDescent="0.2">
      <c r="A113" s="8"/>
      <c r="B113" s="54" t="s">
        <v>105</v>
      </c>
      <c r="C113" s="55" t="s">
        <v>36</v>
      </c>
      <c r="D113" s="54"/>
      <c r="E113" s="54" t="s">
        <v>37</v>
      </c>
      <c r="F113" s="54">
        <v>1</v>
      </c>
      <c r="G113" s="78"/>
      <c r="H113" s="57">
        <f>F113*G113</f>
        <v>0</v>
      </c>
      <c r="I113" s="9"/>
      <c r="J113" s="10"/>
    </row>
    <row r="114" spans="1:10" ht="42" customHeight="1" x14ac:dyDescent="0.2">
      <c r="A114" s="8"/>
      <c r="B114" s="54" t="s">
        <v>106</v>
      </c>
      <c r="C114" s="55" t="s">
        <v>123</v>
      </c>
      <c r="D114" s="54"/>
      <c r="E114" s="54" t="s">
        <v>37</v>
      </c>
      <c r="F114" s="54">
        <v>1</v>
      </c>
      <c r="G114" s="78"/>
      <c r="H114" s="57">
        <f t="shared" ref="H114:H118" si="11">F114*G114</f>
        <v>0</v>
      </c>
      <c r="I114" s="9"/>
      <c r="J114" s="10"/>
    </row>
    <row r="115" spans="1:10" ht="42" customHeight="1" x14ac:dyDescent="0.2">
      <c r="A115" s="8"/>
      <c r="B115" s="54" t="s">
        <v>107</v>
      </c>
      <c r="C115" s="55" t="s">
        <v>70</v>
      </c>
      <c r="D115" s="54"/>
      <c r="E115" s="54"/>
      <c r="F115" s="54"/>
      <c r="G115" s="56"/>
      <c r="H115" s="57">
        <f t="shared" si="11"/>
        <v>0</v>
      </c>
      <c r="I115" s="9"/>
      <c r="J115" s="10"/>
    </row>
    <row r="116" spans="1:10" ht="42" customHeight="1" x14ac:dyDescent="0.2">
      <c r="A116" s="8"/>
      <c r="B116" s="54"/>
      <c r="C116" s="55" t="s">
        <v>146</v>
      </c>
      <c r="D116" s="54"/>
      <c r="E116" s="54" t="s">
        <v>71</v>
      </c>
      <c r="F116" s="54">
        <v>24</v>
      </c>
      <c r="G116" s="78"/>
      <c r="H116" s="57">
        <f t="shared" si="11"/>
        <v>0</v>
      </c>
      <c r="I116" s="9"/>
      <c r="J116" s="10"/>
    </row>
    <row r="117" spans="1:10" ht="42" customHeight="1" x14ac:dyDescent="0.2">
      <c r="A117" s="8"/>
      <c r="B117" s="54" t="s">
        <v>108</v>
      </c>
      <c r="C117" s="55" t="s">
        <v>65</v>
      </c>
      <c r="D117" s="54"/>
      <c r="E117" s="54"/>
      <c r="F117" s="54"/>
      <c r="G117" s="56"/>
      <c r="H117" s="57">
        <f t="shared" si="11"/>
        <v>0</v>
      </c>
      <c r="I117" s="9"/>
      <c r="J117" s="10"/>
    </row>
    <row r="118" spans="1:10" ht="42" customHeight="1" x14ac:dyDescent="0.2">
      <c r="A118" s="8"/>
      <c r="B118" s="54"/>
      <c r="C118" s="55" t="s">
        <v>145</v>
      </c>
      <c r="D118" s="54"/>
      <c r="E118" s="54" t="s">
        <v>40</v>
      </c>
      <c r="F118" s="54">
        <v>61</v>
      </c>
      <c r="G118" s="78"/>
      <c r="H118" s="57">
        <f t="shared" si="11"/>
        <v>0</v>
      </c>
      <c r="I118" s="9"/>
      <c r="J118" s="10"/>
    </row>
    <row r="119" spans="1:10" ht="36" customHeight="1" thickBot="1" x14ac:dyDescent="0.25">
      <c r="B119" s="60" t="str">
        <f>B112</f>
        <v>G</v>
      </c>
      <c r="C119" s="107" t="str">
        <f>UPPER(C112)</f>
        <v xml:space="preserve">SOUTHBRIDGE DRIVE OUTFALL (S-MA70012111) </v>
      </c>
      <c r="D119" s="108"/>
      <c r="E119" s="108"/>
      <c r="F119" s="103" t="s">
        <v>30</v>
      </c>
      <c r="G119" s="103"/>
      <c r="H119" s="61">
        <f>SUM(H113:H118)</f>
        <v>0</v>
      </c>
    </row>
    <row r="120" spans="1:10" ht="36" customHeight="1" thickTop="1" x14ac:dyDescent="0.2">
      <c r="A120" s="25"/>
      <c r="B120" s="53" t="s">
        <v>76</v>
      </c>
      <c r="C120" s="104" t="s">
        <v>138</v>
      </c>
      <c r="D120" s="105"/>
      <c r="E120" s="105"/>
      <c r="F120" s="105"/>
      <c r="G120" s="105"/>
      <c r="H120" s="106"/>
      <c r="I120" s="26"/>
      <c r="J120" s="26"/>
    </row>
    <row r="121" spans="1:10" ht="36" customHeight="1" x14ac:dyDescent="0.2">
      <c r="A121" s="27" t="s">
        <v>13</v>
      </c>
      <c r="B121" s="54" t="s">
        <v>109</v>
      </c>
      <c r="C121" s="55" t="s">
        <v>36</v>
      </c>
      <c r="D121" s="54"/>
      <c r="E121" s="54" t="s">
        <v>37</v>
      </c>
      <c r="F121" s="54">
        <v>1</v>
      </c>
      <c r="G121" s="78"/>
      <c r="H121" s="57">
        <f>F121*G121</f>
        <v>0</v>
      </c>
      <c r="I121" s="28"/>
      <c r="J121" s="26"/>
    </row>
    <row r="122" spans="1:10" ht="36" customHeight="1" x14ac:dyDescent="0.2">
      <c r="A122" s="29"/>
      <c r="B122" s="54" t="s">
        <v>110</v>
      </c>
      <c r="C122" s="55" t="s">
        <v>123</v>
      </c>
      <c r="D122" s="54"/>
      <c r="E122" s="54" t="s">
        <v>37</v>
      </c>
      <c r="F122" s="54">
        <v>1</v>
      </c>
      <c r="G122" s="78"/>
      <c r="H122" s="57">
        <f t="shared" ref="H122:H128" si="12">F122*G122</f>
        <v>0</v>
      </c>
      <c r="I122" s="28"/>
      <c r="J122" s="26"/>
    </row>
    <row r="123" spans="1:10" ht="36" customHeight="1" x14ac:dyDescent="0.2">
      <c r="A123" s="29"/>
      <c r="B123" s="54"/>
      <c r="C123" s="55" t="s">
        <v>70</v>
      </c>
      <c r="D123" s="54"/>
      <c r="E123" s="54"/>
      <c r="F123" s="54"/>
      <c r="G123" s="56"/>
      <c r="H123" s="57">
        <f t="shared" si="12"/>
        <v>0</v>
      </c>
      <c r="I123" s="28"/>
      <c r="J123" s="26"/>
    </row>
    <row r="124" spans="1:10" ht="36" customHeight="1" x14ac:dyDescent="0.2">
      <c r="A124" s="29"/>
      <c r="B124" s="54" t="s">
        <v>111</v>
      </c>
      <c r="C124" s="55" t="s">
        <v>144</v>
      </c>
      <c r="D124" s="54"/>
      <c r="E124" s="54" t="s">
        <v>71</v>
      </c>
      <c r="F124" s="54">
        <v>24</v>
      </c>
      <c r="G124" s="78"/>
      <c r="H124" s="57">
        <f t="shared" si="12"/>
        <v>0</v>
      </c>
      <c r="I124" s="28"/>
      <c r="J124" s="26"/>
    </row>
    <row r="125" spans="1:10" ht="36" customHeight="1" x14ac:dyDescent="0.2">
      <c r="A125" s="29"/>
      <c r="B125" s="54"/>
      <c r="C125" s="55" t="s">
        <v>64</v>
      </c>
      <c r="D125" s="54"/>
      <c r="E125" s="54"/>
      <c r="F125" s="54"/>
      <c r="G125" s="56"/>
      <c r="H125" s="57">
        <f t="shared" si="12"/>
        <v>0</v>
      </c>
      <c r="I125" s="28"/>
      <c r="J125" s="26"/>
    </row>
    <row r="126" spans="1:10" ht="36" customHeight="1" x14ac:dyDescent="0.2">
      <c r="A126" s="29"/>
      <c r="B126" s="54"/>
      <c r="C126" s="55" t="s">
        <v>148</v>
      </c>
      <c r="D126" s="54"/>
      <c r="E126" s="54" t="s">
        <v>0</v>
      </c>
      <c r="F126" s="54">
        <v>1</v>
      </c>
      <c r="G126" s="78"/>
      <c r="H126" s="57">
        <f t="shared" si="12"/>
        <v>0</v>
      </c>
      <c r="I126" s="28"/>
      <c r="J126" s="26"/>
    </row>
    <row r="127" spans="1:10" ht="36" customHeight="1" x14ac:dyDescent="0.2">
      <c r="A127" s="29"/>
      <c r="B127" s="54" t="s">
        <v>181</v>
      </c>
      <c r="C127" s="55" t="s">
        <v>65</v>
      </c>
      <c r="D127" s="54"/>
      <c r="E127" s="54"/>
      <c r="F127" s="54"/>
      <c r="G127" s="56"/>
      <c r="H127" s="57">
        <f t="shared" si="12"/>
        <v>0</v>
      </c>
      <c r="I127" s="28"/>
      <c r="J127" s="26"/>
    </row>
    <row r="128" spans="1:10" ht="36" customHeight="1" x14ac:dyDescent="0.2">
      <c r="A128" s="29"/>
      <c r="B128" s="54"/>
      <c r="C128" s="55" t="s">
        <v>147</v>
      </c>
      <c r="D128" s="54"/>
      <c r="E128" s="54" t="s">
        <v>40</v>
      </c>
      <c r="F128" s="54">
        <v>52.9</v>
      </c>
      <c r="G128" s="78"/>
      <c r="H128" s="57">
        <f t="shared" si="12"/>
        <v>0</v>
      </c>
      <c r="I128" s="28"/>
      <c r="J128" s="26"/>
    </row>
    <row r="129" spans="2:8" ht="36" customHeight="1" thickBot="1" x14ac:dyDescent="0.25">
      <c r="B129" s="60" t="str">
        <f>B120</f>
        <v>H</v>
      </c>
      <c r="C129" s="63" t="str">
        <f>C120</f>
        <v>RIVERGATE DRIVE OUTFALL (S-MA70053500)</v>
      </c>
      <c r="D129" s="64"/>
      <c r="E129" s="64"/>
      <c r="F129" s="103" t="s">
        <v>30</v>
      </c>
      <c r="G129" s="103"/>
      <c r="H129" s="61">
        <f>SUM(H121:H128)</f>
        <v>0</v>
      </c>
    </row>
    <row r="130" spans="2:8" ht="38.25" customHeight="1" thickTop="1" x14ac:dyDescent="0.2">
      <c r="B130" s="69"/>
      <c r="C130" s="66" t="s">
        <v>115</v>
      </c>
      <c r="D130" s="67"/>
      <c r="E130" s="67"/>
      <c r="F130" s="67"/>
      <c r="G130" s="68"/>
      <c r="H130" s="81"/>
    </row>
    <row r="131" spans="2:8" ht="36" customHeight="1" x14ac:dyDescent="0.2">
      <c r="B131" s="69" t="str">
        <f>B6</f>
        <v>A</v>
      </c>
      <c r="C131" s="70" t="str">
        <f>C6</f>
        <v>BREDIN DRIVE OUTFALL (S-MA40005212)</v>
      </c>
      <c r="D131" s="67"/>
      <c r="E131" s="67"/>
      <c r="F131" s="67"/>
      <c r="G131" s="93">
        <f>H26</f>
        <v>0</v>
      </c>
      <c r="H131" s="94"/>
    </row>
    <row r="132" spans="2:8" ht="36" customHeight="1" x14ac:dyDescent="0.2">
      <c r="B132" s="69" t="str">
        <f>B27</f>
        <v>B</v>
      </c>
      <c r="C132" s="70" t="str">
        <f>C27</f>
        <v xml:space="preserve">SOUTHBOINE DRIVE OUTFALL (S-MA60001608) </v>
      </c>
      <c r="D132" s="67"/>
      <c r="E132" s="67"/>
      <c r="F132" s="67"/>
      <c r="G132" s="95">
        <f>H47</f>
        <v>0</v>
      </c>
      <c r="H132" s="96"/>
    </row>
    <row r="133" spans="2:8" ht="36" customHeight="1" x14ac:dyDescent="0.2">
      <c r="B133" s="71" t="str">
        <f>B48</f>
        <v>C</v>
      </c>
      <c r="C133" s="70" t="str">
        <f>C48</f>
        <v xml:space="preserve">UXBRIDGE ROAD SOUTH OUTFALL (S-MA70031497) </v>
      </c>
      <c r="D133" s="70"/>
      <c r="E133" s="67"/>
      <c r="F133" s="67"/>
      <c r="G133" s="95">
        <f>H84</f>
        <v>0</v>
      </c>
      <c r="H133" s="96"/>
    </row>
    <row r="134" spans="2:8" ht="36" customHeight="1" x14ac:dyDescent="0.2">
      <c r="B134" s="69" t="str">
        <f>B85</f>
        <v>D</v>
      </c>
      <c r="C134" s="70" t="str">
        <f>C85</f>
        <v xml:space="preserve">FERRY ROAD OUTFALL (S-MA70019346) </v>
      </c>
      <c r="D134" s="67"/>
      <c r="E134" s="67"/>
      <c r="F134" s="67"/>
      <c r="G134" s="95">
        <f>H92</f>
        <v>0</v>
      </c>
      <c r="H134" s="96"/>
    </row>
    <row r="135" spans="2:8" ht="36" customHeight="1" x14ac:dyDescent="0.2">
      <c r="B135" s="69" t="str">
        <f>B93</f>
        <v>E</v>
      </c>
      <c r="C135" s="70" t="str">
        <f>C101</f>
        <v xml:space="preserve">TYLEHURST STREET OUTFALL (S-MA20020018) </v>
      </c>
      <c r="D135" s="67"/>
      <c r="E135" s="67"/>
      <c r="F135" s="67"/>
      <c r="G135" s="95">
        <f>H101</f>
        <v>0</v>
      </c>
      <c r="H135" s="96"/>
    </row>
    <row r="136" spans="2:8" ht="36" customHeight="1" x14ac:dyDescent="0.2">
      <c r="B136" s="69" t="str">
        <f>B102</f>
        <v>F</v>
      </c>
      <c r="C136" s="97" t="str">
        <f>C102</f>
        <v xml:space="preserve">CHURCHILL DRIVE &amp; OSBORNE STREET OUTFALL (S-MA70006325) </v>
      </c>
      <c r="D136" s="97"/>
      <c r="E136" s="67"/>
      <c r="F136" s="67"/>
      <c r="G136" s="95">
        <f>H111</f>
        <v>0</v>
      </c>
      <c r="H136" s="96"/>
    </row>
    <row r="137" spans="2:8" ht="36" customHeight="1" x14ac:dyDescent="0.2">
      <c r="B137" s="69" t="str">
        <f>B112</f>
        <v>G</v>
      </c>
      <c r="C137" s="70" t="str">
        <f>C112</f>
        <v xml:space="preserve">SOUTHBRIDGE DRIVE OUTFALL (S-MA70012111) </v>
      </c>
      <c r="D137" s="67"/>
      <c r="E137" s="67"/>
      <c r="F137" s="67"/>
      <c r="G137" s="95">
        <f>H119</f>
        <v>0</v>
      </c>
      <c r="H137" s="96"/>
    </row>
    <row r="138" spans="2:8" ht="36" customHeight="1" x14ac:dyDescent="0.2">
      <c r="B138" s="69" t="str">
        <f>B120</f>
        <v>H</v>
      </c>
      <c r="C138" s="88" t="str">
        <f>C129</f>
        <v>RIVERGATE DRIVE OUTFALL (S-MA70053500)</v>
      </c>
      <c r="D138" s="89"/>
      <c r="E138" s="89"/>
      <c r="F138" s="89"/>
      <c r="G138" s="95">
        <f>H129</f>
        <v>0</v>
      </c>
      <c r="H138" s="96"/>
    </row>
    <row r="139" spans="2:8" ht="36" customHeight="1" x14ac:dyDescent="0.2">
      <c r="B139" s="87"/>
      <c r="C139" s="67"/>
      <c r="D139" s="67"/>
      <c r="E139" s="65"/>
      <c r="F139" s="67"/>
      <c r="G139" s="80"/>
      <c r="H139" s="80"/>
    </row>
    <row r="140" spans="2:8" ht="36" customHeight="1" x14ac:dyDescent="0.2">
      <c r="B140" s="91" t="s">
        <v>116</v>
      </c>
      <c r="C140" s="91"/>
      <c r="D140" s="91"/>
      <c r="E140" s="91"/>
      <c r="F140" s="91"/>
      <c r="G140" s="92">
        <f>SUM(G131+G132+G133+G134+G135+G136+G137+G138)</f>
        <v>0</v>
      </c>
      <c r="H140" s="92"/>
    </row>
    <row r="141" spans="2:8" ht="36" customHeight="1" x14ac:dyDescent="0.2">
      <c r="B141" s="72"/>
      <c r="C141" s="73"/>
      <c r="D141" s="74"/>
      <c r="E141" s="73"/>
      <c r="F141" s="75"/>
      <c r="G141" s="76"/>
      <c r="H141" s="77"/>
    </row>
    <row r="142" spans="2:8" x14ac:dyDescent="0.2">
      <c r="B142" s="19"/>
      <c r="C142" s="18"/>
      <c r="D142" s="20"/>
      <c r="E142" s="18"/>
      <c r="F142" s="21"/>
      <c r="G142" s="22"/>
      <c r="H142" s="22"/>
    </row>
  </sheetData>
  <sheetProtection algorithmName="SHA-512" hashValue="XKjqq/a9P5NUlxffs13b4KoDzdgGuv6pnzZKg+kXI8nfpbijqcPkC7yfE8o0hPIdG/k5ld1osHNNU9FzDlAj5A==" saltValue="GSC4fHIuhi1susukZ01PTg==" spinCount="100000" sheet="1" selectLockedCells="1"/>
  <mergeCells count="34">
    <mergeCell ref="F111:G111"/>
    <mergeCell ref="C6:H6"/>
    <mergeCell ref="C26:E26"/>
    <mergeCell ref="F26:G26"/>
    <mergeCell ref="C27:H27"/>
    <mergeCell ref="C47:E47"/>
    <mergeCell ref="F47:G47"/>
    <mergeCell ref="C48:H48"/>
    <mergeCell ref="C84:E84"/>
    <mergeCell ref="F84:G84"/>
    <mergeCell ref="C120:H120"/>
    <mergeCell ref="F129:G129"/>
    <mergeCell ref="C92:E92"/>
    <mergeCell ref="C85:H85"/>
    <mergeCell ref="C93:H93"/>
    <mergeCell ref="C101:E101"/>
    <mergeCell ref="F101:G101"/>
    <mergeCell ref="F92:G92"/>
    <mergeCell ref="C112:H112"/>
    <mergeCell ref="C119:E119"/>
    <mergeCell ref="F119:G119"/>
    <mergeCell ref="C102:H102"/>
    <mergeCell ref="C111:E111"/>
    <mergeCell ref="B140:F140"/>
    <mergeCell ref="G140:H140"/>
    <mergeCell ref="G131:H131"/>
    <mergeCell ref="G132:H132"/>
    <mergeCell ref="G133:H133"/>
    <mergeCell ref="G137:H137"/>
    <mergeCell ref="G138:H138"/>
    <mergeCell ref="G134:H134"/>
    <mergeCell ref="G135:H135"/>
    <mergeCell ref="C136:D136"/>
    <mergeCell ref="G136:H136"/>
  </mergeCells>
  <phoneticPr fontId="45" type="noConversion"/>
  <conditionalFormatting sqref="D6:D7 D130:D131 D12:D13 D55:D57">
    <cfRule type="cellIs" dxfId="135" priority="1580" stopIfTrue="1" operator="equal">
      <formula>"CW 2130-R11"</formula>
    </cfRule>
    <cfRule type="cellIs" dxfId="134" priority="1581" stopIfTrue="1" operator="equal">
      <formula>"CW 3120-R2"</formula>
    </cfRule>
    <cfRule type="cellIs" dxfId="133" priority="1582" stopIfTrue="1" operator="equal">
      <formula>"CW 3240-R7"</formula>
    </cfRule>
  </conditionalFormatting>
  <conditionalFormatting sqref="D17">
    <cfRule type="cellIs" dxfId="132" priority="1577" stopIfTrue="1" operator="equal">
      <formula>"CW 2130-R11"</formula>
    </cfRule>
    <cfRule type="cellIs" dxfId="131" priority="1578" stopIfTrue="1" operator="equal">
      <formula>"CW 3120-R2"</formula>
    </cfRule>
    <cfRule type="cellIs" dxfId="130" priority="1579" stopIfTrue="1" operator="equal">
      <formula>"CW 3240-R7"</formula>
    </cfRule>
  </conditionalFormatting>
  <conditionalFormatting sqref="D18">
    <cfRule type="cellIs" dxfId="129" priority="1574" stopIfTrue="1" operator="equal">
      <formula>"CW 2130-R11"</formula>
    </cfRule>
    <cfRule type="cellIs" dxfId="128" priority="1575" stopIfTrue="1" operator="equal">
      <formula>"CW 3120-R2"</formula>
    </cfRule>
    <cfRule type="cellIs" dxfId="127" priority="1576" stopIfTrue="1" operator="equal">
      <formula>"CW 3240-R7"</formula>
    </cfRule>
  </conditionalFormatting>
  <conditionalFormatting sqref="D19">
    <cfRule type="cellIs" dxfId="126" priority="1554" stopIfTrue="1" operator="equal">
      <formula>"CW 3120-R2"</formula>
    </cfRule>
    <cfRule type="cellIs" dxfId="125" priority="1555" stopIfTrue="1" operator="equal">
      <formula>"CW 3240-R7"</formula>
    </cfRule>
  </conditionalFormatting>
  <conditionalFormatting sqref="D129">
    <cfRule type="cellIs" dxfId="124" priority="1516" stopIfTrue="1" operator="equal">
      <formula>"CW 2130-R11"</formula>
    </cfRule>
    <cfRule type="cellIs" dxfId="123" priority="1517" stopIfTrue="1" operator="equal">
      <formula>"CW 3120-R2"</formula>
    </cfRule>
    <cfRule type="cellIs" dxfId="122" priority="1518" stopIfTrue="1" operator="equal">
      <formula>"CW 3240-R7"</formula>
    </cfRule>
  </conditionalFormatting>
  <conditionalFormatting sqref="D139">
    <cfRule type="cellIs" dxfId="121" priority="1510" stopIfTrue="1" operator="equal">
      <formula>"CW 2130-R11"</formula>
    </cfRule>
    <cfRule type="cellIs" dxfId="120" priority="1511" stopIfTrue="1" operator="equal">
      <formula>"CW 3120-R2"</formula>
    </cfRule>
    <cfRule type="cellIs" dxfId="119" priority="1512" stopIfTrue="1" operator="equal">
      <formula>"CW 3240-R7"</formula>
    </cfRule>
  </conditionalFormatting>
  <conditionalFormatting sqref="D27">
    <cfRule type="cellIs" dxfId="118" priority="1480" stopIfTrue="1" operator="equal">
      <formula>"CW 2130-R11"</formula>
    </cfRule>
    <cfRule type="cellIs" dxfId="117" priority="1481" stopIfTrue="1" operator="equal">
      <formula>"CW 3120-R2"</formula>
    </cfRule>
    <cfRule type="cellIs" dxfId="116" priority="1482" stopIfTrue="1" operator="equal">
      <formula>"CW 3240-R7"</formula>
    </cfRule>
  </conditionalFormatting>
  <conditionalFormatting sqref="D85">
    <cfRule type="cellIs" dxfId="115" priority="1236" stopIfTrue="1" operator="equal">
      <formula>"CW 2130-R11"</formula>
    </cfRule>
    <cfRule type="cellIs" dxfId="114" priority="1237" stopIfTrue="1" operator="equal">
      <formula>"CW 3120-R2"</formula>
    </cfRule>
    <cfRule type="cellIs" dxfId="113" priority="1238" stopIfTrue="1" operator="equal">
      <formula>"CW 3240-R7"</formula>
    </cfRule>
  </conditionalFormatting>
  <conditionalFormatting sqref="D48">
    <cfRule type="cellIs" dxfId="112" priority="1297" stopIfTrue="1" operator="equal">
      <formula>"CW 2130-R11"</formula>
    </cfRule>
    <cfRule type="cellIs" dxfId="111" priority="1298" stopIfTrue="1" operator="equal">
      <formula>"CW 3120-R2"</formula>
    </cfRule>
    <cfRule type="cellIs" dxfId="110" priority="1299" stopIfTrue="1" operator="equal">
      <formula>"CW 3240-R7"</formula>
    </cfRule>
  </conditionalFormatting>
  <conditionalFormatting sqref="D93">
    <cfRule type="cellIs" dxfId="109" priority="1175" stopIfTrue="1" operator="equal">
      <formula>"CW 2130-R11"</formula>
    </cfRule>
    <cfRule type="cellIs" dxfId="108" priority="1176" stopIfTrue="1" operator="equal">
      <formula>"CW 3120-R2"</formula>
    </cfRule>
    <cfRule type="cellIs" dxfId="107" priority="1177" stopIfTrue="1" operator="equal">
      <formula>"CW 3240-R7"</formula>
    </cfRule>
  </conditionalFormatting>
  <conditionalFormatting sqref="D102">
    <cfRule type="cellIs" dxfId="106" priority="1114" stopIfTrue="1" operator="equal">
      <formula>"CW 2130-R11"</formula>
    </cfRule>
    <cfRule type="cellIs" dxfId="105" priority="1115" stopIfTrue="1" operator="equal">
      <formula>"CW 3120-R2"</formula>
    </cfRule>
    <cfRule type="cellIs" dxfId="104" priority="1116" stopIfTrue="1" operator="equal">
      <formula>"CW 3240-R7"</formula>
    </cfRule>
  </conditionalFormatting>
  <conditionalFormatting sqref="D112">
    <cfRule type="cellIs" dxfId="103" priority="992" stopIfTrue="1" operator="equal">
      <formula>"CW 2130-R11"</formula>
    </cfRule>
    <cfRule type="cellIs" dxfId="102" priority="993" stopIfTrue="1" operator="equal">
      <formula>"CW 3120-R2"</formula>
    </cfRule>
    <cfRule type="cellIs" dxfId="101" priority="994" stopIfTrue="1" operator="equal">
      <formula>"CW 3240-R7"</formula>
    </cfRule>
  </conditionalFormatting>
  <conditionalFormatting sqref="D134:D135">
    <cfRule type="cellIs" dxfId="100" priority="819" stopIfTrue="1" operator="equal">
      <formula>"CW 2130-R11"</formula>
    </cfRule>
    <cfRule type="cellIs" dxfId="99" priority="820" stopIfTrue="1" operator="equal">
      <formula>"CW 3120-R2"</formula>
    </cfRule>
    <cfRule type="cellIs" dxfId="98" priority="821" stopIfTrue="1" operator="equal">
      <formula>"CW 3240-R7"</formula>
    </cfRule>
  </conditionalFormatting>
  <conditionalFormatting sqref="D137:D138">
    <cfRule type="cellIs" dxfId="97" priority="816" stopIfTrue="1" operator="equal">
      <formula>"CW 2130-R11"</formula>
    </cfRule>
    <cfRule type="cellIs" dxfId="96" priority="817" stopIfTrue="1" operator="equal">
      <formula>"CW 3120-R2"</formula>
    </cfRule>
    <cfRule type="cellIs" dxfId="95" priority="818" stopIfTrue="1" operator="equal">
      <formula>"CW 3240-R7"</formula>
    </cfRule>
  </conditionalFormatting>
  <conditionalFormatting sqref="D132">
    <cfRule type="cellIs" dxfId="94" priority="810" stopIfTrue="1" operator="equal">
      <formula>"CW 2130-R11"</formula>
    </cfRule>
    <cfRule type="cellIs" dxfId="93" priority="811" stopIfTrue="1" operator="equal">
      <formula>"CW 3120-R2"</formula>
    </cfRule>
    <cfRule type="cellIs" dxfId="92" priority="812" stopIfTrue="1" operator="equal">
      <formula>"CW 3240-R7"</formula>
    </cfRule>
  </conditionalFormatting>
  <conditionalFormatting sqref="D8:D11">
    <cfRule type="cellIs" dxfId="91" priority="801" stopIfTrue="1" operator="equal">
      <formula>"CW 2130-R11"</formula>
    </cfRule>
    <cfRule type="cellIs" dxfId="90" priority="802" stopIfTrue="1" operator="equal">
      <formula>"CW 3120-R2"</formula>
    </cfRule>
    <cfRule type="cellIs" dxfId="89" priority="803" stopIfTrue="1" operator="equal">
      <formula>"CW 3240-R7"</formula>
    </cfRule>
  </conditionalFormatting>
  <conditionalFormatting sqref="D94">
    <cfRule type="cellIs" dxfId="88" priority="634" stopIfTrue="1" operator="equal">
      <formula>"CW 2130-R11"</formula>
    </cfRule>
    <cfRule type="cellIs" dxfId="87" priority="635" stopIfTrue="1" operator="equal">
      <formula>"CW 3120-R2"</formula>
    </cfRule>
    <cfRule type="cellIs" dxfId="86" priority="636" stopIfTrue="1" operator="equal">
      <formula>"CW 3240-R7"</formula>
    </cfRule>
  </conditionalFormatting>
  <conditionalFormatting sqref="D103">
    <cfRule type="cellIs" dxfId="85" priority="587" stopIfTrue="1" operator="equal">
      <formula>"CW 2130-R11"</formula>
    </cfRule>
    <cfRule type="cellIs" dxfId="84" priority="588" stopIfTrue="1" operator="equal">
      <formula>"CW 3120-R2"</formula>
    </cfRule>
    <cfRule type="cellIs" dxfId="83" priority="589" stopIfTrue="1" operator="equal">
      <formula>"CW 3240-R7"</formula>
    </cfRule>
  </conditionalFormatting>
  <conditionalFormatting sqref="D120">
    <cfRule type="cellIs" dxfId="82" priority="505" stopIfTrue="1" operator="equal">
      <formula>"CW 2130-R11"</formula>
    </cfRule>
    <cfRule type="cellIs" dxfId="81" priority="506" stopIfTrue="1" operator="equal">
      <formula>"CW 3120-R2"</formula>
    </cfRule>
    <cfRule type="cellIs" dxfId="80" priority="507" stopIfTrue="1" operator="equal">
      <formula>"CW 3240-R7"</formula>
    </cfRule>
  </conditionalFormatting>
  <conditionalFormatting sqref="D22:D23">
    <cfRule type="cellIs" dxfId="79" priority="298" stopIfTrue="1" operator="equal">
      <formula>"CW 3120-R2"</formula>
    </cfRule>
    <cfRule type="cellIs" dxfId="78" priority="299" stopIfTrue="1" operator="equal">
      <formula>"CW 3240-R7"</formula>
    </cfRule>
  </conditionalFormatting>
  <conditionalFormatting sqref="D28 D31:D32 D34:D36">
    <cfRule type="cellIs" dxfId="77" priority="280" stopIfTrue="1" operator="equal">
      <formula>"CW 2130-R11"</formula>
    </cfRule>
    <cfRule type="cellIs" dxfId="76" priority="281" stopIfTrue="1" operator="equal">
      <formula>"CW 3120-R2"</formula>
    </cfRule>
    <cfRule type="cellIs" dxfId="75" priority="282" stopIfTrue="1" operator="equal">
      <formula>"CW 3240-R7"</formula>
    </cfRule>
  </conditionalFormatting>
  <conditionalFormatting sqref="D40">
    <cfRule type="cellIs" dxfId="74" priority="277" stopIfTrue="1" operator="equal">
      <formula>"CW 2130-R11"</formula>
    </cfRule>
    <cfRule type="cellIs" dxfId="73" priority="278" stopIfTrue="1" operator="equal">
      <formula>"CW 3120-R2"</formula>
    </cfRule>
    <cfRule type="cellIs" dxfId="72" priority="279" stopIfTrue="1" operator="equal">
      <formula>"CW 3240-R7"</formula>
    </cfRule>
  </conditionalFormatting>
  <conditionalFormatting sqref="D41">
    <cfRule type="cellIs" dxfId="71" priority="274" stopIfTrue="1" operator="equal">
      <formula>"CW 2130-R11"</formula>
    </cfRule>
    <cfRule type="cellIs" dxfId="70" priority="275" stopIfTrue="1" operator="equal">
      <formula>"CW 3120-R2"</formula>
    </cfRule>
    <cfRule type="cellIs" dxfId="69" priority="276" stopIfTrue="1" operator="equal">
      <formula>"CW 3240-R7"</formula>
    </cfRule>
  </conditionalFormatting>
  <conditionalFormatting sqref="D42">
    <cfRule type="cellIs" dxfId="68" priority="272" stopIfTrue="1" operator="equal">
      <formula>"CW 3120-R2"</formula>
    </cfRule>
    <cfRule type="cellIs" dxfId="67" priority="273" stopIfTrue="1" operator="equal">
      <formula>"CW 3240-R7"</formula>
    </cfRule>
  </conditionalFormatting>
  <conditionalFormatting sqref="D29:D30">
    <cfRule type="cellIs" dxfId="66" priority="269" stopIfTrue="1" operator="equal">
      <formula>"CW 2130-R11"</formula>
    </cfRule>
    <cfRule type="cellIs" dxfId="65" priority="270" stopIfTrue="1" operator="equal">
      <formula>"CW 3120-R2"</formula>
    </cfRule>
    <cfRule type="cellIs" dxfId="64" priority="271" stopIfTrue="1" operator="equal">
      <formula>"CW 3240-R7"</formula>
    </cfRule>
  </conditionalFormatting>
  <conditionalFormatting sqref="D43:D44">
    <cfRule type="cellIs" dxfId="63" priority="267" stopIfTrue="1" operator="equal">
      <formula>"CW 3120-R2"</formula>
    </cfRule>
    <cfRule type="cellIs" dxfId="62" priority="268" stopIfTrue="1" operator="equal">
      <formula>"CW 3240-R7"</formula>
    </cfRule>
  </conditionalFormatting>
  <conditionalFormatting sqref="D86">
    <cfRule type="cellIs" dxfId="61" priority="264" stopIfTrue="1" operator="equal">
      <formula>"CW 2130-R11"</formula>
    </cfRule>
    <cfRule type="cellIs" dxfId="60" priority="265" stopIfTrue="1" operator="equal">
      <formula>"CW 3120-R2"</formula>
    </cfRule>
    <cfRule type="cellIs" dxfId="59" priority="266" stopIfTrue="1" operator="equal">
      <formula>"CW 3240-R7"</formula>
    </cfRule>
  </conditionalFormatting>
  <conditionalFormatting sqref="D88:D89">
    <cfRule type="cellIs" dxfId="58" priority="253" stopIfTrue="1" operator="equal">
      <formula>"CW 2130-R11"</formula>
    </cfRule>
    <cfRule type="cellIs" dxfId="57" priority="254" stopIfTrue="1" operator="equal">
      <formula>"CW 3120-R2"</formula>
    </cfRule>
    <cfRule type="cellIs" dxfId="56" priority="255" stopIfTrue="1" operator="equal">
      <formula>"CW 3240-R7"</formula>
    </cfRule>
  </conditionalFormatting>
  <conditionalFormatting sqref="D20">
    <cfRule type="cellIs" dxfId="55" priority="147" stopIfTrue="1" operator="equal">
      <formula>"CW 2130-R11"</formula>
    </cfRule>
    <cfRule type="cellIs" dxfId="54" priority="148" stopIfTrue="1" operator="equal">
      <formula>"CW 3120-R2"</formula>
    </cfRule>
    <cfRule type="cellIs" dxfId="53" priority="149" stopIfTrue="1" operator="equal">
      <formula>"CW 3240-R7"</formula>
    </cfRule>
  </conditionalFormatting>
  <conditionalFormatting sqref="D21">
    <cfRule type="cellIs" dxfId="52" priority="150" stopIfTrue="1" operator="equal">
      <formula>"CW 2130-R11"</formula>
    </cfRule>
    <cfRule type="cellIs" dxfId="51" priority="151" stopIfTrue="1" operator="equal">
      <formula>"CW 3120-R2"</formula>
    </cfRule>
    <cfRule type="cellIs" dxfId="50" priority="152" stopIfTrue="1" operator="equal">
      <formula>"CW 3240-R7"</formula>
    </cfRule>
  </conditionalFormatting>
  <conditionalFormatting sqref="D33">
    <cfRule type="cellIs" dxfId="49" priority="144" stopIfTrue="1" operator="equal">
      <formula>"CW 2130-R11"</formula>
    </cfRule>
    <cfRule type="cellIs" dxfId="48" priority="145" stopIfTrue="1" operator="equal">
      <formula>"CW 3120-R2"</formula>
    </cfRule>
    <cfRule type="cellIs" dxfId="47" priority="146" stopIfTrue="1" operator="equal">
      <formula>"CW 3240-R7"</formula>
    </cfRule>
  </conditionalFormatting>
  <conditionalFormatting sqref="D105:D108">
    <cfRule type="cellIs" dxfId="46" priority="130" stopIfTrue="1" operator="equal">
      <formula>"CW 2130-R11"</formula>
    </cfRule>
    <cfRule type="cellIs" dxfId="45" priority="131" stopIfTrue="1" operator="equal">
      <formula>"CW 3120-R2"</formula>
    </cfRule>
    <cfRule type="cellIs" dxfId="44" priority="132" stopIfTrue="1" operator="equal">
      <formula>"CW 3240-R7"</formula>
    </cfRule>
  </conditionalFormatting>
  <conditionalFormatting sqref="D113">
    <cfRule type="cellIs" dxfId="43" priority="127" stopIfTrue="1" operator="equal">
      <formula>"CW 2130-R11"</formula>
    </cfRule>
    <cfRule type="cellIs" dxfId="42" priority="128" stopIfTrue="1" operator="equal">
      <formula>"CW 3120-R2"</formula>
    </cfRule>
    <cfRule type="cellIs" dxfId="41" priority="129" stopIfTrue="1" operator="equal">
      <formula>"CW 3240-R7"</formula>
    </cfRule>
  </conditionalFormatting>
  <conditionalFormatting sqref="D115:D116">
    <cfRule type="cellIs" dxfId="40" priority="124" stopIfTrue="1" operator="equal">
      <formula>"CW 2130-R11"</formula>
    </cfRule>
    <cfRule type="cellIs" dxfId="39" priority="125" stopIfTrue="1" operator="equal">
      <formula>"CW 3120-R2"</formula>
    </cfRule>
    <cfRule type="cellIs" dxfId="38" priority="126" stopIfTrue="1" operator="equal">
      <formula>"CW 3240-R7"</formula>
    </cfRule>
  </conditionalFormatting>
  <conditionalFormatting sqref="D121">
    <cfRule type="cellIs" dxfId="37" priority="121" stopIfTrue="1" operator="equal">
      <formula>"CW 2130-R11"</formula>
    </cfRule>
    <cfRule type="cellIs" dxfId="36" priority="122" stopIfTrue="1" operator="equal">
      <formula>"CW 3120-R2"</formula>
    </cfRule>
    <cfRule type="cellIs" dxfId="35" priority="123" stopIfTrue="1" operator="equal">
      <formula>"CW 3240-R7"</formula>
    </cfRule>
  </conditionalFormatting>
  <conditionalFormatting sqref="D123:D126">
    <cfRule type="cellIs" dxfId="34" priority="118" stopIfTrue="1" operator="equal">
      <formula>"CW 2130-R11"</formula>
    </cfRule>
    <cfRule type="cellIs" dxfId="33" priority="119" stopIfTrue="1" operator="equal">
      <formula>"CW 3120-R2"</formula>
    </cfRule>
    <cfRule type="cellIs" dxfId="32" priority="120" stopIfTrue="1" operator="equal">
      <formula>"CW 3240-R7"</formula>
    </cfRule>
  </conditionalFormatting>
  <conditionalFormatting sqref="D72:D79">
    <cfRule type="cellIs" dxfId="31" priority="72" stopIfTrue="1" operator="equal">
      <formula>"CW 3120-R2"</formula>
    </cfRule>
    <cfRule type="cellIs" dxfId="30" priority="73" stopIfTrue="1" operator="equal">
      <formula>"CW 3240-R7"</formula>
    </cfRule>
  </conditionalFormatting>
  <conditionalFormatting sqref="D62">
    <cfRule type="cellIs" dxfId="29" priority="60" stopIfTrue="1" operator="equal">
      <formula>"CW 2130-R11"</formula>
    </cfRule>
    <cfRule type="cellIs" dxfId="28" priority="61" stopIfTrue="1" operator="equal">
      <formula>"CW 3120-R2"</formula>
    </cfRule>
    <cfRule type="cellIs" dxfId="27" priority="62" stopIfTrue="1" operator="equal">
      <formula>"CW 3240-R7"</formula>
    </cfRule>
  </conditionalFormatting>
  <conditionalFormatting sqref="D61">
    <cfRule type="cellIs" dxfId="26" priority="63" stopIfTrue="1" operator="equal">
      <formula>"CW 2130-R11"</formula>
    </cfRule>
    <cfRule type="cellIs" dxfId="25" priority="64" stopIfTrue="1" operator="equal">
      <formula>"CW 3120-R2"</formula>
    </cfRule>
    <cfRule type="cellIs" dxfId="24" priority="65" stopIfTrue="1" operator="equal">
      <formula>"CW 3240-R7"</formula>
    </cfRule>
  </conditionalFormatting>
  <conditionalFormatting sqref="D49">
    <cfRule type="cellIs" dxfId="23" priority="66" stopIfTrue="1" operator="equal">
      <formula>"CW 2130-R11"</formula>
    </cfRule>
    <cfRule type="cellIs" dxfId="22" priority="67" stopIfTrue="1" operator="equal">
      <formula>"CW 3120-R2"</formula>
    </cfRule>
    <cfRule type="cellIs" dxfId="21" priority="68" stopIfTrue="1" operator="equal">
      <formula>"CW 3240-R7"</formula>
    </cfRule>
  </conditionalFormatting>
  <conditionalFormatting sqref="D65">
    <cfRule type="cellIs" dxfId="20" priority="51" stopIfTrue="1" operator="equal">
      <formula>"CW 2130-R11"</formula>
    </cfRule>
    <cfRule type="cellIs" dxfId="19" priority="52" stopIfTrue="1" operator="equal">
      <formula>"CW 3120-R2"</formula>
    </cfRule>
    <cfRule type="cellIs" dxfId="18" priority="53" stopIfTrue="1" operator="equal">
      <formula>"CW 3240-R7"</formula>
    </cfRule>
  </conditionalFormatting>
  <conditionalFormatting sqref="D71">
    <cfRule type="cellIs" dxfId="17" priority="54" stopIfTrue="1" operator="equal">
      <formula>"CW 2130-R11"</formula>
    </cfRule>
    <cfRule type="cellIs" dxfId="16" priority="55" stopIfTrue="1" operator="equal">
      <formula>"CW 3120-R2"</formula>
    </cfRule>
    <cfRule type="cellIs" dxfId="15" priority="56" stopIfTrue="1" operator="equal">
      <formula>"CW 3240-R7"</formula>
    </cfRule>
  </conditionalFormatting>
  <conditionalFormatting sqref="D68:D69">
    <cfRule type="cellIs" dxfId="14" priority="39" stopIfTrue="1" operator="equal">
      <formula>"CW 2130-R11"</formula>
    </cfRule>
    <cfRule type="cellIs" dxfId="13" priority="40" stopIfTrue="1" operator="equal">
      <formula>"CW 3120-R2"</formula>
    </cfRule>
    <cfRule type="cellIs" dxfId="12" priority="41" stopIfTrue="1" operator="equal">
      <formula>"CW 3240-R7"</formula>
    </cfRule>
  </conditionalFormatting>
  <conditionalFormatting sqref="D67">
    <cfRule type="cellIs" dxfId="11" priority="42" stopIfTrue="1" operator="equal">
      <formula>"CW 2130-R11"</formula>
    </cfRule>
    <cfRule type="cellIs" dxfId="10" priority="43" stopIfTrue="1" operator="equal">
      <formula>"CW 3120-R2"</formula>
    </cfRule>
    <cfRule type="cellIs" dxfId="9" priority="44" stopIfTrue="1" operator="equal">
      <formula>"CW 3240-R7"</formula>
    </cfRule>
  </conditionalFormatting>
  <conditionalFormatting sqref="D66">
    <cfRule type="cellIs" dxfId="8" priority="45" stopIfTrue="1" operator="equal">
      <formula>"CW 2130-R11"</formula>
    </cfRule>
    <cfRule type="cellIs" dxfId="7" priority="46" stopIfTrue="1" operator="equal">
      <formula>"CW 3120-R2"</formula>
    </cfRule>
    <cfRule type="cellIs" dxfId="6" priority="47" stopIfTrue="1" operator="equal">
      <formula>"CW 3240-R7"</formula>
    </cfRule>
  </conditionalFormatting>
  <conditionalFormatting sqref="D63:D64">
    <cfRule type="cellIs" dxfId="5" priority="48" stopIfTrue="1" operator="equal">
      <formula>"CW 2130-R11"</formula>
    </cfRule>
    <cfRule type="cellIs" dxfId="4" priority="49" stopIfTrue="1" operator="equal">
      <formula>"CW 3120-R2"</formula>
    </cfRule>
    <cfRule type="cellIs" dxfId="3" priority="50" stopIfTrue="1" operator="equal">
      <formula>"CW 3240-R7"</formula>
    </cfRule>
  </conditionalFormatting>
  <conditionalFormatting sqref="D70">
    <cfRule type="cellIs" dxfId="2" priority="36" stopIfTrue="1" operator="equal">
      <formula>"CW 2130-R11"</formula>
    </cfRule>
    <cfRule type="cellIs" dxfId="1" priority="37" stopIfTrue="1" operator="equal">
      <formula>"CW 3120-R2"</formula>
    </cfRule>
    <cfRule type="cellIs" dxfId="0" priority="38" stopIfTrue="1" operator="equal">
      <formula>"CW 3240-R7"</formula>
    </cfRule>
  </conditionalFormatting>
  <dataValidations xWindow="1003" yWindow="56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5:G86 G112:G113 G27:G28 G6:G7 G120:G121 G48:G49 G31:G36 G93:G94 G102:G103 H130 G40:G44 G17:G23 G12:G13 G130:G139" xr:uid="{C993AAAA-7DEE-4D83-B164-61EDECFD6FFA}">
      <formula1>IF(G6&gt;=0.01,ROUND(G6,2),0.01)</formula1>
    </dataValidation>
  </dataValidations>
  <pageMargins left="0.5" right="0.5" top="0.75" bottom="0.75" header="0.25" footer="0.25"/>
  <pageSetup scale="50" orientation="portrait" r:id="rId1"/>
  <headerFooter alignWithMargins="0">
    <oddHeader>&amp;LThe City of Winnipeg
Bid Opportunity No. 910-2022
&amp;XTemplate Version: C420181015-RW&amp;RBid Submission
Page &amp;P+3 of 14</oddHeader>
    <oddFooter xml:space="preserve">&amp;R__________________
Name of Bidder                    </oddFooter>
  </headerFooter>
  <rowBreaks count="6" manualBreakCount="6">
    <brk id="26" min="1" max="7" man="1"/>
    <brk id="47" min="1" max="7" man="1"/>
    <brk id="84" min="1" max="7" man="1"/>
    <brk id="111" min="1" max="7" man="1"/>
    <brk id="129" min="1" max="7" man="1"/>
    <brk id="140" min="1" max="7" man="1"/>
  </rowBreaks>
  <colBreaks count="1" manualBreakCount="1">
    <brk id="8" max="56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3032F91C7CC438D9CD4C2BCE83687" ma:contentTypeVersion="10" ma:contentTypeDescription="Create a new document." ma:contentTypeScope="" ma:versionID="c3894966ec2efe0ba538cbd607fa41dc">
  <xsd:schema xmlns:xsd="http://www.w3.org/2001/XMLSchema" xmlns:xs="http://www.w3.org/2001/XMLSchema" xmlns:p="http://schemas.microsoft.com/office/2006/metadata/properties" xmlns:ns2="0e73b73d-3cd9-4c1d-8132-70ee89a3a39f" targetNamespace="http://schemas.microsoft.com/office/2006/metadata/properties" ma:root="true" ma:fieldsID="b47e8f4796ca112696e36b3c7ec4a17f" ns2:_="">
    <xsd:import namespace="0e73b73d-3cd9-4c1d-8132-70ee89a3a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3b73d-3cd9-4c1d-8132-70ee89a3a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D0534E-97E9-4E8E-9215-7FBACA69A9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85ED9-7609-4720-A59A-F4601446B687}">
  <ds:schemaRefs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0e73b73d-3cd9-4c1d-8132-70ee89a3a39f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6ACD6B7-3ADE-4E55-B7E3-BCB877A52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3b73d-3cd9-4c1d-8132-70ee89a3a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910-2022 - Unit Prices</vt:lpstr>
      <vt:lpstr>'910-2022 - Unit Prices'!Print_Area</vt:lpstr>
      <vt:lpstr>'910-2022 - Unit Prices'!Print_Titles</vt:lpstr>
      <vt:lpstr>'910-2022 - Unit Prices'!XEVERYTHING</vt:lpstr>
      <vt:lpstr>'910-2022 - Unit Prices'!XITEMS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</dc:description>
  <cp:lastModifiedBy>NVidal</cp:lastModifiedBy>
  <cp:lastPrinted>2022-12-02T16:16:23Z</cp:lastPrinted>
  <dcterms:created xsi:type="dcterms:W3CDTF">1999-10-18T14:40:40Z</dcterms:created>
  <dcterms:modified xsi:type="dcterms:W3CDTF">2022-12-02T18:42:49Z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0x01010006C3032F91C7CC438D9CD4C2BCE83687</vt:lpwstr>
  </property>
</Properties>
</file>