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2\Checked\307-2022 AECOM\"/>
    </mc:Choice>
  </mc:AlternateContent>
  <xr:revisionPtr revIDLastSave="0" documentId="13_ncr:1_{E5491248-EFF9-46A1-96B1-079D6D460923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307-2022" sheetId="35" r:id="rId1"/>
  </sheets>
  <externalReferences>
    <externalReference r:id="rId2"/>
    <externalReference r:id="rId3"/>
    <externalReference r:id="rId4"/>
  </externalReferences>
  <definedNames>
    <definedName name="_10PAGE_1_OF_13">'[1]FORM B; PRICES'!#REF!</definedName>
    <definedName name="_12TENDER_SUBMISSI" localSheetId="0">'[2]FORM B - PRICES'!#REF!</definedName>
    <definedName name="_12TENDER_SUBMISSI">'[3]FORM B; PRICES'!#REF!</definedName>
    <definedName name="_1PAGE_1_OF_13" localSheetId="0">'307-2022'!#REF!</definedName>
    <definedName name="_20TENDER_NO._181">'[1]FORM B; PRICES'!#REF!</definedName>
    <definedName name="_30TENDER_SUBMISSI">'[1]FORM B; PRICES'!#REF!</definedName>
    <definedName name="_4PAGE_1_OF_13" localSheetId="0">'[2]FORM B - PRICES'!#REF!</definedName>
    <definedName name="_4PAGE_1_OF_13">'[3]FORM B; PRICES'!#REF!</definedName>
    <definedName name="_5TENDER_NO._181" localSheetId="0">'307-2022'!#REF!</definedName>
    <definedName name="_8TENDER_NO._181" localSheetId="0">'[2]FORM B - PRICES'!#REF!</definedName>
    <definedName name="_8TENDER_NO._181">'[3]FORM B; PRICES'!#REF!</definedName>
    <definedName name="_9TENDER_SUBMISSI" localSheetId="0">'307-2022'!#REF!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'307-2022'!#REF!</definedName>
    <definedName name="HEADER">'[1]FORM B; PRICES'!#REF!</definedName>
    <definedName name="_xlnm.Print_Area" localSheetId="0">'307-2022'!$B$7:$H$360</definedName>
    <definedName name="_xlnm.Print_Titles" localSheetId="0">'307-2022'!$1:$5</definedName>
    <definedName name="_xlnm.Print_Titles">#REF!</definedName>
    <definedName name="TEMP" localSheetId="0">'307-2022'!#REF!</definedName>
    <definedName name="TEMP">'[1]FORM B; PRICES'!#REF!</definedName>
    <definedName name="TESTHEAD" localSheetId="0">'307-2022'!#REF!</definedName>
    <definedName name="TESTHEAD">'[1]FORM B; PRICES'!#REF!</definedName>
    <definedName name="XEVERYTHING" localSheetId="0">'307-2022'!$B$1:$IV$333</definedName>
    <definedName name="XEverything">#REF!</definedName>
    <definedName name="XITEMS" localSheetId="0">'307-2022'!$B$8:$IV$333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H329" i="35" l="1"/>
  <c r="H327" i="35"/>
  <c r="H325" i="35"/>
  <c r="H324" i="35"/>
  <c r="H322" i="35"/>
  <c r="H320" i="35"/>
  <c r="H319" i="35"/>
  <c r="H317" i="35"/>
  <c r="H315" i="35"/>
  <c r="H314" i="35"/>
  <c r="H312" i="35"/>
  <c r="H310" i="35"/>
  <c r="H309" i="35"/>
  <c r="H307" i="35"/>
  <c r="H305" i="35"/>
  <c r="H304" i="35"/>
  <c r="H302" i="35"/>
  <c r="H300" i="35"/>
  <c r="H299" i="35"/>
  <c r="H297" i="35"/>
  <c r="H295" i="35"/>
  <c r="H294" i="35"/>
  <c r="H290" i="35"/>
  <c r="H288" i="35"/>
  <c r="H287" i="35"/>
  <c r="H285" i="35"/>
  <c r="H283" i="35"/>
  <c r="H280" i="35"/>
  <c r="H279" i="35"/>
  <c r="H278" i="35"/>
  <c r="H276" i="35"/>
  <c r="H274" i="35"/>
  <c r="H273" i="35"/>
  <c r="H270" i="35"/>
  <c r="H268" i="35"/>
  <c r="H267" i="35"/>
  <c r="H266" i="35"/>
  <c r="H264" i="35"/>
  <c r="H261" i="35"/>
  <c r="H259" i="35"/>
  <c r="H258" i="35"/>
  <c r="H257" i="35"/>
  <c r="H251" i="35"/>
  <c r="H250" i="35"/>
  <c r="H243" i="35"/>
  <c r="H241" i="35"/>
  <c r="H239" i="35"/>
  <c r="H235" i="35"/>
  <c r="H231" i="35"/>
  <c r="H230" i="35"/>
  <c r="H228" i="35"/>
  <c r="H225" i="35"/>
  <c r="H222" i="35"/>
  <c r="H221" i="35"/>
  <c r="H219" i="35"/>
  <c r="H218" i="35"/>
  <c r="H215" i="35"/>
  <c r="H212" i="35"/>
  <c r="H209" i="35"/>
  <c r="H207" i="35"/>
  <c r="H205" i="35"/>
  <c r="H204" i="35"/>
  <c r="H200" i="35"/>
  <c r="H197" i="35"/>
  <c r="H196" i="35"/>
  <c r="H194" i="35"/>
  <c r="H191" i="35"/>
  <c r="H189" i="35"/>
  <c r="H188" i="35"/>
  <c r="H186" i="35"/>
  <c r="H181" i="35"/>
  <c r="H179" i="35"/>
  <c r="H177" i="35"/>
  <c r="H172" i="35"/>
  <c r="H170" i="35"/>
  <c r="H161" i="35"/>
  <c r="H158" i="35"/>
  <c r="H155" i="35"/>
  <c r="H154" i="35"/>
  <c r="H151" i="35"/>
  <c r="H149" i="35"/>
  <c r="H140" i="35"/>
  <c r="H138" i="35"/>
  <c r="H134" i="35"/>
  <c r="H131" i="35"/>
  <c r="H130" i="35"/>
  <c r="H122" i="35"/>
  <c r="H120" i="35"/>
  <c r="H118" i="35"/>
  <c r="H115" i="35"/>
  <c r="H111" i="35"/>
  <c r="H107" i="35"/>
  <c r="H106" i="35"/>
  <c r="H104" i="35"/>
  <c r="H101" i="35"/>
  <c r="H98" i="35"/>
  <c r="H97" i="35"/>
  <c r="H95" i="35"/>
  <c r="H94" i="35"/>
  <c r="H92" i="35"/>
  <c r="H90" i="35"/>
  <c r="H88" i="35"/>
  <c r="H87" i="35"/>
  <c r="H84" i="35"/>
  <c r="H78" i="35"/>
  <c r="H73" i="35"/>
  <c r="H64" i="35"/>
  <c r="H63" i="35"/>
  <c r="H60" i="35"/>
  <c r="H59" i="35"/>
  <c r="H54" i="35"/>
  <c r="H53" i="35"/>
  <c r="H51" i="35"/>
  <c r="H48" i="35"/>
  <c r="H43" i="35"/>
  <c r="H40" i="35"/>
  <c r="H33" i="35"/>
  <c r="H30" i="35"/>
  <c r="H27" i="35"/>
  <c r="H24" i="35"/>
  <c r="H23" i="35"/>
  <c r="H21" i="35"/>
  <c r="H16" i="35"/>
  <c r="H12" i="35"/>
  <c r="H9" i="35"/>
  <c r="J360" i="35"/>
  <c r="K360" i="35" s="1"/>
  <c r="I360" i="35"/>
  <c r="J359" i="35"/>
  <c r="K359" i="35" s="1"/>
  <c r="I359" i="35"/>
  <c r="K358" i="35"/>
  <c r="J358" i="35"/>
  <c r="I358" i="35"/>
  <c r="J357" i="35"/>
  <c r="K357" i="35" s="1"/>
  <c r="I357" i="35"/>
  <c r="J356" i="35"/>
  <c r="K356" i="35" s="1"/>
  <c r="I356" i="35"/>
  <c r="J355" i="35"/>
  <c r="K355" i="35" s="1"/>
  <c r="I355" i="35"/>
  <c r="K354" i="35"/>
  <c r="J354" i="35"/>
  <c r="I354" i="35"/>
  <c r="J353" i="35"/>
  <c r="K353" i="35" s="1"/>
  <c r="I353" i="35"/>
  <c r="J352" i="35"/>
  <c r="K352" i="35" s="1"/>
  <c r="I352" i="35"/>
  <c r="J351" i="35"/>
  <c r="K351" i="35" s="1"/>
  <c r="I351" i="35"/>
  <c r="K350" i="35"/>
  <c r="J350" i="35"/>
  <c r="I350" i="35"/>
  <c r="J349" i="35"/>
  <c r="K349" i="35" s="1"/>
  <c r="I349" i="35"/>
  <c r="J348" i="35"/>
  <c r="K348" i="35" s="1"/>
  <c r="I348" i="35"/>
  <c r="J347" i="35"/>
  <c r="K347" i="35" s="1"/>
  <c r="I347" i="35"/>
  <c r="K346" i="35"/>
  <c r="J346" i="35"/>
  <c r="I346" i="35"/>
  <c r="J345" i="35"/>
  <c r="K345" i="35" s="1"/>
  <c r="I345" i="35"/>
  <c r="J344" i="35"/>
  <c r="K344" i="35" s="1"/>
  <c r="I344" i="35"/>
  <c r="J343" i="35"/>
  <c r="K343" i="35" s="1"/>
  <c r="I343" i="35"/>
  <c r="K342" i="35"/>
  <c r="J342" i="35"/>
  <c r="I342" i="35"/>
  <c r="J341" i="35"/>
  <c r="K341" i="35" s="1"/>
  <c r="I341" i="35"/>
  <c r="J340" i="35"/>
  <c r="K340" i="35" s="1"/>
  <c r="I340" i="35"/>
  <c r="J339" i="35"/>
  <c r="K339" i="35" s="1"/>
  <c r="I339" i="35"/>
  <c r="K338" i="35"/>
  <c r="J338" i="35"/>
  <c r="I338" i="35"/>
  <c r="J337" i="35"/>
  <c r="K337" i="35" s="1"/>
  <c r="I337" i="35"/>
  <c r="J336" i="35"/>
  <c r="K336" i="35" s="1"/>
  <c r="I336" i="35"/>
  <c r="J335" i="35"/>
  <c r="K335" i="35" s="1"/>
  <c r="I335" i="35"/>
  <c r="K334" i="35"/>
  <c r="J334" i="35"/>
  <c r="I334" i="35"/>
  <c r="J333" i="35"/>
  <c r="K333" i="35" s="1"/>
  <c r="I333" i="35"/>
  <c r="J332" i="35"/>
  <c r="K332" i="35" s="1"/>
  <c r="I332" i="35"/>
  <c r="J331" i="35"/>
  <c r="K331" i="35" s="1"/>
  <c r="I331" i="35"/>
  <c r="K330" i="35"/>
  <c r="J330" i="35"/>
  <c r="I330" i="35"/>
  <c r="J329" i="35"/>
  <c r="K329" i="35" s="1"/>
  <c r="I329" i="35"/>
  <c r="J328" i="35"/>
  <c r="K328" i="35" s="1"/>
  <c r="I328" i="35"/>
  <c r="J327" i="35"/>
  <c r="K327" i="35" s="1"/>
  <c r="I327" i="35"/>
  <c r="K326" i="35"/>
  <c r="J326" i="35"/>
  <c r="I326" i="35"/>
  <c r="J325" i="35"/>
  <c r="K325" i="35" s="1"/>
  <c r="I325" i="35"/>
  <c r="J324" i="35"/>
  <c r="K324" i="35" s="1"/>
  <c r="I324" i="35"/>
  <c r="J323" i="35"/>
  <c r="K323" i="35" s="1"/>
  <c r="I323" i="35"/>
  <c r="K322" i="35"/>
  <c r="J322" i="35"/>
  <c r="I322" i="35"/>
  <c r="J321" i="35"/>
  <c r="K321" i="35" s="1"/>
  <c r="I321" i="35"/>
  <c r="J320" i="35"/>
  <c r="K320" i="35" s="1"/>
  <c r="I320" i="35"/>
  <c r="J319" i="35"/>
  <c r="K319" i="35" s="1"/>
  <c r="I319" i="35"/>
  <c r="K318" i="35"/>
  <c r="J318" i="35"/>
  <c r="I318" i="35"/>
  <c r="J317" i="35"/>
  <c r="K317" i="35" s="1"/>
  <c r="I317" i="35"/>
  <c r="J316" i="35"/>
  <c r="K316" i="35" s="1"/>
  <c r="I316" i="35"/>
  <c r="J315" i="35"/>
  <c r="K315" i="35" s="1"/>
  <c r="I315" i="35"/>
  <c r="K314" i="35"/>
  <c r="J314" i="35"/>
  <c r="I314" i="35"/>
  <c r="J313" i="35"/>
  <c r="K313" i="35" s="1"/>
  <c r="I313" i="35"/>
  <c r="J312" i="35"/>
  <c r="K312" i="35" s="1"/>
  <c r="I312" i="35"/>
  <c r="J311" i="35"/>
  <c r="K311" i="35" s="1"/>
  <c r="I311" i="35"/>
  <c r="K310" i="35"/>
  <c r="J310" i="35"/>
  <c r="I310" i="35"/>
  <c r="J309" i="35"/>
  <c r="K309" i="35" s="1"/>
  <c r="I309" i="35"/>
  <c r="J308" i="35"/>
  <c r="K308" i="35" s="1"/>
  <c r="I308" i="35"/>
  <c r="J307" i="35"/>
  <c r="K307" i="35" s="1"/>
  <c r="I307" i="35"/>
  <c r="K306" i="35"/>
  <c r="J306" i="35"/>
  <c r="I306" i="35"/>
  <c r="J305" i="35"/>
  <c r="K305" i="35" s="1"/>
  <c r="I305" i="35"/>
  <c r="J304" i="35"/>
  <c r="K304" i="35" s="1"/>
  <c r="I304" i="35"/>
  <c r="J303" i="35"/>
  <c r="K303" i="35" s="1"/>
  <c r="I303" i="35"/>
  <c r="K302" i="35"/>
  <c r="J302" i="35"/>
  <c r="I302" i="35"/>
  <c r="J301" i="35"/>
  <c r="K301" i="35" s="1"/>
  <c r="I301" i="35"/>
  <c r="J300" i="35"/>
  <c r="K300" i="35" s="1"/>
  <c r="I300" i="35"/>
  <c r="J299" i="35"/>
  <c r="K299" i="35" s="1"/>
  <c r="I299" i="35"/>
  <c r="K298" i="35"/>
  <c r="J298" i="35"/>
  <c r="I298" i="35"/>
  <c r="J297" i="35"/>
  <c r="K297" i="35" s="1"/>
  <c r="I297" i="35"/>
  <c r="J296" i="35"/>
  <c r="K296" i="35" s="1"/>
  <c r="I296" i="35"/>
  <c r="J295" i="35"/>
  <c r="K295" i="35" s="1"/>
  <c r="I295" i="35"/>
  <c r="K294" i="35"/>
  <c r="J294" i="35"/>
  <c r="I294" i="35"/>
  <c r="J293" i="35"/>
  <c r="K293" i="35" s="1"/>
  <c r="I293" i="35"/>
  <c r="J292" i="35"/>
  <c r="K292" i="35" s="1"/>
  <c r="I292" i="35"/>
  <c r="J291" i="35"/>
  <c r="K291" i="35" s="1"/>
  <c r="I291" i="35"/>
  <c r="K290" i="35"/>
  <c r="J290" i="35"/>
  <c r="I290" i="35"/>
  <c r="J289" i="35"/>
  <c r="K289" i="35" s="1"/>
  <c r="I289" i="35"/>
  <c r="J288" i="35"/>
  <c r="K288" i="35" s="1"/>
  <c r="I288" i="35"/>
  <c r="J287" i="35"/>
  <c r="K287" i="35" s="1"/>
  <c r="I287" i="35"/>
  <c r="K286" i="35"/>
  <c r="J286" i="35"/>
  <c r="I286" i="35"/>
  <c r="J285" i="35"/>
  <c r="K285" i="35" s="1"/>
  <c r="I285" i="35"/>
  <c r="J284" i="35"/>
  <c r="K284" i="35" s="1"/>
  <c r="I284" i="35"/>
  <c r="J283" i="35"/>
  <c r="K283" i="35" s="1"/>
  <c r="I283" i="35"/>
  <c r="K282" i="35"/>
  <c r="J282" i="35"/>
  <c r="I282" i="35"/>
  <c r="J281" i="35"/>
  <c r="K281" i="35" s="1"/>
  <c r="I281" i="35"/>
  <c r="J280" i="35"/>
  <c r="K280" i="35" s="1"/>
  <c r="I280" i="35"/>
  <c r="J279" i="35"/>
  <c r="K279" i="35" s="1"/>
  <c r="I279" i="35"/>
  <c r="K278" i="35"/>
  <c r="J278" i="35"/>
  <c r="I278" i="35"/>
  <c r="J277" i="35"/>
  <c r="K277" i="35" s="1"/>
  <c r="I277" i="35"/>
  <c r="J276" i="35"/>
  <c r="K276" i="35" s="1"/>
  <c r="I276" i="35"/>
  <c r="J275" i="35"/>
  <c r="K275" i="35" s="1"/>
  <c r="I275" i="35"/>
  <c r="K274" i="35"/>
  <c r="J274" i="35"/>
  <c r="I274" i="35"/>
  <c r="J273" i="35"/>
  <c r="K273" i="35" s="1"/>
  <c r="I273" i="35"/>
  <c r="J272" i="35"/>
  <c r="K272" i="35" s="1"/>
  <c r="I272" i="35"/>
  <c r="J271" i="35"/>
  <c r="K271" i="35" s="1"/>
  <c r="I271" i="35"/>
  <c r="K270" i="35"/>
  <c r="J270" i="35"/>
  <c r="I270" i="35"/>
  <c r="J269" i="35"/>
  <c r="K269" i="35" s="1"/>
  <c r="I269" i="35"/>
  <c r="J268" i="35"/>
  <c r="K268" i="35" s="1"/>
  <c r="I268" i="35"/>
  <c r="J267" i="35"/>
  <c r="K267" i="35" s="1"/>
  <c r="I267" i="35"/>
  <c r="K266" i="35"/>
  <c r="J266" i="35"/>
  <c r="I266" i="35"/>
  <c r="J265" i="35"/>
  <c r="K265" i="35" s="1"/>
  <c r="I265" i="35"/>
  <c r="J264" i="35"/>
  <c r="K264" i="35" s="1"/>
  <c r="I264" i="35"/>
  <c r="J263" i="35"/>
  <c r="K263" i="35" s="1"/>
  <c r="I263" i="35"/>
  <c r="K262" i="35"/>
  <c r="J262" i="35"/>
  <c r="I262" i="35"/>
  <c r="J261" i="35"/>
  <c r="K261" i="35" s="1"/>
  <c r="I261" i="35"/>
  <c r="J260" i="35"/>
  <c r="K260" i="35" s="1"/>
  <c r="I260" i="35"/>
  <c r="J259" i="35"/>
  <c r="K259" i="35" s="1"/>
  <c r="I259" i="35"/>
  <c r="K258" i="35"/>
  <c r="J258" i="35"/>
  <c r="I258" i="35"/>
  <c r="J257" i="35"/>
  <c r="K257" i="35" s="1"/>
  <c r="I257" i="35"/>
  <c r="J256" i="35"/>
  <c r="K256" i="35" s="1"/>
  <c r="I256" i="35"/>
  <c r="J255" i="35"/>
  <c r="K255" i="35" s="1"/>
  <c r="I255" i="35"/>
  <c r="K254" i="35"/>
  <c r="J254" i="35"/>
  <c r="I254" i="35"/>
  <c r="J253" i="35"/>
  <c r="K253" i="35" s="1"/>
  <c r="I253" i="35"/>
  <c r="J252" i="35"/>
  <c r="K252" i="35" s="1"/>
  <c r="I252" i="35"/>
  <c r="J251" i="35"/>
  <c r="K251" i="35" s="1"/>
  <c r="I251" i="35"/>
  <c r="K250" i="35"/>
  <c r="J250" i="35"/>
  <c r="I250" i="35"/>
  <c r="J249" i="35"/>
  <c r="K249" i="35" s="1"/>
  <c r="I249" i="35"/>
  <c r="J248" i="35"/>
  <c r="K248" i="35" s="1"/>
  <c r="I248" i="35"/>
  <c r="J247" i="35"/>
  <c r="K247" i="35" s="1"/>
  <c r="I247" i="35"/>
  <c r="K246" i="35"/>
  <c r="J246" i="35"/>
  <c r="I246" i="35"/>
  <c r="J245" i="35"/>
  <c r="K245" i="35" s="1"/>
  <c r="I245" i="35"/>
  <c r="J244" i="35"/>
  <c r="K244" i="35" s="1"/>
  <c r="I244" i="35"/>
  <c r="J243" i="35"/>
  <c r="K243" i="35" s="1"/>
  <c r="I243" i="35"/>
  <c r="K242" i="35"/>
  <c r="J242" i="35"/>
  <c r="I242" i="35"/>
  <c r="J241" i="35"/>
  <c r="K241" i="35" s="1"/>
  <c r="I241" i="35"/>
  <c r="J240" i="35"/>
  <c r="K240" i="35" s="1"/>
  <c r="I240" i="35"/>
  <c r="J239" i="35"/>
  <c r="K239" i="35" s="1"/>
  <c r="I239" i="35"/>
  <c r="K238" i="35"/>
  <c r="J238" i="35"/>
  <c r="I238" i="35"/>
  <c r="J237" i="35"/>
  <c r="K237" i="35" s="1"/>
  <c r="I237" i="35"/>
  <c r="J236" i="35"/>
  <c r="K236" i="35" s="1"/>
  <c r="I236" i="35"/>
  <c r="J235" i="35"/>
  <c r="K235" i="35" s="1"/>
  <c r="I235" i="35"/>
  <c r="K234" i="35"/>
  <c r="J234" i="35"/>
  <c r="I234" i="35"/>
  <c r="J233" i="35"/>
  <c r="K233" i="35" s="1"/>
  <c r="I233" i="35"/>
  <c r="J232" i="35"/>
  <c r="K232" i="35" s="1"/>
  <c r="I232" i="35"/>
  <c r="J231" i="35"/>
  <c r="K231" i="35" s="1"/>
  <c r="I231" i="35"/>
  <c r="K230" i="35"/>
  <c r="J230" i="35"/>
  <c r="I230" i="35"/>
  <c r="J229" i="35"/>
  <c r="K229" i="35" s="1"/>
  <c r="I229" i="35"/>
  <c r="J228" i="35"/>
  <c r="K228" i="35" s="1"/>
  <c r="I228" i="35"/>
  <c r="J227" i="35"/>
  <c r="K227" i="35" s="1"/>
  <c r="I227" i="35"/>
  <c r="J226" i="35"/>
  <c r="K226" i="35" s="1"/>
  <c r="I226" i="35"/>
  <c r="J225" i="35"/>
  <c r="K225" i="35" s="1"/>
  <c r="I225" i="35"/>
  <c r="J224" i="35"/>
  <c r="K224" i="35" s="1"/>
  <c r="I224" i="35"/>
  <c r="J223" i="35"/>
  <c r="K223" i="35" s="1"/>
  <c r="I223" i="35"/>
  <c r="K222" i="35"/>
  <c r="J222" i="35"/>
  <c r="I222" i="35"/>
  <c r="J221" i="35"/>
  <c r="K221" i="35" s="1"/>
  <c r="I221" i="35"/>
  <c r="J220" i="35"/>
  <c r="K220" i="35" s="1"/>
  <c r="I220" i="35"/>
  <c r="J219" i="35"/>
  <c r="K219" i="35" s="1"/>
  <c r="I219" i="35"/>
  <c r="K218" i="35"/>
  <c r="J218" i="35"/>
  <c r="I218" i="35"/>
  <c r="J217" i="35"/>
  <c r="K217" i="35" s="1"/>
  <c r="I217" i="35"/>
  <c r="J216" i="35"/>
  <c r="K216" i="35" s="1"/>
  <c r="I216" i="35"/>
  <c r="J215" i="35"/>
  <c r="K215" i="35" s="1"/>
  <c r="I215" i="35"/>
  <c r="J214" i="35"/>
  <c r="K214" i="35" s="1"/>
  <c r="I214" i="35"/>
  <c r="J213" i="35"/>
  <c r="K213" i="35" s="1"/>
  <c r="I213" i="35"/>
  <c r="J212" i="35"/>
  <c r="K212" i="35" s="1"/>
  <c r="I212" i="35"/>
  <c r="J211" i="35"/>
  <c r="K211" i="35" s="1"/>
  <c r="I211" i="35"/>
  <c r="J210" i="35"/>
  <c r="K210" i="35" s="1"/>
  <c r="I210" i="35"/>
  <c r="J209" i="35"/>
  <c r="K209" i="35" s="1"/>
  <c r="I209" i="35"/>
  <c r="J208" i="35"/>
  <c r="K208" i="35" s="1"/>
  <c r="I208" i="35"/>
  <c r="J207" i="35"/>
  <c r="K207" i="35" s="1"/>
  <c r="I207" i="35"/>
  <c r="K206" i="35"/>
  <c r="J206" i="35"/>
  <c r="I206" i="35"/>
  <c r="J205" i="35"/>
  <c r="K205" i="35" s="1"/>
  <c r="I205" i="35"/>
  <c r="J204" i="35"/>
  <c r="K204" i="35" s="1"/>
  <c r="I204" i="35"/>
  <c r="J203" i="35"/>
  <c r="K203" i="35" s="1"/>
  <c r="I203" i="35"/>
  <c r="K202" i="35"/>
  <c r="J202" i="35"/>
  <c r="I202" i="35"/>
  <c r="J201" i="35"/>
  <c r="K201" i="35" s="1"/>
  <c r="I201" i="35"/>
  <c r="J200" i="35"/>
  <c r="K200" i="35" s="1"/>
  <c r="I200" i="35"/>
  <c r="J199" i="35"/>
  <c r="K199" i="35" s="1"/>
  <c r="I199" i="35"/>
  <c r="J198" i="35"/>
  <c r="K198" i="35" s="1"/>
  <c r="I198" i="35"/>
  <c r="J197" i="35"/>
  <c r="K197" i="35" s="1"/>
  <c r="I197" i="35"/>
  <c r="J196" i="35"/>
  <c r="K196" i="35" s="1"/>
  <c r="I196" i="35"/>
  <c r="J195" i="35"/>
  <c r="K195" i="35" s="1"/>
  <c r="I195" i="35"/>
  <c r="J194" i="35"/>
  <c r="K194" i="35" s="1"/>
  <c r="I194" i="35"/>
  <c r="J193" i="35"/>
  <c r="K193" i="35" s="1"/>
  <c r="I193" i="35"/>
  <c r="J192" i="35"/>
  <c r="K192" i="35" s="1"/>
  <c r="I192" i="35"/>
  <c r="J191" i="35"/>
  <c r="K191" i="35" s="1"/>
  <c r="I191" i="35"/>
  <c r="K190" i="35"/>
  <c r="J190" i="35"/>
  <c r="I190" i="35"/>
  <c r="J189" i="35"/>
  <c r="K189" i="35" s="1"/>
  <c r="I189" i="35"/>
  <c r="J188" i="35"/>
  <c r="K188" i="35" s="1"/>
  <c r="I188" i="35"/>
  <c r="J187" i="35"/>
  <c r="K187" i="35" s="1"/>
  <c r="I187" i="35"/>
  <c r="K186" i="35"/>
  <c r="J186" i="35"/>
  <c r="I186" i="35"/>
  <c r="J185" i="35"/>
  <c r="K185" i="35" s="1"/>
  <c r="I185" i="35"/>
  <c r="J184" i="35"/>
  <c r="K184" i="35" s="1"/>
  <c r="I184" i="35"/>
  <c r="J183" i="35"/>
  <c r="K183" i="35" s="1"/>
  <c r="I183" i="35"/>
  <c r="J182" i="35"/>
  <c r="K182" i="35" s="1"/>
  <c r="I182" i="35"/>
  <c r="J181" i="35"/>
  <c r="K181" i="35" s="1"/>
  <c r="I181" i="35"/>
  <c r="J180" i="35"/>
  <c r="K180" i="35" s="1"/>
  <c r="I180" i="35"/>
  <c r="J179" i="35"/>
  <c r="K179" i="35" s="1"/>
  <c r="I179" i="35"/>
  <c r="J178" i="35"/>
  <c r="K178" i="35" s="1"/>
  <c r="I178" i="35"/>
  <c r="J177" i="35"/>
  <c r="K177" i="35" s="1"/>
  <c r="I177" i="35"/>
  <c r="J176" i="35"/>
  <c r="K176" i="35" s="1"/>
  <c r="I176" i="35"/>
  <c r="J175" i="35"/>
  <c r="K175" i="35" s="1"/>
  <c r="I175" i="35"/>
  <c r="J174" i="35"/>
  <c r="K174" i="35" s="1"/>
  <c r="I174" i="35"/>
  <c r="J173" i="35"/>
  <c r="K173" i="35" s="1"/>
  <c r="I173" i="35"/>
  <c r="J172" i="35"/>
  <c r="K172" i="35" s="1"/>
  <c r="I172" i="35"/>
  <c r="J171" i="35"/>
  <c r="K171" i="35" s="1"/>
  <c r="I171" i="35"/>
  <c r="K170" i="35"/>
  <c r="J170" i="35"/>
  <c r="I170" i="35"/>
  <c r="J169" i="35"/>
  <c r="K169" i="35" s="1"/>
  <c r="I169" i="35"/>
  <c r="K168" i="35"/>
  <c r="J168" i="35"/>
  <c r="I168" i="35"/>
  <c r="J167" i="35"/>
  <c r="K167" i="35" s="1"/>
  <c r="I167" i="35"/>
  <c r="J166" i="35"/>
  <c r="K166" i="35" s="1"/>
  <c r="I166" i="35"/>
  <c r="K165" i="35"/>
  <c r="J165" i="35"/>
  <c r="I165" i="35"/>
  <c r="K164" i="35"/>
  <c r="J164" i="35"/>
  <c r="I164" i="35"/>
  <c r="J163" i="35"/>
  <c r="K163" i="35" s="1"/>
  <c r="I163" i="35"/>
  <c r="K162" i="35"/>
  <c r="J162" i="35"/>
  <c r="I162" i="35"/>
  <c r="K161" i="35"/>
  <c r="J161" i="35"/>
  <c r="I161" i="35"/>
  <c r="K160" i="35"/>
  <c r="J160" i="35"/>
  <c r="I160" i="35"/>
  <c r="J159" i="35"/>
  <c r="K159" i="35" s="1"/>
  <c r="I159" i="35"/>
  <c r="K158" i="35"/>
  <c r="J158" i="35"/>
  <c r="I158" i="35"/>
  <c r="J157" i="35"/>
  <c r="K157" i="35" s="1"/>
  <c r="I157" i="35"/>
  <c r="J156" i="35"/>
  <c r="K156" i="35" s="1"/>
  <c r="I156" i="35"/>
  <c r="K155" i="35"/>
  <c r="J155" i="35"/>
  <c r="I155" i="35"/>
  <c r="K154" i="35"/>
  <c r="J154" i="35"/>
  <c r="I154" i="35"/>
  <c r="J153" i="35"/>
  <c r="K153" i="35" s="1"/>
  <c r="I153" i="35"/>
  <c r="J152" i="35"/>
  <c r="K152" i="35" s="1"/>
  <c r="I152" i="35"/>
  <c r="K151" i="35"/>
  <c r="J151" i="35"/>
  <c r="I151" i="35"/>
  <c r="K150" i="35"/>
  <c r="J150" i="35"/>
  <c r="I150" i="35"/>
  <c r="J149" i="35"/>
  <c r="K149" i="35" s="1"/>
  <c r="I149" i="35"/>
  <c r="J148" i="35"/>
  <c r="K148" i="35" s="1"/>
  <c r="I148" i="35"/>
  <c r="K147" i="35"/>
  <c r="J147" i="35"/>
  <c r="I147" i="35"/>
  <c r="K146" i="35"/>
  <c r="J146" i="35"/>
  <c r="I146" i="35"/>
  <c r="J145" i="35"/>
  <c r="K145" i="35" s="1"/>
  <c r="I145" i="35"/>
  <c r="J144" i="35"/>
  <c r="K144" i="35" s="1"/>
  <c r="I144" i="35"/>
  <c r="K143" i="35"/>
  <c r="J143" i="35"/>
  <c r="I143" i="35"/>
  <c r="K142" i="35"/>
  <c r="J142" i="35"/>
  <c r="I142" i="35"/>
  <c r="J141" i="35"/>
  <c r="K141" i="35" s="1"/>
  <c r="I141" i="35"/>
  <c r="J140" i="35"/>
  <c r="K140" i="35" s="1"/>
  <c r="I140" i="35"/>
  <c r="K139" i="35"/>
  <c r="J139" i="35"/>
  <c r="I139" i="35"/>
  <c r="K138" i="35"/>
  <c r="J138" i="35"/>
  <c r="I138" i="35"/>
  <c r="J137" i="35"/>
  <c r="K137" i="35" s="1"/>
  <c r="I137" i="35"/>
  <c r="J136" i="35"/>
  <c r="K136" i="35" s="1"/>
  <c r="I136" i="35"/>
  <c r="K135" i="35"/>
  <c r="J135" i="35"/>
  <c r="I135" i="35"/>
  <c r="K134" i="35"/>
  <c r="J134" i="35"/>
  <c r="I134" i="35"/>
  <c r="J133" i="35"/>
  <c r="K133" i="35" s="1"/>
  <c r="I133" i="35"/>
  <c r="J132" i="35"/>
  <c r="K132" i="35" s="1"/>
  <c r="I132" i="35"/>
  <c r="K131" i="35"/>
  <c r="J131" i="35"/>
  <c r="I131" i="35"/>
  <c r="K130" i="35"/>
  <c r="J130" i="35"/>
  <c r="I130" i="35"/>
  <c r="J129" i="35"/>
  <c r="K129" i="35" s="1"/>
  <c r="I129" i="35"/>
  <c r="J128" i="35"/>
  <c r="K128" i="35" s="1"/>
  <c r="I128" i="35"/>
  <c r="K127" i="35"/>
  <c r="J127" i="35"/>
  <c r="I127" i="35"/>
  <c r="K126" i="35"/>
  <c r="J126" i="35"/>
  <c r="I126" i="35"/>
  <c r="J125" i="35"/>
  <c r="K125" i="35" s="1"/>
  <c r="I125" i="35"/>
  <c r="J124" i="35"/>
  <c r="K124" i="35" s="1"/>
  <c r="I124" i="35"/>
  <c r="K123" i="35"/>
  <c r="J123" i="35"/>
  <c r="I123" i="35"/>
  <c r="K122" i="35"/>
  <c r="J122" i="35"/>
  <c r="I122" i="35"/>
  <c r="J121" i="35"/>
  <c r="K121" i="35" s="1"/>
  <c r="I121" i="35"/>
  <c r="J120" i="35"/>
  <c r="K120" i="35" s="1"/>
  <c r="I120" i="35"/>
  <c r="K119" i="35"/>
  <c r="J119" i="35"/>
  <c r="I119" i="35"/>
  <c r="K118" i="35"/>
  <c r="J118" i="35"/>
  <c r="I118" i="35"/>
  <c r="J117" i="35"/>
  <c r="K117" i="35" s="1"/>
  <c r="I117" i="35"/>
  <c r="J116" i="35"/>
  <c r="K116" i="35" s="1"/>
  <c r="I116" i="35"/>
  <c r="K115" i="35"/>
  <c r="J115" i="35"/>
  <c r="I115" i="35"/>
  <c r="K114" i="35"/>
  <c r="J114" i="35"/>
  <c r="I114" i="35"/>
  <c r="J113" i="35"/>
  <c r="K113" i="35" s="1"/>
  <c r="I113" i="35"/>
  <c r="J112" i="35"/>
  <c r="K112" i="35" s="1"/>
  <c r="I112" i="35"/>
  <c r="K111" i="35"/>
  <c r="J111" i="35"/>
  <c r="I111" i="35"/>
  <c r="K110" i="35"/>
  <c r="J110" i="35"/>
  <c r="I110" i="35"/>
  <c r="J109" i="35"/>
  <c r="K109" i="35" s="1"/>
  <c r="I109" i="35"/>
  <c r="J108" i="35"/>
  <c r="K108" i="35" s="1"/>
  <c r="I108" i="35"/>
  <c r="K107" i="35"/>
  <c r="J107" i="35"/>
  <c r="I107" i="35"/>
  <c r="K106" i="35"/>
  <c r="J106" i="35"/>
  <c r="I106" i="35"/>
  <c r="J105" i="35"/>
  <c r="K105" i="35" s="1"/>
  <c r="I105" i="35"/>
  <c r="J104" i="35"/>
  <c r="K104" i="35" s="1"/>
  <c r="I104" i="35"/>
  <c r="K103" i="35"/>
  <c r="J103" i="35"/>
  <c r="I103" i="35"/>
  <c r="K102" i="35"/>
  <c r="J102" i="35"/>
  <c r="I102" i="35"/>
  <c r="J101" i="35"/>
  <c r="K101" i="35" s="1"/>
  <c r="I101" i="35"/>
  <c r="J100" i="35"/>
  <c r="K100" i="35" s="1"/>
  <c r="I100" i="35"/>
  <c r="K99" i="35"/>
  <c r="J99" i="35"/>
  <c r="I99" i="35"/>
  <c r="K98" i="35"/>
  <c r="J98" i="35"/>
  <c r="I98" i="35"/>
  <c r="J97" i="35"/>
  <c r="K97" i="35" s="1"/>
  <c r="I97" i="35"/>
  <c r="J96" i="35"/>
  <c r="K96" i="35" s="1"/>
  <c r="I96" i="35"/>
  <c r="K95" i="35"/>
  <c r="J95" i="35"/>
  <c r="I95" i="35"/>
  <c r="K94" i="35"/>
  <c r="J94" i="35"/>
  <c r="I94" i="35"/>
  <c r="J93" i="35"/>
  <c r="K93" i="35" s="1"/>
  <c r="I93" i="35"/>
  <c r="J92" i="35"/>
  <c r="K92" i="35" s="1"/>
  <c r="I92" i="35"/>
  <c r="K91" i="35"/>
  <c r="J91" i="35"/>
  <c r="I91" i="35"/>
  <c r="K90" i="35"/>
  <c r="J90" i="35"/>
  <c r="I90" i="35"/>
  <c r="J89" i="35"/>
  <c r="K89" i="35" s="1"/>
  <c r="I89" i="35"/>
  <c r="J88" i="35"/>
  <c r="K88" i="35" s="1"/>
  <c r="I88" i="35"/>
  <c r="K87" i="35"/>
  <c r="J87" i="35"/>
  <c r="I87" i="35"/>
  <c r="K86" i="35"/>
  <c r="J86" i="35"/>
  <c r="I86" i="35"/>
  <c r="J85" i="35"/>
  <c r="K85" i="35" s="1"/>
  <c r="I85" i="35"/>
  <c r="J84" i="35"/>
  <c r="K84" i="35" s="1"/>
  <c r="I84" i="35"/>
  <c r="K83" i="35"/>
  <c r="J83" i="35"/>
  <c r="I83" i="35"/>
  <c r="K82" i="35"/>
  <c r="J82" i="35"/>
  <c r="I82" i="35"/>
  <c r="J81" i="35"/>
  <c r="K81" i="35" s="1"/>
  <c r="I81" i="35"/>
  <c r="J80" i="35"/>
  <c r="K80" i="35" s="1"/>
  <c r="I80" i="35"/>
  <c r="K79" i="35"/>
  <c r="J79" i="35"/>
  <c r="I79" i="35"/>
  <c r="K78" i="35"/>
  <c r="J78" i="35"/>
  <c r="I78" i="35"/>
  <c r="J77" i="35"/>
  <c r="K77" i="35" s="1"/>
  <c r="I77" i="35"/>
  <c r="J76" i="35"/>
  <c r="K76" i="35" s="1"/>
  <c r="I76" i="35"/>
  <c r="K75" i="35"/>
  <c r="J75" i="35"/>
  <c r="I75" i="35"/>
  <c r="K74" i="35"/>
  <c r="J74" i="35"/>
  <c r="I74" i="35"/>
  <c r="J73" i="35"/>
  <c r="K73" i="35" s="1"/>
  <c r="I73" i="35"/>
  <c r="J72" i="35"/>
  <c r="K72" i="35" s="1"/>
  <c r="I72" i="35"/>
  <c r="K71" i="35"/>
  <c r="J71" i="35"/>
  <c r="I71" i="35"/>
  <c r="K70" i="35"/>
  <c r="J70" i="35"/>
  <c r="I70" i="35"/>
  <c r="J69" i="35"/>
  <c r="K69" i="35" s="1"/>
  <c r="I69" i="35"/>
  <c r="J68" i="35"/>
  <c r="K68" i="35" s="1"/>
  <c r="I68" i="35"/>
  <c r="K67" i="35"/>
  <c r="J67" i="35"/>
  <c r="I67" i="35"/>
  <c r="K66" i="35"/>
  <c r="J66" i="35"/>
  <c r="I66" i="35"/>
  <c r="J65" i="35"/>
  <c r="K65" i="35" s="1"/>
  <c r="I65" i="35"/>
  <c r="J64" i="35"/>
  <c r="K64" i="35" s="1"/>
  <c r="I64" i="35"/>
  <c r="J63" i="35"/>
  <c r="K63" i="35" s="1"/>
  <c r="I63" i="35"/>
  <c r="K62" i="35"/>
  <c r="J62" i="35"/>
  <c r="I62" i="35"/>
  <c r="J61" i="35"/>
  <c r="K61" i="35" s="1"/>
  <c r="I61" i="35"/>
  <c r="J60" i="35"/>
  <c r="K60" i="35" s="1"/>
  <c r="I60" i="35"/>
  <c r="K59" i="35"/>
  <c r="J59" i="35"/>
  <c r="I59" i="35"/>
  <c r="K58" i="35"/>
  <c r="J58" i="35"/>
  <c r="I58" i="35"/>
  <c r="J57" i="35"/>
  <c r="K57" i="35" s="1"/>
  <c r="I57" i="35"/>
  <c r="J56" i="35"/>
  <c r="K56" i="35" s="1"/>
  <c r="I56" i="35"/>
  <c r="K55" i="35"/>
  <c r="J55" i="35"/>
  <c r="I55" i="35"/>
  <c r="K54" i="35"/>
  <c r="J54" i="35"/>
  <c r="I54" i="35"/>
  <c r="J53" i="35"/>
  <c r="K53" i="35" s="1"/>
  <c r="I53" i="35"/>
  <c r="J52" i="35"/>
  <c r="K52" i="35" s="1"/>
  <c r="I52" i="35"/>
  <c r="J51" i="35"/>
  <c r="K51" i="35" s="1"/>
  <c r="I51" i="35"/>
  <c r="K50" i="35"/>
  <c r="J50" i="35"/>
  <c r="I50" i="35"/>
  <c r="J49" i="35"/>
  <c r="K49" i="35" s="1"/>
  <c r="I49" i="35"/>
  <c r="J48" i="35"/>
  <c r="K48" i="35" s="1"/>
  <c r="I48" i="35"/>
  <c r="J47" i="35"/>
  <c r="K47" i="35" s="1"/>
  <c r="I47" i="35"/>
  <c r="K46" i="35"/>
  <c r="J46" i="35"/>
  <c r="I46" i="35"/>
  <c r="J45" i="35"/>
  <c r="K45" i="35" s="1"/>
  <c r="I45" i="35"/>
  <c r="J44" i="35"/>
  <c r="K44" i="35" s="1"/>
  <c r="I44" i="35"/>
  <c r="J43" i="35"/>
  <c r="K43" i="35" s="1"/>
  <c r="I43" i="35"/>
  <c r="K42" i="35"/>
  <c r="J42" i="35"/>
  <c r="I42" i="35"/>
  <c r="J41" i="35"/>
  <c r="K41" i="35" s="1"/>
  <c r="I41" i="35"/>
  <c r="J40" i="35"/>
  <c r="K40" i="35" s="1"/>
  <c r="I40" i="35"/>
  <c r="K39" i="35"/>
  <c r="J39" i="35"/>
  <c r="I39" i="35"/>
  <c r="K38" i="35"/>
  <c r="J38" i="35"/>
  <c r="I38" i="35"/>
  <c r="J37" i="35"/>
  <c r="K37" i="35" s="1"/>
  <c r="I37" i="35"/>
  <c r="J36" i="35"/>
  <c r="K36" i="35" s="1"/>
  <c r="I36" i="35"/>
  <c r="K35" i="35"/>
  <c r="J35" i="35"/>
  <c r="I35" i="35"/>
  <c r="K34" i="35"/>
  <c r="J34" i="35"/>
  <c r="I34" i="35"/>
  <c r="J33" i="35"/>
  <c r="K33" i="35" s="1"/>
  <c r="I33" i="35"/>
  <c r="J32" i="35"/>
  <c r="K32" i="35" s="1"/>
  <c r="I32" i="35"/>
  <c r="K31" i="35"/>
  <c r="J31" i="35"/>
  <c r="I31" i="35"/>
  <c r="J30" i="35"/>
  <c r="K30" i="35" s="1"/>
  <c r="I30" i="35"/>
  <c r="J29" i="35"/>
  <c r="K29" i="35" s="1"/>
  <c r="I29" i="35"/>
  <c r="J28" i="35"/>
  <c r="K28" i="35" s="1"/>
  <c r="I28" i="35"/>
  <c r="K27" i="35"/>
  <c r="J27" i="35"/>
  <c r="I27" i="35"/>
  <c r="K26" i="35"/>
  <c r="J26" i="35"/>
  <c r="I26" i="35"/>
  <c r="J25" i="35"/>
  <c r="K25" i="35" s="1"/>
  <c r="I25" i="35"/>
  <c r="J24" i="35"/>
  <c r="K24" i="35" s="1"/>
  <c r="I24" i="35"/>
  <c r="K23" i="35"/>
  <c r="J23" i="35"/>
  <c r="I23" i="35"/>
  <c r="J22" i="35"/>
  <c r="K22" i="35" s="1"/>
  <c r="I22" i="35"/>
  <c r="J21" i="35"/>
  <c r="K21" i="35" s="1"/>
  <c r="I21" i="35"/>
  <c r="J20" i="35"/>
  <c r="K20" i="35" s="1"/>
  <c r="I20" i="35"/>
  <c r="K19" i="35"/>
  <c r="J19" i="35"/>
  <c r="I19" i="35"/>
  <c r="K18" i="35"/>
  <c r="J18" i="35"/>
  <c r="I18" i="35"/>
  <c r="J17" i="35"/>
  <c r="K17" i="35" s="1"/>
  <c r="I17" i="35"/>
  <c r="J16" i="35"/>
  <c r="K16" i="35" s="1"/>
  <c r="I16" i="35"/>
  <c r="K15" i="35"/>
  <c r="J15" i="35"/>
  <c r="I15" i="35"/>
  <c r="J14" i="35"/>
  <c r="K14" i="35" s="1"/>
  <c r="I14" i="35"/>
  <c r="J13" i="35"/>
  <c r="K13" i="35" s="1"/>
  <c r="I13" i="35"/>
  <c r="J12" i="35"/>
  <c r="K12" i="35" s="1"/>
  <c r="I12" i="35"/>
  <c r="K11" i="35"/>
  <c r="J11" i="35"/>
  <c r="I11" i="35"/>
  <c r="K10" i="35"/>
  <c r="J10" i="35"/>
  <c r="I10" i="35"/>
  <c r="J9" i="35"/>
  <c r="K9" i="35" s="1"/>
  <c r="I9" i="35"/>
  <c r="J8" i="35"/>
  <c r="K8" i="35" s="1"/>
  <c r="I8" i="35"/>
  <c r="K7" i="35"/>
  <c r="J7" i="35"/>
  <c r="I7" i="35"/>
  <c r="J6" i="35"/>
  <c r="K6" i="35" s="1"/>
  <c r="I6" i="35"/>
  <c r="J5" i="35"/>
  <c r="K5" i="35" s="1"/>
  <c r="I5" i="35"/>
  <c r="C358" i="35"/>
  <c r="B358" i="35"/>
  <c r="C356" i="35"/>
  <c r="B356" i="35"/>
  <c r="B355" i="35"/>
  <c r="C353" i="35"/>
  <c r="B353" i="35"/>
  <c r="C352" i="35"/>
  <c r="B352" i="35"/>
  <c r="C351" i="35"/>
  <c r="B351" i="35"/>
  <c r="C350" i="35"/>
  <c r="B350" i="35"/>
  <c r="B349" i="35"/>
  <c r="H347" i="35"/>
  <c r="H358" i="35" s="1"/>
  <c r="C347" i="35"/>
  <c r="B347" i="35"/>
  <c r="H346" i="35"/>
  <c r="C344" i="35"/>
  <c r="B344" i="35"/>
  <c r="H343" i="35"/>
  <c r="H342" i="35"/>
  <c r="H341" i="35"/>
  <c r="H340" i="35"/>
  <c r="H339" i="35"/>
  <c r="H338" i="35"/>
  <c r="H337" i="35"/>
  <c r="H336" i="35"/>
  <c r="H335" i="35"/>
  <c r="H334" i="35"/>
  <c r="C331" i="35"/>
  <c r="B331" i="35"/>
  <c r="H330" i="35"/>
  <c r="H328" i="35"/>
  <c r="H326" i="35"/>
  <c r="H323" i="35"/>
  <c r="H321" i="35"/>
  <c r="H318" i="35"/>
  <c r="H316" i="35"/>
  <c r="H313" i="35"/>
  <c r="H311" i="35"/>
  <c r="H308" i="35"/>
  <c r="H306" i="35"/>
  <c r="H303" i="35"/>
  <c r="H301" i="35"/>
  <c r="H298" i="35"/>
  <c r="H296" i="35"/>
  <c r="C292" i="35"/>
  <c r="H291" i="35"/>
  <c r="H289" i="35"/>
  <c r="H286" i="35"/>
  <c r="H284" i="35"/>
  <c r="H282" i="35"/>
  <c r="H281" i="35"/>
  <c r="H277" i="35"/>
  <c r="H275" i="35"/>
  <c r="H272" i="35"/>
  <c r="H271" i="35"/>
  <c r="H269" i="35"/>
  <c r="H265" i="35"/>
  <c r="H263" i="35"/>
  <c r="H262" i="35"/>
  <c r="H260" i="35"/>
  <c r="H292" i="35" s="1"/>
  <c r="H352" i="35" s="1"/>
  <c r="C255" i="35"/>
  <c r="H253" i="35"/>
  <c r="H252" i="35"/>
  <c r="H249" i="35"/>
  <c r="H248" i="35"/>
  <c r="H247" i="35"/>
  <c r="H246" i="35"/>
  <c r="H245" i="35"/>
  <c r="H244" i="35"/>
  <c r="H242" i="35"/>
  <c r="H240" i="35"/>
  <c r="H238" i="35"/>
  <c r="H237" i="35"/>
  <c r="H236" i="35"/>
  <c r="H234" i="35"/>
  <c r="H233" i="35"/>
  <c r="H232" i="35"/>
  <c r="H229" i="35"/>
  <c r="H227" i="35"/>
  <c r="H226" i="35"/>
  <c r="H224" i="35"/>
  <c r="H223" i="35"/>
  <c r="H220" i="35"/>
  <c r="H217" i="35"/>
  <c r="H216" i="35"/>
  <c r="H214" i="35"/>
  <c r="H213" i="35"/>
  <c r="H211" i="35"/>
  <c r="H210" i="35"/>
  <c r="H208" i="35"/>
  <c r="H206" i="35"/>
  <c r="H203" i="35"/>
  <c r="H202" i="35"/>
  <c r="H201" i="35"/>
  <c r="H199" i="35"/>
  <c r="H198" i="35"/>
  <c r="H195" i="35"/>
  <c r="H193" i="35"/>
  <c r="H192" i="35"/>
  <c r="H190" i="35"/>
  <c r="H187" i="35"/>
  <c r="H185" i="35"/>
  <c r="H184" i="35"/>
  <c r="H183" i="35"/>
  <c r="H182" i="35"/>
  <c r="H180" i="35"/>
  <c r="H178" i="35"/>
  <c r="H176" i="35"/>
  <c r="H175" i="35"/>
  <c r="H174" i="35"/>
  <c r="H173" i="35"/>
  <c r="H171" i="35"/>
  <c r="H169" i="35"/>
  <c r="H168" i="35"/>
  <c r="H167" i="35"/>
  <c r="H166" i="35"/>
  <c r="H165" i="35"/>
  <c r="H164" i="35"/>
  <c r="H163" i="35"/>
  <c r="H162" i="35"/>
  <c r="H160" i="35"/>
  <c r="H159" i="35"/>
  <c r="H157" i="35"/>
  <c r="H156" i="35"/>
  <c r="H153" i="35"/>
  <c r="H152" i="35"/>
  <c r="H150" i="35"/>
  <c r="C147" i="35"/>
  <c r="H145" i="35"/>
  <c r="H144" i="35"/>
  <c r="H143" i="35"/>
  <c r="H142" i="35"/>
  <c r="H141" i="35"/>
  <c r="H139" i="35"/>
  <c r="H137" i="35"/>
  <c r="H136" i="35"/>
  <c r="H135" i="35"/>
  <c r="H133" i="35"/>
  <c r="H132" i="35"/>
  <c r="H129" i="35"/>
  <c r="H128" i="35"/>
  <c r="H127" i="35"/>
  <c r="H126" i="35"/>
  <c r="H125" i="35"/>
  <c r="H124" i="35"/>
  <c r="H123" i="35"/>
  <c r="H121" i="35"/>
  <c r="H119" i="35"/>
  <c r="H117" i="35"/>
  <c r="H116" i="35"/>
  <c r="H114" i="35"/>
  <c r="H113" i="35"/>
  <c r="H112" i="35"/>
  <c r="H110" i="35"/>
  <c r="H109" i="35"/>
  <c r="H108" i="35"/>
  <c r="H105" i="35"/>
  <c r="H103" i="35"/>
  <c r="H102" i="35"/>
  <c r="H100" i="35"/>
  <c r="H99" i="35"/>
  <c r="H96" i="35"/>
  <c r="H93" i="35"/>
  <c r="H91" i="35"/>
  <c r="H89" i="35"/>
  <c r="H86" i="35"/>
  <c r="H85" i="35"/>
  <c r="H83" i="35"/>
  <c r="H82" i="35"/>
  <c r="H81" i="35"/>
  <c r="H80" i="35"/>
  <c r="H79" i="35"/>
  <c r="H77" i="35"/>
  <c r="H76" i="35"/>
  <c r="H75" i="35"/>
  <c r="H74" i="35"/>
  <c r="H72" i="35"/>
  <c r="H71" i="35"/>
  <c r="H70" i="35"/>
  <c r="H69" i="35"/>
  <c r="H68" i="35"/>
  <c r="H67" i="35"/>
  <c r="H66" i="35"/>
  <c r="H65" i="35"/>
  <c r="H62" i="35"/>
  <c r="H61" i="35"/>
  <c r="H58" i="35"/>
  <c r="H57" i="35"/>
  <c r="H56" i="35"/>
  <c r="H55" i="35"/>
  <c r="H52" i="35"/>
  <c r="H50" i="35"/>
  <c r="H49" i="35"/>
  <c r="H47" i="35"/>
  <c r="H46" i="35"/>
  <c r="H45" i="35"/>
  <c r="H44" i="35"/>
  <c r="H42" i="35"/>
  <c r="H41" i="35"/>
  <c r="H39" i="35"/>
  <c r="H38" i="35"/>
  <c r="H37" i="35"/>
  <c r="H36" i="35"/>
  <c r="H35" i="35"/>
  <c r="H34" i="35"/>
  <c r="H32" i="35"/>
  <c r="H31" i="35"/>
  <c r="H29" i="35"/>
  <c r="H28" i="35"/>
  <c r="H26" i="35"/>
  <c r="H25" i="35"/>
  <c r="H22" i="35"/>
  <c r="H20" i="35"/>
  <c r="H19" i="35"/>
  <c r="H18" i="35"/>
  <c r="H17" i="35"/>
  <c r="H15" i="35"/>
  <c r="H14" i="35"/>
  <c r="H13" i="35"/>
  <c r="H11" i="35"/>
  <c r="H10" i="35"/>
  <c r="L299" i="35"/>
  <c r="L235" i="35"/>
  <c r="M244" i="35"/>
  <c r="L340" i="35"/>
  <c r="L276" i="35"/>
  <c r="M321" i="35"/>
  <c r="M193" i="35"/>
  <c r="N306" i="35"/>
  <c r="N242" i="35"/>
  <c r="M258" i="35"/>
  <c r="N343" i="35"/>
  <c r="N279" i="35"/>
  <c r="M251" i="35"/>
  <c r="M125" i="35"/>
  <c r="M327" i="35"/>
  <c r="M146" i="35"/>
  <c r="M18" i="35"/>
  <c r="L207" i="35"/>
  <c r="M91" i="35"/>
  <c r="N152" i="35"/>
  <c r="N88" i="35"/>
  <c r="M271" i="35"/>
  <c r="L201" i="35"/>
  <c r="L120" i="35"/>
  <c r="N143" i="35"/>
  <c r="L229" i="35"/>
  <c r="N312" i="35"/>
  <c r="N248" i="35"/>
  <c r="M272" i="35"/>
  <c r="N353" i="35"/>
  <c r="N289" i="35"/>
  <c r="M349" i="35"/>
  <c r="M221" i="35"/>
  <c r="L321" i="35"/>
  <c r="L257" i="35"/>
  <c r="M286" i="35"/>
  <c r="L358" i="35"/>
  <c r="L294" i="35"/>
  <c r="L230" i="35"/>
  <c r="M153" i="35"/>
  <c r="M25" i="35"/>
  <c r="N170" i="35"/>
  <c r="M46" i="35"/>
  <c r="M243" i="35"/>
  <c r="M119" i="35"/>
  <c r="N171" i="35"/>
  <c r="L103" i="35"/>
  <c r="L39" i="35"/>
  <c r="M152" i="35"/>
  <c r="N133" i="35"/>
  <c r="N69" i="35"/>
  <c r="M16" i="35"/>
  <c r="L44" i="35"/>
  <c r="N46" i="35"/>
  <c r="M40" i="35"/>
  <c r="N138" i="35"/>
  <c r="L106" i="35"/>
  <c r="L359" i="35"/>
  <c r="L295" i="35"/>
  <c r="L231" i="35"/>
  <c r="M236" i="35"/>
  <c r="L336" i="35"/>
  <c r="L272" i="35"/>
  <c r="M313" i="35"/>
  <c r="M185" i="35"/>
  <c r="N302" i="35"/>
  <c r="N238" i="35"/>
  <c r="M250" i="35"/>
  <c r="N339" i="35"/>
  <c r="N275" i="35"/>
  <c r="N229" i="35"/>
  <c r="N356" i="35"/>
  <c r="N292" i="35"/>
  <c r="M360" i="35"/>
  <c r="M232" i="35"/>
  <c r="N333" i="35"/>
  <c r="N269" i="35"/>
  <c r="M309" i="35"/>
  <c r="M181" i="35"/>
  <c r="L301" i="35"/>
  <c r="L237" i="35"/>
  <c r="M246" i="35"/>
  <c r="L338" i="35"/>
  <c r="L274" i="35"/>
  <c r="N227" i="35"/>
  <c r="M113" i="35"/>
  <c r="M279" i="35"/>
  <c r="M134" i="35"/>
  <c r="L225" i="35"/>
  <c r="L198" i="35"/>
  <c r="M79" i="35"/>
  <c r="L147" i="35"/>
  <c r="L83" i="35"/>
  <c r="L226" i="35"/>
  <c r="N190" i="35"/>
  <c r="N113" i="35"/>
  <c r="M124" i="35"/>
  <c r="N75" i="35"/>
  <c r="L347" i="35"/>
  <c r="L283" i="35"/>
  <c r="M340" i="35"/>
  <c r="M212" i="35"/>
  <c r="L324" i="35"/>
  <c r="L260" i="35"/>
  <c r="M289" i="35"/>
  <c r="N354" i="35"/>
  <c r="N290" i="35"/>
  <c r="M354" i="35"/>
  <c r="M226" i="35"/>
  <c r="N327" i="35"/>
  <c r="N263" i="35"/>
  <c r="N211" i="35"/>
  <c r="M93" i="35"/>
  <c r="N225" i="35"/>
  <c r="M114" i="35"/>
  <c r="M207" i="35"/>
  <c r="L182" i="35"/>
  <c r="M59" i="35"/>
  <c r="N136" i="35"/>
  <c r="N72" i="35"/>
  <c r="L210" i="35"/>
  <c r="L171" i="35"/>
  <c r="L104" i="35"/>
  <c r="M92" i="35"/>
  <c r="N360" i="35"/>
  <c r="N296" i="35"/>
  <c r="N232" i="35"/>
  <c r="M240" i="35"/>
  <c r="N337" i="35"/>
  <c r="N273" i="35"/>
  <c r="M317" i="35"/>
  <c r="M189" i="35"/>
  <c r="L305" i="35"/>
  <c r="L241" i="35"/>
  <c r="M254" i="35"/>
  <c r="L342" i="35"/>
  <c r="L278" i="35"/>
  <c r="M235" i="35"/>
  <c r="M121" i="35"/>
  <c r="M311" i="35"/>
  <c r="M142" i="35"/>
  <c r="M14" i="35"/>
  <c r="N205" i="35"/>
  <c r="M87" i="35"/>
  <c r="L151" i="35"/>
  <c r="L87" i="35"/>
  <c r="M255" i="35"/>
  <c r="M199" i="35"/>
  <c r="N117" i="35"/>
  <c r="L137" i="35"/>
  <c r="M120" i="35"/>
  <c r="L16" i="35"/>
  <c r="N165" i="35"/>
  <c r="L70" i="35"/>
  <c r="N91" i="35"/>
  <c r="M52" i="35"/>
  <c r="L343" i="35"/>
  <c r="L279" i="35"/>
  <c r="M332" i="35"/>
  <c r="M204" i="35"/>
  <c r="L320" i="35"/>
  <c r="L256" i="35"/>
  <c r="M281" i="35"/>
  <c r="N350" i="35"/>
  <c r="N286" i="35"/>
  <c r="M346" i="35"/>
  <c r="M218" i="35"/>
  <c r="N323" i="35"/>
  <c r="N259" i="35"/>
  <c r="N204" i="35"/>
  <c r="N340" i="35"/>
  <c r="N276" i="35"/>
  <c r="M328" i="35"/>
  <c r="M200" i="35"/>
  <c r="N317" i="35"/>
  <c r="N253" i="35"/>
  <c r="M277" i="35"/>
  <c r="L349" i="35"/>
  <c r="L285" i="35"/>
  <c r="M342" i="35"/>
  <c r="M214" i="35"/>
  <c r="L322" i="35"/>
  <c r="L258" i="35"/>
  <c r="L199" i="35"/>
  <c r="M81" i="35"/>
  <c r="N216" i="35"/>
  <c r="M102" i="35"/>
  <c r="L193" i="35"/>
  <c r="N173" i="35"/>
  <c r="N226" i="35"/>
  <c r="L131" i="35"/>
  <c r="L67" i="35"/>
  <c r="N201" i="35"/>
  <c r="M163" i="35"/>
  <c r="N97" i="35"/>
  <c r="L73" i="35"/>
  <c r="M128" i="35"/>
  <c r="L22" i="35"/>
  <c r="M100" i="35"/>
  <c r="L82" i="35"/>
  <c r="L101" i="35"/>
  <c r="M20" i="35"/>
  <c r="L323" i="35"/>
  <c r="L259" i="35"/>
  <c r="M292" i="35"/>
  <c r="M164" i="35"/>
  <c r="L300" i="35"/>
  <c r="L236" i="35"/>
  <c r="M241" i="35"/>
  <c r="N330" i="35"/>
  <c r="N266" i="35"/>
  <c r="M306" i="35"/>
  <c r="M178" i="35"/>
  <c r="N303" i="35"/>
  <c r="N239" i="35"/>
  <c r="N172" i="35"/>
  <c r="M45" i="35"/>
  <c r="L186" i="35"/>
  <c r="M66" i="35"/>
  <c r="M323" i="35"/>
  <c r="M139" i="35"/>
  <c r="L189" i="35"/>
  <c r="N112" i="35"/>
  <c r="N48" i="35"/>
  <c r="M171" i="35"/>
  <c r="L315" i="35"/>
  <c r="M276" i="35"/>
  <c r="L292" i="35"/>
  <c r="M225" i="35"/>
  <c r="N258" i="35"/>
  <c r="N359" i="35"/>
  <c r="N231" i="35"/>
  <c r="M29" i="35"/>
  <c r="M50" i="35"/>
  <c r="M123" i="35"/>
  <c r="N104" i="35"/>
  <c r="M156" i="35"/>
  <c r="L72" i="35"/>
  <c r="N328" i="35"/>
  <c r="M304" i="35"/>
  <c r="N305" i="35"/>
  <c r="M253" i="35"/>
  <c r="L273" i="35"/>
  <c r="M190" i="35"/>
  <c r="L246" i="35"/>
  <c r="M57" i="35"/>
  <c r="M78" i="35"/>
  <c r="M151" i="35"/>
  <c r="L119" i="35"/>
  <c r="N183" i="35"/>
  <c r="N85" i="35"/>
  <c r="L94" i="35"/>
  <c r="L66" i="35"/>
  <c r="N155" i="35"/>
  <c r="L311" i="35"/>
  <c r="M268" i="35"/>
  <c r="L288" i="35"/>
  <c r="M217" i="35"/>
  <c r="N254" i="35"/>
  <c r="N355" i="35"/>
  <c r="M347" i="35"/>
  <c r="N308" i="35"/>
  <c r="M264" i="35"/>
  <c r="N285" i="35"/>
  <c r="M213" i="35"/>
  <c r="L253" i="35"/>
  <c r="L354" i="35"/>
  <c r="M331" i="35"/>
  <c r="M17" i="35"/>
  <c r="M38" i="35"/>
  <c r="M111" i="35"/>
  <c r="L99" i="35"/>
  <c r="N222" i="35"/>
  <c r="N65" i="35"/>
  <c r="L37" i="35"/>
  <c r="N151" i="35"/>
  <c r="M39" i="35"/>
  <c r="L89" i="35"/>
  <c r="L339" i="35"/>
  <c r="L243" i="35"/>
  <c r="M228" i="35"/>
  <c r="L316" i="35"/>
  <c r="M337" i="35"/>
  <c r="M177" i="35"/>
  <c r="N282" i="35"/>
  <c r="M274" i="35"/>
  <c r="N335" i="35"/>
  <c r="N255" i="35"/>
  <c r="M141" i="35"/>
  <c r="M263" i="35"/>
  <c r="M98" i="35"/>
  <c r="N221" i="35"/>
  <c r="M75" i="35"/>
  <c r="N128" i="35"/>
  <c r="M335" i="35"/>
  <c r="L185" i="35"/>
  <c r="L112" i="35"/>
  <c r="L122" i="35"/>
  <c r="N218" i="35"/>
  <c r="N304" i="35"/>
  <c r="N240" i="35"/>
  <c r="M256" i="35"/>
  <c r="N345" i="35"/>
  <c r="N281" i="35"/>
  <c r="M333" i="35"/>
  <c r="M205" i="35"/>
  <c r="L313" i="35"/>
  <c r="L249" i="35"/>
  <c r="M270" i="35"/>
  <c r="L350" i="35"/>
  <c r="L286" i="35"/>
  <c r="M299" i="35"/>
  <c r="M137" i="35"/>
  <c r="M9" i="35"/>
  <c r="M158" i="35"/>
  <c r="M30" i="35"/>
  <c r="N219" i="35"/>
  <c r="M103" i="35"/>
  <c r="L303" i="35"/>
  <c r="L280" i="35"/>
  <c r="N246" i="35"/>
  <c r="M283" i="35"/>
  <c r="M154" i="35"/>
  <c r="M147" i="35"/>
  <c r="L95" i="35"/>
  <c r="M215" i="35"/>
  <c r="L188" i="35"/>
  <c r="M64" i="35"/>
  <c r="M211" i="35"/>
  <c r="M148" i="35"/>
  <c r="N127" i="35"/>
  <c r="L69" i="35"/>
  <c r="N236" i="35"/>
  <c r="M325" i="35"/>
  <c r="M262" i="35"/>
  <c r="M129" i="35"/>
  <c r="M58" i="35"/>
  <c r="L228" i="35"/>
  <c r="N60" i="35"/>
  <c r="L156" i="35"/>
  <c r="N51" i="35"/>
  <c r="M19" i="35"/>
  <c r="L98" i="35"/>
  <c r="L197" i="35"/>
  <c r="L54" i="35"/>
  <c r="N146" i="35"/>
  <c r="L31" i="35"/>
  <c r="N38" i="35"/>
  <c r="N82" i="35"/>
  <c r="M280" i="35"/>
  <c r="N159" i="35"/>
  <c r="L10" i="35"/>
  <c r="L267" i="35"/>
  <c r="M180" i="35"/>
  <c r="L244" i="35"/>
  <c r="N338" i="35"/>
  <c r="M322" i="35"/>
  <c r="N311" i="35"/>
  <c r="L183" i="35"/>
  <c r="N200" i="35"/>
  <c r="M175" i="35"/>
  <c r="L205" i="35"/>
  <c r="N56" i="35"/>
  <c r="L152" i="35"/>
  <c r="M44" i="35"/>
  <c r="N280" i="35"/>
  <c r="M208" i="35"/>
  <c r="N257" i="35"/>
  <c r="L353" i="35"/>
  <c r="M350" i="35"/>
  <c r="L326" i="35"/>
  <c r="L206" i="35"/>
  <c r="N223" i="35"/>
  <c r="L200" i="35"/>
  <c r="M55" i="35"/>
  <c r="L71" i="35"/>
  <c r="N169" i="35"/>
  <c r="L90" i="35"/>
  <c r="N33" i="35"/>
  <c r="M6" i="35"/>
  <c r="L25" i="35"/>
  <c r="L263" i="35"/>
  <c r="M172" i="35"/>
  <c r="L240" i="35"/>
  <c r="N334" i="35"/>
  <c r="M314" i="35"/>
  <c r="L356" i="35"/>
  <c r="N322" i="35"/>
  <c r="N295" i="35"/>
  <c r="N175" i="35"/>
  <c r="L173" i="35"/>
  <c r="L136" i="35"/>
  <c r="N264" i="35"/>
  <c r="N241" i="35"/>
  <c r="M318" i="35"/>
  <c r="N181" i="35"/>
  <c r="L170" i="35"/>
  <c r="L55" i="35"/>
  <c r="N37" i="35"/>
  <c r="L86" i="35"/>
  <c r="L247" i="35"/>
  <c r="M345" i="35"/>
  <c r="M282" i="35"/>
  <c r="N243" i="35"/>
  <c r="N260" i="35"/>
  <c r="N349" i="35"/>
  <c r="M245" i="35"/>
  <c r="M310" i="35"/>
  <c r="L290" i="35"/>
  <c r="M49" i="35"/>
  <c r="M339" i="35"/>
  <c r="L165" i="35"/>
  <c r="N176" i="35"/>
  <c r="M32" i="35"/>
  <c r="M48" i="35"/>
  <c r="L40" i="35"/>
  <c r="N43" i="35"/>
  <c r="L291" i="35"/>
  <c r="M260" i="35"/>
  <c r="L284" i="35"/>
  <c r="M273" i="35"/>
  <c r="N298" i="35"/>
  <c r="M242" i="35"/>
  <c r="N287" i="35"/>
  <c r="N197" i="35"/>
  <c r="L211" i="35"/>
  <c r="M223" i="35"/>
  <c r="M107" i="35"/>
  <c r="N96" i="35"/>
  <c r="N199" i="35"/>
  <c r="L128" i="35"/>
  <c r="L57" i="35"/>
  <c r="N336" i="35"/>
  <c r="N256" i="35"/>
  <c r="M224" i="35"/>
  <c r="N313" i="35"/>
  <c r="N233" i="35"/>
  <c r="M173" i="35"/>
  <c r="L281" i="35"/>
  <c r="M302" i="35"/>
  <c r="L334" i="35"/>
  <c r="L254" i="35"/>
  <c r="M169" i="35"/>
  <c r="M247" i="35"/>
  <c r="M94" i="35"/>
  <c r="M307" i="35"/>
  <c r="M71" i="35"/>
  <c r="M252" i="35"/>
  <c r="N310" i="35"/>
  <c r="M133" i="35"/>
  <c r="L209" i="35"/>
  <c r="L127" i="35"/>
  <c r="N157" i="35"/>
  <c r="N59" i="35"/>
  <c r="N26" i="35"/>
  <c r="N13" i="35"/>
  <c r="N23" i="35"/>
  <c r="N300" i="35"/>
  <c r="M197" i="35"/>
  <c r="L282" i="35"/>
  <c r="M150" i="35"/>
  <c r="N156" i="35"/>
  <c r="N192" i="35"/>
  <c r="N161" i="35"/>
  <c r="N17" i="35"/>
  <c r="N74" i="35"/>
  <c r="L121" i="35"/>
  <c r="N99" i="35"/>
  <c r="N139" i="35"/>
  <c r="L114" i="35"/>
  <c r="M229" i="35"/>
  <c r="L100" i="35"/>
  <c r="L167" i="35"/>
  <c r="M348" i="35"/>
  <c r="M297" i="35"/>
  <c r="M234" i="35"/>
  <c r="M117" i="35"/>
  <c r="M54" i="35"/>
  <c r="L212" i="35"/>
  <c r="L59" i="35"/>
  <c r="N153" i="35"/>
  <c r="L46" i="35"/>
  <c r="M11" i="35"/>
  <c r="N87" i="35"/>
  <c r="L158" i="35"/>
  <c r="N45" i="35"/>
  <c r="M144" i="35"/>
  <c r="L81" i="35"/>
  <c r="L142" i="35"/>
  <c r="N293" i="35"/>
  <c r="L132" i="35"/>
  <c r="M5" i="35"/>
  <c r="M216" i="35"/>
  <c r="L357" i="35"/>
  <c r="L330" i="35"/>
  <c r="M21" i="35"/>
  <c r="L177" i="35"/>
  <c r="N148" i="35"/>
  <c r="M239" i="35"/>
  <c r="L116" i="35"/>
  <c r="N90" i="35"/>
  <c r="N55" i="35"/>
  <c r="N21" i="35"/>
  <c r="N357" i="35"/>
  <c r="L203" i="35"/>
  <c r="L74" i="35"/>
  <c r="L271" i="35"/>
  <c r="L248" i="35"/>
  <c r="M330" i="35"/>
  <c r="L190" i="35"/>
  <c r="M118" i="35"/>
  <c r="M99" i="35"/>
  <c r="L79" i="35"/>
  <c r="M183" i="35"/>
  <c r="N111" i="35"/>
  <c r="N42" i="35"/>
  <c r="N134" i="35"/>
  <c r="N10" i="35"/>
  <c r="N95" i="35"/>
  <c r="N8" i="35"/>
  <c r="L129" i="35"/>
  <c r="N118" i="35"/>
  <c r="N122" i="35"/>
  <c r="M65" i="35"/>
  <c r="N66" i="35"/>
  <c r="N332" i="35"/>
  <c r="N309" i="35"/>
  <c r="L277" i="35"/>
  <c r="L250" i="35"/>
  <c r="L179" i="35"/>
  <c r="L175" i="35"/>
  <c r="N108" i="35"/>
  <c r="N163" i="35"/>
  <c r="L76" i="35"/>
  <c r="M96" i="35"/>
  <c r="N24" i="35"/>
  <c r="N25" i="35"/>
  <c r="N162" i="35"/>
  <c r="L65" i="35"/>
  <c r="L19" i="35"/>
  <c r="L234" i="35"/>
  <c r="N119" i="35"/>
  <c r="L319" i="35"/>
  <c r="L296" i="35"/>
  <c r="N262" i="35"/>
  <c r="N235" i="35"/>
  <c r="N177" i="35"/>
  <c r="M162" i="35"/>
  <c r="L107" i="35"/>
  <c r="L159" i="35"/>
  <c r="N73" i="35"/>
  <c r="N83" i="35"/>
  <c r="L18" i="35"/>
  <c r="M7" i="35"/>
  <c r="N214" i="35"/>
  <c r="N106" i="35"/>
  <c r="N40" i="35"/>
  <c r="M176" i="35"/>
  <c r="L195" i="35"/>
  <c r="N149" i="35"/>
  <c r="L6" i="35"/>
  <c r="N318" i="35"/>
  <c r="M149" i="35"/>
  <c r="N237" i="35"/>
  <c r="M182" i="35"/>
  <c r="L164" i="35"/>
  <c r="L51" i="35"/>
  <c r="L77" i="35"/>
  <c r="L58" i="35"/>
  <c r="M356" i="35"/>
  <c r="L252" i="35"/>
  <c r="M130" i="35"/>
  <c r="L162" i="35"/>
  <c r="N160" i="35"/>
  <c r="M8" i="35"/>
  <c r="M320" i="35"/>
  <c r="N265" i="35"/>
  <c r="L329" i="35"/>
  <c r="L302" i="35"/>
  <c r="M73" i="35"/>
  <c r="L216" i="35"/>
  <c r="M187" i="35"/>
  <c r="M329" i="35"/>
  <c r="L227" i="35"/>
  <c r="M319" i="35"/>
  <c r="L24" i="35"/>
  <c r="L118" i="35"/>
  <c r="N341" i="35"/>
  <c r="M37" i="35"/>
  <c r="N92" i="35"/>
  <c r="L126" i="35"/>
  <c r="L102" i="35"/>
  <c r="N164" i="35"/>
  <c r="M86" i="35"/>
  <c r="L351" i="35"/>
  <c r="N294" i="35"/>
  <c r="N207" i="35"/>
  <c r="L123" i="35"/>
  <c r="N89" i="35"/>
  <c r="M88" i="35"/>
  <c r="M47" i="35"/>
  <c r="L169" i="35"/>
  <c r="L220" i="35"/>
  <c r="M231" i="35"/>
  <c r="N284" i="35"/>
  <c r="M358" i="35"/>
  <c r="M122" i="35"/>
  <c r="N84" i="35"/>
  <c r="M51" i="35"/>
  <c r="L117" i="35"/>
  <c r="N41" i="35"/>
  <c r="M188" i="35"/>
  <c r="N315" i="35"/>
  <c r="M355" i="35"/>
  <c r="L219" i="35"/>
  <c r="N109" i="35"/>
  <c r="M116" i="35"/>
  <c r="L9" i="35"/>
  <c r="L213" i="35"/>
  <c r="M357" i="35"/>
  <c r="L28" i="35"/>
  <c r="M261" i="35"/>
  <c r="M85" i="35"/>
  <c r="L180" i="35"/>
  <c r="L140" i="35"/>
  <c r="L11" i="35"/>
  <c r="N123" i="35"/>
  <c r="M15" i="35"/>
  <c r="L224" i="35"/>
  <c r="M284" i="35"/>
  <c r="M170" i="35"/>
  <c r="M69" i="35"/>
  <c r="M10" i="35"/>
  <c r="N178" i="35"/>
  <c r="L43" i="35"/>
  <c r="N137" i="35"/>
  <c r="L21" i="35"/>
  <c r="M72" i="35"/>
  <c r="L61" i="35"/>
  <c r="L325" i="35"/>
  <c r="L68" i="35"/>
  <c r="L331" i="35"/>
  <c r="L308" i="35"/>
  <c r="N274" i="35"/>
  <c r="N247" i="35"/>
  <c r="M82" i="35"/>
  <c r="N120" i="35"/>
  <c r="L88" i="35"/>
  <c r="M336" i="35"/>
  <c r="M285" i="35"/>
  <c r="M222" i="35"/>
  <c r="M89" i="35"/>
  <c r="N180" i="35"/>
  <c r="N208" i="35"/>
  <c r="L141" i="35"/>
  <c r="L133" i="35"/>
  <c r="M300" i="35"/>
  <c r="M249" i="35"/>
  <c r="M186" i="35"/>
  <c r="N179" i="35"/>
  <c r="N244" i="35"/>
  <c r="N301" i="35"/>
  <c r="L333" i="35"/>
  <c r="M278" i="35"/>
  <c r="L242" i="35"/>
  <c r="N191" i="35"/>
  <c r="L223" i="35"/>
  <c r="L115" i="35"/>
  <c r="N145" i="35"/>
  <c r="N11" i="35"/>
  <c r="N32" i="35"/>
  <c r="L134" i="35"/>
  <c r="M43" i="35"/>
  <c r="L275" i="35"/>
  <c r="M196" i="35"/>
  <c r="L268" i="35"/>
  <c r="M209" i="35"/>
  <c r="N250" i="35"/>
  <c r="M210" i="35"/>
  <c r="N271" i="35"/>
  <c r="M109" i="35"/>
  <c r="M161" i="35"/>
  <c r="M191" i="35"/>
  <c r="L221" i="35"/>
  <c r="N80" i="35"/>
  <c r="L217" i="35"/>
  <c r="L96" i="35"/>
  <c r="L29" i="35"/>
  <c r="N320" i="35"/>
  <c r="M352" i="35"/>
  <c r="M192" i="35"/>
  <c r="N297" i="35"/>
  <c r="M301" i="35"/>
  <c r="L345" i="35"/>
  <c r="L265" i="35"/>
  <c r="M238" i="35"/>
  <c r="L318" i="35"/>
  <c r="L238" i="35"/>
  <c r="M105" i="35"/>
  <c r="N209" i="35"/>
  <c r="M62" i="35"/>
  <c r="L191" i="35"/>
  <c r="M219" i="35"/>
  <c r="L344" i="35"/>
  <c r="M266" i="35"/>
  <c r="M53" i="35"/>
  <c r="L214" i="35"/>
  <c r="L63" i="35"/>
  <c r="N125" i="35"/>
  <c r="N130" i="35"/>
  <c r="N102" i="35"/>
  <c r="M104" i="35"/>
  <c r="L20" i="35"/>
  <c r="M248" i="35"/>
  <c r="L309" i="35"/>
  <c r="M267" i="35"/>
  <c r="N198" i="35"/>
  <c r="N124" i="35"/>
  <c r="L208" i="35"/>
  <c r="L15" i="35"/>
  <c r="N202" i="35"/>
  <c r="N61" i="35"/>
  <c r="L17" i="35"/>
  <c r="N50" i="35"/>
  <c r="L145" i="35"/>
  <c r="L48" i="35"/>
  <c r="L298" i="35"/>
  <c r="N147" i="35"/>
  <c r="L110" i="35"/>
  <c r="M220" i="35"/>
  <c r="N358" i="35"/>
  <c r="N331" i="35"/>
  <c r="M33" i="35"/>
  <c r="N182" i="35"/>
  <c r="L155" i="35"/>
  <c r="M287" i="35"/>
  <c r="N121" i="35"/>
  <c r="L7" i="35"/>
  <c r="N12" i="35"/>
  <c r="N47" i="35"/>
  <c r="L60" i="35"/>
  <c r="N15" i="35"/>
  <c r="L93" i="35"/>
  <c r="N18" i="35"/>
  <c r="N135" i="35"/>
  <c r="M294" i="35"/>
  <c r="M27" i="35"/>
  <c r="N348" i="35"/>
  <c r="N325" i="35"/>
  <c r="L293" i="35"/>
  <c r="L266" i="35"/>
  <c r="L202" i="35"/>
  <c r="N189" i="35"/>
  <c r="N116" i="35"/>
  <c r="L178" i="35"/>
  <c r="L84" i="35"/>
  <c r="L109" i="35"/>
  <c r="L42" i="35"/>
  <c r="M31" i="35"/>
  <c r="L261" i="35"/>
  <c r="N79" i="35"/>
  <c r="N63" i="35"/>
  <c r="M316" i="35"/>
  <c r="M265" i="35"/>
  <c r="M202" i="35"/>
  <c r="M97" i="35"/>
  <c r="M26" i="35"/>
  <c r="L196" i="35"/>
  <c r="L47" i="35"/>
  <c r="N141" i="35"/>
  <c r="N27" i="35"/>
  <c r="N14" i="35"/>
  <c r="N70" i="35"/>
  <c r="M136" i="35"/>
  <c r="M36" i="35"/>
  <c r="N131" i="35"/>
  <c r="L34" i="35"/>
  <c r="L130" i="35"/>
  <c r="L5" i="35"/>
  <c r="N228" i="35"/>
  <c r="M60" i="35"/>
  <c r="N268" i="35"/>
  <c r="N245" i="35"/>
  <c r="M326" i="35"/>
  <c r="N188" i="35"/>
  <c r="M106" i="35"/>
  <c r="M95" i="35"/>
  <c r="N76" i="35"/>
  <c r="L176" i="35"/>
  <c r="L105" i="35"/>
  <c r="M35" i="35"/>
  <c r="M132" i="35"/>
  <c r="L157" i="35"/>
  <c r="N78" i="35"/>
  <c r="L125" i="35"/>
  <c r="N31" i="35"/>
  <c r="L168" i="35"/>
  <c r="L150" i="35"/>
  <c r="L255" i="35"/>
  <c r="L232" i="35"/>
  <c r="M298" i="35"/>
  <c r="L163" i="35"/>
  <c r="M90" i="35"/>
  <c r="M83" i="35"/>
  <c r="L75" i="35"/>
  <c r="N174" i="35"/>
  <c r="N94" i="35"/>
  <c r="L32" i="35"/>
  <c r="L64" i="35"/>
  <c r="N316" i="35"/>
  <c r="N68" i="35"/>
  <c r="M28" i="35"/>
  <c r="L251" i="35"/>
  <c r="M353" i="35"/>
  <c r="M290" i="35"/>
  <c r="M157" i="35"/>
  <c r="M259" i="35"/>
  <c r="N19" i="35"/>
  <c r="L337" i="35"/>
  <c r="L310" i="35"/>
  <c r="M203" i="35"/>
  <c r="L97" i="35"/>
  <c r="L352" i="35"/>
  <c r="N307" i="35"/>
  <c r="M296" i="35"/>
  <c r="L317" i="35"/>
  <c r="L174" i="35"/>
  <c r="M143" i="35"/>
  <c r="N129" i="35"/>
  <c r="L62" i="35"/>
  <c r="L355" i="35"/>
  <c r="L348" i="35"/>
  <c r="N346" i="35"/>
  <c r="N234" i="35"/>
  <c r="N351" i="35"/>
  <c r="M315" i="35"/>
  <c r="M77" i="35"/>
  <c r="N196" i="35"/>
  <c r="N64" i="35"/>
  <c r="L80" i="35"/>
  <c r="N288" i="35"/>
  <c r="M160" i="35"/>
  <c r="M269" i="35"/>
  <c r="L233" i="35"/>
  <c r="M206" i="35"/>
  <c r="N220" i="35"/>
  <c r="N184" i="35"/>
  <c r="M165" i="35"/>
  <c r="N347" i="35"/>
  <c r="M63" i="35"/>
  <c r="N93" i="35"/>
  <c r="N58" i="35"/>
  <c r="L153" i="35"/>
  <c r="L245" i="35"/>
  <c r="N212" i="35"/>
  <c r="L124" i="35"/>
  <c r="L204" i="35"/>
  <c r="L12" i="35"/>
  <c r="N54" i="35"/>
  <c r="N142" i="35"/>
  <c r="N29" i="35"/>
  <c r="L328" i="35"/>
  <c r="N267" i="35"/>
  <c r="N203" i="35"/>
  <c r="L187" i="35"/>
  <c r="N115" i="35"/>
  <c r="M227" i="35"/>
  <c r="L146" i="35"/>
  <c r="M76" i="35"/>
  <c r="N6" i="35"/>
  <c r="N261" i="35"/>
  <c r="N213" i="35"/>
  <c r="M115" i="35"/>
  <c r="L192" i="35"/>
  <c r="N126" i="35"/>
  <c r="L149" i="35"/>
  <c r="M167" i="35"/>
  <c r="L172" i="35"/>
  <c r="N342" i="35"/>
  <c r="M359" i="35"/>
  <c r="L143" i="35"/>
  <c r="L181" i="35"/>
  <c r="L35" i="35"/>
  <c r="L49" i="35"/>
  <c r="M80" i="35"/>
  <c r="L14" i="35"/>
  <c r="N100" i="35"/>
  <c r="M312" i="35"/>
  <c r="M198" i="35"/>
  <c r="M22" i="35"/>
  <c r="N44" i="35"/>
  <c r="M24" i="35"/>
  <c r="M68" i="35"/>
  <c r="L33" i="35"/>
  <c r="M84" i="35"/>
  <c r="M112" i="35"/>
  <c r="M194" i="35"/>
  <c r="N344" i="35"/>
  <c r="M110" i="35"/>
  <c r="L327" i="35"/>
  <c r="N324" i="35"/>
  <c r="L306" i="35"/>
  <c r="M351" i="35"/>
  <c r="M140" i="35"/>
  <c r="M305" i="35"/>
  <c r="L222" i="35"/>
  <c r="N144" i="35"/>
  <c r="N352" i="35"/>
  <c r="N249" i="35"/>
  <c r="M174" i="35"/>
  <c r="M126" i="35"/>
  <c r="M201" i="35"/>
  <c r="L194" i="35"/>
  <c r="L56" i="35"/>
  <c r="L218" i="35"/>
  <c r="N62" i="35"/>
  <c r="L36" i="35"/>
  <c r="L138" i="35"/>
  <c r="L215" i="35"/>
  <c r="N206" i="35"/>
  <c r="L23" i="35"/>
  <c r="M12" i="35"/>
  <c r="M344" i="35"/>
  <c r="M42" i="35"/>
  <c r="N35" i="35"/>
  <c r="M67" i="35"/>
  <c r="N278" i="35"/>
  <c r="L111" i="35"/>
  <c r="L41" i="35"/>
  <c r="M23" i="35"/>
  <c r="L166" i="35"/>
  <c r="L314" i="35"/>
  <c r="N217" i="35"/>
  <c r="L27" i="35"/>
  <c r="N252" i="35"/>
  <c r="M233" i="35"/>
  <c r="M275" i="35"/>
  <c r="L154" i="35"/>
  <c r="M56" i="35"/>
  <c r="M155" i="35"/>
  <c r="M338" i="35"/>
  <c r="L144" i="35"/>
  <c r="L297" i="35"/>
  <c r="M135" i="35"/>
  <c r="L30" i="35"/>
  <c r="M303" i="35"/>
  <c r="N114" i="35"/>
  <c r="M127" i="35"/>
  <c r="L26" i="35"/>
  <c r="N52" i="35"/>
  <c r="L335" i="35"/>
  <c r="N77" i="35"/>
  <c r="N34" i="35"/>
  <c r="M291" i="35"/>
  <c r="N7" i="35"/>
  <c r="N299" i="35"/>
  <c r="M257" i="35"/>
  <c r="L113" i="35"/>
  <c r="L269" i="35"/>
  <c r="N30" i="35"/>
  <c r="N319" i="35"/>
  <c r="M195" i="35"/>
  <c r="M334" i="35"/>
  <c r="M159" i="35"/>
  <c r="L346" i="35"/>
  <c r="N57" i="35"/>
  <c r="N230" i="35"/>
  <c r="N158" i="35"/>
  <c r="M101" i="35"/>
  <c r="N67" i="35"/>
  <c r="N187" i="35"/>
  <c r="M166" i="35"/>
  <c r="N140" i="35"/>
  <c r="N5" i="35"/>
  <c r="M295" i="35"/>
  <c r="L160" i="35"/>
  <c r="M61" i="35"/>
  <c r="N321" i="35"/>
  <c r="L135" i="35"/>
  <c r="L304" i="35"/>
  <c r="M168" i="35"/>
  <c r="M145" i="35"/>
  <c r="N81" i="35"/>
  <c r="L307" i="35"/>
  <c r="N314" i="35"/>
  <c r="M13" i="35"/>
  <c r="N224" i="35"/>
  <c r="N272" i="35"/>
  <c r="M237" i="35"/>
  <c r="L270" i="35"/>
  <c r="L184" i="35"/>
  <c r="N283" i="35"/>
  <c r="N53" i="35"/>
  <c r="L52" i="35"/>
  <c r="M131" i="35"/>
  <c r="N49" i="35"/>
  <c r="L38" i="35"/>
  <c r="L287" i="35"/>
  <c r="M138" i="35"/>
  <c r="N154" i="35"/>
  <c r="N110" i="35"/>
  <c r="N186" i="35"/>
  <c r="M293" i="35"/>
  <c r="N210" i="35"/>
  <c r="N22" i="35"/>
  <c r="N9" i="35"/>
  <c r="N251" i="35"/>
  <c r="N166" i="35"/>
  <c r="N28" i="35"/>
  <c r="L78" i="35"/>
  <c r="L50" i="35"/>
  <c r="M343" i="35"/>
  <c r="L108" i="35"/>
  <c r="N20" i="35"/>
  <c r="L13" i="35"/>
  <c r="N326" i="35"/>
  <c r="L139" i="35"/>
  <c r="N86" i="35"/>
  <c r="M179" i="35"/>
  <c r="M308" i="35"/>
  <c r="L289" i="35"/>
  <c r="N101" i="35"/>
  <c r="N270" i="35"/>
  <c r="M341" i="35"/>
  <c r="M70" i="35"/>
  <c r="L8" i="35"/>
  <c r="M324" i="35"/>
  <c r="M34" i="35"/>
  <c r="M288" i="35"/>
  <c r="N195" i="35"/>
  <c r="M74" i="35"/>
  <c r="N277" i="35"/>
  <c r="N16" i="35"/>
  <c r="L264" i="35"/>
  <c r="L53" i="35"/>
  <c r="N132" i="35"/>
  <c r="M230" i="35"/>
  <c r="M108" i="35"/>
  <c r="N193" i="35"/>
  <c r="N167" i="35"/>
  <c r="M184" i="35"/>
  <c r="L161" i="35"/>
  <c r="N39" i="35"/>
  <c r="N215" i="35"/>
  <c r="L45" i="35"/>
  <c r="N185" i="35"/>
  <c r="L262" i="35"/>
  <c r="N291" i="35"/>
  <c r="N194" i="35"/>
  <c r="L332" i="35"/>
  <c r="N168" i="35"/>
  <c r="N329" i="35"/>
  <c r="M41" i="35"/>
  <c r="L239" i="35"/>
  <c r="L85" i="35"/>
  <c r="L92" i="35"/>
  <c r="N36" i="35"/>
  <c r="L91" i="35"/>
  <c r="N150" i="35"/>
  <c r="N107" i="35"/>
  <c r="L148" i="35"/>
  <c r="L312" i="35"/>
  <c r="N98" i="35"/>
  <c r="N71" i="35"/>
  <c r="L341" i="35"/>
  <c r="N103" i="35"/>
  <c r="L360" i="35"/>
  <c r="N105" i="35"/>
  <c r="H344" i="35" l="1"/>
  <c r="H356" i="35" s="1"/>
  <c r="H357" i="35" s="1"/>
  <c r="H255" i="35"/>
  <c r="H351" i="35" s="1"/>
  <c r="H147" i="35"/>
  <c r="H350" i="35" s="1"/>
  <c r="H331" i="35"/>
  <c r="H353" i="35" s="1"/>
  <c r="H354" i="35" l="1"/>
  <c r="G359" i="35" s="1"/>
</calcChain>
</file>

<file path=xl/sharedStrings.xml><?xml version="1.0" encoding="utf-8"?>
<sst xmlns="http://schemas.openxmlformats.org/spreadsheetml/2006/main" count="1307" uniqueCount="604">
  <si>
    <t>E17</t>
  </si>
  <si>
    <t xml:space="preserve">CW 3235-R9  </t>
  </si>
  <si>
    <t>100 mm Sidewalk</t>
  </si>
  <si>
    <t>CW 2130-R12</t>
  </si>
  <si>
    <t>CW 3120-R4</t>
  </si>
  <si>
    <t>CW 2110-R11</t>
  </si>
  <si>
    <t xml:space="preserve">Relocating Existing Hydrant - Type B </t>
  </si>
  <si>
    <t>CW 3510-R9</t>
  </si>
  <si>
    <t>C050</t>
  </si>
  <si>
    <t>C051</t>
  </si>
  <si>
    <t>C055</t>
  </si>
  <si>
    <t>D</t>
  </si>
  <si>
    <t>E.7</t>
  </si>
  <si>
    <t>E.8</t>
  </si>
  <si>
    <t>E.9</t>
  </si>
  <si>
    <t>E009</t>
  </si>
  <si>
    <t>E010</t>
  </si>
  <si>
    <t>E011</t>
  </si>
  <si>
    <t>E023</t>
  </si>
  <si>
    <t>E024</t>
  </si>
  <si>
    <t>E025</t>
  </si>
  <si>
    <t>E032</t>
  </si>
  <si>
    <t>E033</t>
  </si>
  <si>
    <t>E036</t>
  </si>
  <si>
    <t>E037</t>
  </si>
  <si>
    <t>E038</t>
  </si>
  <si>
    <t>E039</t>
  </si>
  <si>
    <t>E040</t>
  </si>
  <si>
    <t>E042</t>
  </si>
  <si>
    <t>E043</t>
  </si>
  <si>
    <t>Sub-Grade Compaction</t>
  </si>
  <si>
    <t>50 - 100 mm Depth (Asphalt)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</si>
  <si>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</si>
  <si>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</si>
  <si>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</si>
  <si>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</si>
  <si>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</si>
  <si>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</si>
  <si>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</si>
  <si>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</si>
  <si>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</si>
  <si>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</si>
  <si>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</si>
  <si>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</si>
  <si>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</si>
  <si>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</si>
  <si>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</si>
  <si>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</si>
  <si>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</si>
  <si>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</si>
  <si>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</si>
  <si>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</si>
  <si>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</si>
  <si>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</si>
  <si>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</si>
  <si>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</si>
  <si>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</si>
  <si>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Supply and Installation of Dowel Assemblies</t>
  </si>
  <si>
    <t>E.1</t>
  </si>
  <si>
    <t>E.2</t>
  </si>
  <si>
    <t>E.3</t>
  </si>
  <si>
    <t>E.4</t>
  </si>
  <si>
    <t>E.5</t>
  </si>
  <si>
    <t>E.6</t>
  </si>
  <si>
    <t>F.1</t>
  </si>
  <si>
    <t>Sodding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</si>
  <si>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</si>
  <si>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</si>
  <si>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</si>
  <si>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</si>
  <si>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</si>
  <si>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</si>
  <si>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</si>
  <si>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</si>
  <si>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</si>
  <si>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</si>
  <si>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</si>
  <si>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</si>
  <si>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</si>
  <si>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</si>
  <si>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</si>
  <si>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</si>
  <si>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</si>
  <si>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</si>
  <si>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</si>
  <si>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</si>
  <si>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</si>
  <si>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</si>
  <si>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</si>
  <si>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</si>
  <si>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</si>
  <si>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</si>
  <si>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</si>
  <si>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</si>
  <si>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</si>
  <si>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</si>
  <si>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</si>
  <si>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</si>
  <si>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</si>
  <si>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</si>
  <si>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</si>
  <si>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</si>
  <si>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20 M Deformed Tie Bar</t>
  </si>
  <si>
    <t>25 M Deformed Tie Bar</t>
  </si>
  <si>
    <t>19.1 mm Diameter</t>
  </si>
  <si>
    <t>28.6 mm Diameter</t>
  </si>
  <si>
    <t>B.9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</si>
  <si>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</si>
  <si>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</si>
  <si>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</si>
  <si>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</si>
  <si>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</si>
  <si>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</si>
  <si>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</si>
  <si>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</si>
  <si>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C001</t>
  </si>
  <si>
    <t>C004</t>
  </si>
  <si>
    <t>C014</t>
  </si>
  <si>
    <t>C015</t>
  </si>
  <si>
    <t>C016</t>
  </si>
  <si>
    <t>D005</t>
  </si>
  <si>
    <t>E003</t>
  </si>
  <si>
    <t>E008</t>
  </si>
  <si>
    <t>F001</t>
  </si>
  <si>
    <t>F002</t>
  </si>
  <si>
    <t>F003</t>
  </si>
  <si>
    <t>F004</t>
  </si>
  <si>
    <t>F005</t>
  </si>
  <si>
    <t>F009</t>
  </si>
  <si>
    <t>F011</t>
  </si>
  <si>
    <t>F018</t>
  </si>
  <si>
    <t>G001</t>
  </si>
  <si>
    <t>G002</t>
  </si>
  <si>
    <t>G003</t>
  </si>
  <si>
    <t>A004</t>
  </si>
  <si>
    <t>A007</t>
  </si>
  <si>
    <t>A010</t>
  </si>
  <si>
    <t>A012</t>
  </si>
  <si>
    <t>A022</t>
  </si>
  <si>
    <t>B003</t>
  </si>
  <si>
    <t>B004</t>
  </si>
  <si>
    <t>B011</t>
  </si>
  <si>
    <t>B017</t>
  </si>
  <si>
    <t>B026</t>
  </si>
  <si>
    <t>B027</t>
  </si>
  <si>
    <t>B028</t>
  </si>
  <si>
    <t>B029</t>
  </si>
  <si>
    <t>B094</t>
  </si>
  <si>
    <t>B095</t>
  </si>
  <si>
    <t>B096</t>
  </si>
  <si>
    <t>B097</t>
  </si>
  <si>
    <t>B098</t>
  </si>
  <si>
    <t>A.18</t>
  </si>
  <si>
    <t>A.19</t>
  </si>
  <si>
    <t>B.25</t>
  </si>
  <si>
    <t>B.27</t>
  </si>
  <si>
    <t>B.24</t>
  </si>
  <si>
    <t>Installation of Subdrains</t>
  </si>
  <si>
    <t>Pavement Removal</t>
  </si>
  <si>
    <t>Concrete Pavement</t>
  </si>
  <si>
    <t>Asphalt Pavement</t>
  </si>
  <si>
    <t>Supplying and Placing Base Course Material</t>
  </si>
  <si>
    <t>Miscellaneous Concrete Slab Removal</t>
  </si>
  <si>
    <t>Median Slab</t>
  </si>
  <si>
    <t>Bullnose</t>
  </si>
  <si>
    <t>Monolithic Curb and Sidewalk</t>
  </si>
  <si>
    <t xml:space="preserve">Miscellaneous Concrete Slab Renewal </t>
  </si>
  <si>
    <t>SD-226B</t>
  </si>
  <si>
    <t>SD-227A</t>
  </si>
  <si>
    <t>Concrete Curb Removal</t>
  </si>
  <si>
    <t>Concrete Curb Installation</t>
  </si>
  <si>
    <t>SD-202B</t>
  </si>
  <si>
    <t>SD-204</t>
  </si>
  <si>
    <t>i)</t>
  </si>
  <si>
    <t>ii)</t>
  </si>
  <si>
    <t>iii)</t>
  </si>
  <si>
    <t>iv)</t>
  </si>
  <si>
    <t>v)</t>
  </si>
  <si>
    <t>vi)</t>
  </si>
  <si>
    <t>vii)</t>
  </si>
  <si>
    <t>viii)</t>
  </si>
  <si>
    <t xml:space="preserve">Construction of Asphaltic Concrete Overlay </t>
  </si>
  <si>
    <t>Main Line Paving</t>
  </si>
  <si>
    <t>Tie-ins and Approaches</t>
  </si>
  <si>
    <t>Concrete Curbs, Curb and Gutter, and Splash Strips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</si>
  <si>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</si>
  <si>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</si>
  <si>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</si>
  <si>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</si>
  <si>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</si>
  <si>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</si>
  <si>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</si>
  <si>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</si>
  <si>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</si>
  <si>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</si>
  <si>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C018</t>
  </si>
  <si>
    <t>C019</t>
  </si>
  <si>
    <t>C032</t>
  </si>
  <si>
    <t>C045</t>
  </si>
  <si>
    <t>C046</t>
  </si>
  <si>
    <t>Monolithic Median Slab</t>
  </si>
  <si>
    <t>SD-228A</t>
  </si>
  <si>
    <t>SD-205</t>
  </si>
  <si>
    <t>SD-203B</t>
  </si>
  <si>
    <t xml:space="preserve">Construction of Asphaltic Concrete Pavements </t>
  </si>
  <si>
    <t>C059</t>
  </si>
  <si>
    <t>C060</t>
  </si>
  <si>
    <t>Adjustment of Precast  Sidewalk Blocks</t>
  </si>
  <si>
    <t>Supply of Precast  Sidewalk Blocks</t>
  </si>
  <si>
    <t xml:space="preserve">Catch Basin  </t>
  </si>
  <si>
    <t>Sewer Service</t>
  </si>
  <si>
    <t>Connecting to Existing Manhole</t>
  </si>
  <si>
    <t xml:space="preserve">Connecting to Existing Sewer </t>
  </si>
  <si>
    <t>Removal of Existing Catch Pit</t>
  </si>
  <si>
    <t>E046</t>
  </si>
  <si>
    <t>E047</t>
  </si>
  <si>
    <t>E051</t>
  </si>
  <si>
    <t>A003</t>
  </si>
  <si>
    <t>B002</t>
  </si>
  <si>
    <t>D.1</t>
  </si>
  <si>
    <t>F019</t>
  </si>
  <si>
    <t>B099</t>
  </si>
  <si>
    <t>B.26</t>
  </si>
  <si>
    <t>C008</t>
  </si>
  <si>
    <t>F010</t>
  </si>
  <si>
    <t>Slab Replacement</t>
  </si>
  <si>
    <t>Partial Slab Patches</t>
  </si>
  <si>
    <t>Partial Slab Patches 
- Early Opening (72 hour)</t>
  </si>
  <si>
    <t>B.28</t>
  </si>
  <si>
    <t>Concrete Pavements, Median Slabs, Bull-noses, and Safety Medians</t>
  </si>
  <si>
    <t>B124</t>
  </si>
  <si>
    <t>B125</t>
  </si>
  <si>
    <t>B188</t>
  </si>
  <si>
    <t>B189</t>
  </si>
  <si>
    <t>B190</t>
  </si>
  <si>
    <t>B191</t>
  </si>
  <si>
    <t>B193</t>
  </si>
  <si>
    <t>B194</t>
  </si>
  <si>
    <t>B195</t>
  </si>
  <si>
    <t>B200</t>
  </si>
  <si>
    <t>B201</t>
  </si>
  <si>
    <t>B202</t>
  </si>
  <si>
    <t>A.22</t>
  </si>
  <si>
    <t>A.23</t>
  </si>
  <si>
    <t>A.24</t>
  </si>
  <si>
    <t>A.25</t>
  </si>
  <si>
    <t>Salvaging Existing Barrier Rail</t>
  </si>
  <si>
    <t>Salvaging Existing Barrier Posts</t>
  </si>
  <si>
    <t>D006</t>
  </si>
  <si>
    <t>H020</t>
  </si>
  <si>
    <t>B206</t>
  </si>
  <si>
    <t>Slab Replacement - Early Opening (72 hour)</t>
  </si>
  <si>
    <t>SD-203A</t>
  </si>
  <si>
    <t>E13</t>
  </si>
  <si>
    <t>E14</t>
  </si>
  <si>
    <t>H021</t>
  </si>
  <si>
    <t>F020</t>
  </si>
  <si>
    <t>Adjustment of Valve Boxes</t>
  </si>
  <si>
    <t>Adjustment of Curb Stop Boxes</t>
  </si>
  <si>
    <t>Valve Box Extensions</t>
  </si>
  <si>
    <t>Curb Stop Extensions</t>
  </si>
  <si>
    <t>Removal of Precast Sidewalk Blocks</t>
  </si>
  <si>
    <t>SD-227C</t>
  </si>
  <si>
    <t>E15</t>
  </si>
  <si>
    <t>A</t>
  </si>
  <si>
    <t>B</t>
  </si>
  <si>
    <t>E</t>
  </si>
  <si>
    <t>F</t>
  </si>
  <si>
    <t>B125A</t>
  </si>
  <si>
    <t>B.29</t>
  </si>
  <si>
    <t>Replacing Existing Risers</t>
  </si>
  <si>
    <t>F002A</t>
  </si>
  <si>
    <t>B.15</t>
  </si>
  <si>
    <t>Removal of Existing Catch Basins</t>
  </si>
  <si>
    <t>Pre-cast Concrete Risers</t>
  </si>
  <si>
    <t>a)</t>
  </si>
  <si>
    <t>Less than 5 sq.m.</t>
  </si>
  <si>
    <t>b)</t>
  </si>
  <si>
    <t>c)</t>
  </si>
  <si>
    <t>SD-205,
SD-206A</t>
  </si>
  <si>
    <t>3 m to 30 m</t>
  </si>
  <si>
    <t>SD-229C,D</t>
  </si>
  <si>
    <t>Type IA</t>
  </si>
  <si>
    <t>SD-229C</t>
  </si>
  <si>
    <t>Connecting New Sewer Service to Existing Sewer Service</t>
  </si>
  <si>
    <t>Supply and Install Geogrid</t>
  </si>
  <si>
    <t>A.26</t>
  </si>
  <si>
    <t>A.27</t>
  </si>
  <si>
    <t>CW 3330-R5</t>
  </si>
  <si>
    <t>C.12</t>
  </si>
  <si>
    <t>CW 3250-R7</t>
  </si>
  <si>
    <t>A.20</t>
  </si>
  <si>
    <t>B064-72</t>
  </si>
  <si>
    <t>B071-72</t>
  </si>
  <si>
    <t>B077-72</t>
  </si>
  <si>
    <t>B086-72</t>
  </si>
  <si>
    <t>B087-72</t>
  </si>
  <si>
    <t>B088-72</t>
  </si>
  <si>
    <t>B089-72</t>
  </si>
  <si>
    <t>B100r</t>
  </si>
  <si>
    <t>B101r</t>
  </si>
  <si>
    <t>B102r</t>
  </si>
  <si>
    <t>B104r</t>
  </si>
  <si>
    <t>B105r</t>
  </si>
  <si>
    <t>B106r</t>
  </si>
  <si>
    <t>B114rl</t>
  </si>
  <si>
    <t>B115rl</t>
  </si>
  <si>
    <t>B118rl</t>
  </si>
  <si>
    <t>B119rl</t>
  </si>
  <si>
    <t>B126r</t>
  </si>
  <si>
    <t>B135i</t>
  </si>
  <si>
    <t>B136i</t>
  </si>
  <si>
    <t>B154rl</t>
  </si>
  <si>
    <t>B219</t>
  </si>
  <si>
    <t>B.30</t>
  </si>
  <si>
    <t>Longitudinal Joint &amp; Crack Filling ( &gt; 25 mm in width )</t>
  </si>
  <si>
    <t>38 mm</t>
  </si>
  <si>
    <t>51 mm</t>
  </si>
  <si>
    <t xml:space="preserve"> width &lt; 600 mm</t>
  </si>
  <si>
    <t xml:space="preserve"> width &gt; or = 600 mm</t>
  </si>
  <si>
    <t>Relocating Existing Hydrant - Type A</t>
  </si>
  <si>
    <t>Detectable Warning Surface Tiles</t>
  </si>
  <si>
    <t xml:space="preserve">CW 3240-R10 </t>
  </si>
  <si>
    <t xml:space="preserve">CW 3230-R8
</t>
  </si>
  <si>
    <t>B184rlA</t>
  </si>
  <si>
    <t>CW 3310-R17</t>
  </si>
  <si>
    <t xml:space="preserve">CW 3450-R6 </t>
  </si>
  <si>
    <t>CW 3326-R3</t>
  </si>
  <si>
    <t>A.29</t>
  </si>
  <si>
    <t>Barrier Separate</t>
  </si>
  <si>
    <t>Splash Strip Monolithic</t>
  </si>
  <si>
    <t>SD-024, 1800 mm deep</t>
  </si>
  <si>
    <t>250 mm Catch Basin Lead</t>
  </si>
  <si>
    <t>E072</t>
  </si>
  <si>
    <t>Watermain and Water Service Insulation</t>
  </si>
  <si>
    <t>E073</t>
  </si>
  <si>
    <t>Pipe Under Roadway Excavation (SD-018)</t>
  </si>
  <si>
    <t>1 - 50 mm Depth (Asphalt)</t>
  </si>
  <si>
    <t xml:space="preserve">250 mm </t>
  </si>
  <si>
    <t>E004A</t>
  </si>
  <si>
    <t>E041A</t>
  </si>
  <si>
    <t>Frames &amp; Covers</t>
  </si>
  <si>
    <t>CW 3210-R8</t>
  </si>
  <si>
    <t>Adjustment of Manholes/Catch Basins Frames</t>
  </si>
  <si>
    <t>Supplying and Placing Sub-base Material</t>
  </si>
  <si>
    <t>A007A1</t>
  </si>
  <si>
    <t>50 mm Granular A Limestone</t>
  </si>
  <si>
    <t>A007B3</t>
  </si>
  <si>
    <t>A008A1</t>
  </si>
  <si>
    <t>100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</si>
  <si>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</si>
  <si>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</si>
  <si>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</si>
  <si>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</si>
  <si>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</si>
  <si>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</si>
  <si>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</si>
  <si>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</si>
  <si>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</si>
  <si>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</si>
  <si>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B127rB</t>
  </si>
  <si>
    <t>B134rA</t>
  </si>
  <si>
    <t>B155rlA</t>
  </si>
  <si>
    <t>B167rlA</t>
  </si>
  <si>
    <t>CW 3410-R12</t>
  </si>
  <si>
    <t>C022-24</t>
  </si>
  <si>
    <t>C022-72</t>
  </si>
  <si>
    <t>C026-72</t>
  </si>
  <si>
    <t>C034B</t>
  </si>
  <si>
    <t>C035B</t>
  </si>
  <si>
    <t>C037B</t>
  </si>
  <si>
    <t>AP-006 - Standard Frame for Manhole and Catch Basin</t>
  </si>
  <si>
    <t>AP-007 - Standard Solid Cover for Standard Frame</t>
  </si>
  <si>
    <t>Lifter Rings (AP-010)</t>
  </si>
  <si>
    <t>B114A</t>
  </si>
  <si>
    <t>B114C</t>
  </si>
  <si>
    <t>B114E</t>
  </si>
  <si>
    <t>Paving Stone Indicator Surfaces</t>
  </si>
  <si>
    <t>I001</t>
  </si>
  <si>
    <t>CW 3110-R21</t>
  </si>
  <si>
    <t>Locked?</t>
  </si>
  <si>
    <t>Joined, Trimmed, &amp; Cleaned for Checking</t>
  </si>
  <si>
    <t>MATCH</t>
  </si>
  <si>
    <t>Format F</t>
  </si>
  <si>
    <t>Format G</t>
  </si>
  <si>
    <t>Format H</t>
  </si>
  <si>
    <t>Construction of 250 mm Type 3 Concrete Pavement for Early Opening 24 Hour (Plain-Dowelled)</t>
  </si>
  <si>
    <t>Construction of 250 mm Type 4 Concrete Pavement for Early Opening 72 Hour (Plain-Dowelled)</t>
  </si>
  <si>
    <t>Construction of 200 mm Type 4 Concrete Pavement for Early Opening 72 Hour (Reinforced)</t>
  </si>
  <si>
    <t>E18</t>
  </si>
  <si>
    <t>B206A</t>
  </si>
  <si>
    <t>Type A</t>
  </si>
  <si>
    <t>Supply and Install Pavement Repair Fabric</t>
  </si>
  <si>
    <t>FORM B: PRICES</t>
  </si>
  <si>
    <t>(SEE B9)</t>
  </si>
  <si>
    <t>UNIT PRICES</t>
  </si>
  <si>
    <t>SPEC.</t>
  </si>
  <si>
    <t>APPROX.</t>
  </si>
  <si>
    <t>REF.</t>
  </si>
  <si>
    <t>QUANTITY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</si>
  <si>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</si>
  <si>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>CONCRETE PAVEMENT RECONSTRUCTION: UNIVERSITY CRESCENT (N/B) FROM THATCHER DRIVE TO PEMBINA HIGHWAY</t>
  </si>
  <si>
    <t>50 mm Granular B</t>
  </si>
  <si>
    <t>A.6</t>
  </si>
  <si>
    <t>ROADWORKS - REMOVALS/RENEWALS</t>
  </si>
  <si>
    <t>A.8</t>
  </si>
  <si>
    <t>A.10</t>
  </si>
  <si>
    <t>Type 5 Concrete 100 mm Sidewalk with Block Outs</t>
  </si>
  <si>
    <t>Charcoal Holland Paver
(210 mm x 210 mm x 60 mm)</t>
  </si>
  <si>
    <t>Natural Holland Paver
(210 mm x 210 mm x 60 mm and
105 mm x 210 mm x 60 mm)</t>
  </si>
  <si>
    <t>CW 3235-R9, E28</t>
  </si>
  <si>
    <t>Type 2 Concrete Median Slab</t>
  </si>
  <si>
    <t>Type 2 Concrete Barrier (150 mm reveal ht, Dowelled)</t>
  </si>
  <si>
    <t>CW 3240-R10, E28</t>
  </si>
  <si>
    <t>B155rlA2</t>
  </si>
  <si>
    <t>Type 2 Concrete Curb Ramp (8-12 mm reveal ht, Monolithic)</t>
  </si>
  <si>
    <t>A.21</t>
  </si>
  <si>
    <t>Salvage of Existing Transit Blue Paving Stones</t>
  </si>
  <si>
    <t>ROADWORKS - NEW CONSTRUCTION</t>
  </si>
  <si>
    <t>CW 3310-R17, E28</t>
  </si>
  <si>
    <t>Construction of 250 mm Type 2 Concrete Pavement (Plain-Dowelled, Slip Form Paving)</t>
  </si>
  <si>
    <t>Construction of 250 mm Type 2 Concrete Pavement (Plain-Dowelled)</t>
  </si>
  <si>
    <t>Construction of 200 mm Type 2 Concrete Pavement (Reinforced)</t>
  </si>
  <si>
    <t>Construction of 200 mm Type 2 Concrete Pavement (Reinforced) with 50 mm Blockout</t>
  </si>
  <si>
    <t>E21</t>
  </si>
  <si>
    <t>Construction of Type 2 Concrete Median Slabs</t>
  </si>
  <si>
    <t>Construction of Monolithic Type 2 Concrete Median Slabs</t>
  </si>
  <si>
    <t>SD-226A, E28</t>
  </si>
  <si>
    <t>Construction of Type 2 Concrete Safety Medians</t>
  </si>
  <si>
    <t>Construction of Monolithic Type 2 Concrete Bull-noses</t>
  </si>
  <si>
    <t>Construction of 200 mm Type 4 Concrete Pavement for Early Opening 72 Hour (Reinforced) with 50 mm Blockout</t>
  </si>
  <si>
    <t>Construction of Barrier (180 mm ht, Type 2, Separate)</t>
  </si>
  <si>
    <t>Construction of Barrier (180 mm ht, Type 1, Integral)</t>
  </si>
  <si>
    <t>Construction of  Modified Barrier  (180 mm ht, Type 1, Integral)</t>
  </si>
  <si>
    <t>Construction of Lip Curb (40 mm ht, Type 1, Integral)</t>
  </si>
  <si>
    <t>Construction of  Curb Ramp (8-12 mm ht, Type 1, Integral)</t>
  </si>
  <si>
    <t>A.28</t>
  </si>
  <si>
    <t>31.8mm Diameter</t>
  </si>
  <si>
    <t>100 mm Type 2 Concrete Sidewalk</t>
  </si>
  <si>
    <t>A.30</t>
  </si>
  <si>
    <t>Bike Path/Multi-Use Path</t>
  </si>
  <si>
    <t>A.31</t>
  </si>
  <si>
    <t>A.32</t>
  </si>
  <si>
    <t>A.33</t>
  </si>
  <si>
    <t>250 mm, PVC</t>
  </si>
  <si>
    <t>In a Trench, Class B Bedding with Sand, Class 3 Backfill</t>
  </si>
  <si>
    <t>Trenchless Installation, Class B Bedding with Sand, Class 3 Backfill</t>
  </si>
  <si>
    <t>A.34</t>
  </si>
  <si>
    <t>A.35</t>
  </si>
  <si>
    <t>A.36</t>
  </si>
  <si>
    <t>250 mm (PVC) Connecting Pipe</t>
  </si>
  <si>
    <t>Connecting to 300 mm  (Concrete) Sewer</t>
  </si>
  <si>
    <t>Connecting to 450 mm  (Concrete) Sewer</t>
  </si>
  <si>
    <t>Connecting to 600 mm  (Concrete) Sewer</t>
  </si>
  <si>
    <t>A.37</t>
  </si>
  <si>
    <t>A.38</t>
  </si>
  <si>
    <t>A.39</t>
  </si>
  <si>
    <t>A.40</t>
  </si>
  <si>
    <t>Abandoning Existing Sewer Services Under Pavement</t>
  </si>
  <si>
    <t>A.41</t>
  </si>
  <si>
    <t>A.42</t>
  </si>
  <si>
    <t>A.43</t>
  </si>
  <si>
    <t>A.44</t>
  </si>
  <si>
    <t>A.45</t>
  </si>
  <si>
    <t>A.46</t>
  </si>
  <si>
    <t>A.47</t>
  </si>
  <si>
    <t>A.48</t>
  </si>
  <si>
    <t>A.49</t>
  </si>
  <si>
    <t>A.50</t>
  </si>
  <si>
    <t>A.51</t>
  </si>
  <si>
    <t>A.52</t>
  </si>
  <si>
    <t>Removal of Existing Trees</t>
  </si>
  <si>
    <t>E27</t>
  </si>
  <si>
    <t>150 mm Diameter</t>
  </si>
  <si>
    <t>300 mm Diameter</t>
  </si>
  <si>
    <t>450 mm Diameter</t>
  </si>
  <si>
    <t>A.53</t>
  </si>
  <si>
    <t>Remove Existing Overhead Sign Support Structure</t>
  </si>
  <si>
    <t>L. sum</t>
  </si>
  <si>
    <t>A.54</t>
  </si>
  <si>
    <t>Cast-in-Place Concrete Pile Foundations</t>
  </si>
  <si>
    <t>E19</t>
  </si>
  <si>
    <t>A.55</t>
  </si>
  <si>
    <t>Supply and Installation of New Steel Overhead Sign Support Structure</t>
  </si>
  <si>
    <t>E20</t>
  </si>
  <si>
    <t>A.56</t>
  </si>
  <si>
    <t>CW 3650-R6, E18</t>
  </si>
  <si>
    <t>A.57</t>
  </si>
  <si>
    <t>A.58</t>
  </si>
  <si>
    <t>Transit Bus Stop Flag Foundation</t>
  </si>
  <si>
    <t>E16</t>
  </si>
  <si>
    <t>Subtotal:</t>
  </si>
  <si>
    <t>PAVEMENT REHABILITATION: UNIVERSITY CRESCENT (S/B) FROM THATCHER DRIVE TO PEMBINA HIGHWAY</t>
  </si>
  <si>
    <t xml:space="preserve">CW 3230-R8, E28
</t>
  </si>
  <si>
    <t>200 mm Type 1 Concrete Pavement (Reinforced)</t>
  </si>
  <si>
    <t>200 mm Type 6 Concrete Pavement (Reinforced)</t>
  </si>
  <si>
    <t>200 mm Type 1 Concrete Pavement (Type A, Reinforced)</t>
  </si>
  <si>
    <t>200 mm Type 1 Concrete Pavement (Type B, Reinforced)</t>
  </si>
  <si>
    <t>200 mm Type 1 Concrete Pavement (Type C, Reinforced)</t>
  </si>
  <si>
    <t>200 mm Type 1 Concrete Pavement (Type D, Reinforced)</t>
  </si>
  <si>
    <t>200 mm Type 6 Concrete Pavement (Type A, Reinforced)</t>
  </si>
  <si>
    <t>200 mm Type 6 Concrete Pavement (Type B, Reinforced)</t>
  </si>
  <si>
    <t>200 mm Type 6 Concrete Pavement (Type C, Reinforced)</t>
  </si>
  <si>
    <t>200 mm Type 6 Concrete Pavement (Type D, Reinforced)</t>
  </si>
  <si>
    <t>CW 3230-R8,
E28</t>
  </si>
  <si>
    <t>Type 2 Monolithic Curb and 100 mm Sidewalk with Block Outs (100 mm reveal ht, dowelled)</t>
  </si>
  <si>
    <t>E13, E28</t>
  </si>
  <si>
    <t>Type 6 Monolithic Curb and 100 mm Sidewalk with Block Outs (100 mm reveal ht, dowelled)</t>
  </si>
  <si>
    <t>Type 2 Concrete Modified Barrier (150 mm reveal ht, Dowelled)</t>
  </si>
  <si>
    <t>E12</t>
  </si>
  <si>
    <t>B.31</t>
  </si>
  <si>
    <t>B.32</t>
  </si>
  <si>
    <t>Connecting to 375 mm (Concrete) Sewer</t>
  </si>
  <si>
    <t>Connecting to 450 mm (Concrete) Sewer</t>
  </si>
  <si>
    <t>Connecting to 600 mm (Concrete) Sewer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</si>
  <si>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</si>
  <si>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</si>
  <si>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</si>
  <si>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</si>
  <si>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</si>
  <si>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</si>
  <si>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</si>
  <si>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</si>
  <si>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</si>
  <si>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B.42</t>
  </si>
  <si>
    <t>B.43</t>
  </si>
  <si>
    <t>TRAFFIC SIGNAL CONDUIT AND BASE INSTALLATION AND ASSOCIATED WORKS</t>
  </si>
  <si>
    <t>UNIVERSITY CRESCENT AND THATCHER DRIVE</t>
  </si>
  <si>
    <t>INSTALLATIONS</t>
  </si>
  <si>
    <t>Installation of Conduit</t>
  </si>
  <si>
    <t>Installation of Conduit - Single</t>
  </si>
  <si>
    <t>CW 3620</t>
  </si>
  <si>
    <t>Installation of Concrete Bases</t>
  </si>
  <si>
    <t>Signal Pole Base Early Open - Type G</t>
  </si>
  <si>
    <t>CW 3620, SD-313, SD-315.A, E23, E25</t>
  </si>
  <si>
    <t>Signal Pole Base Early Open - Type OD</t>
  </si>
  <si>
    <t>CW 3620, SD-312A, SD-315.C, E23, E25</t>
  </si>
  <si>
    <t>Ground Rods (Electrodes)</t>
  </si>
  <si>
    <t>UNIVERSITY CRESCENT AND WEDGEWOOD DRIVE</t>
  </si>
  <si>
    <t>REMOVALS</t>
  </si>
  <si>
    <t>Removal of Concrete Bases</t>
  </si>
  <si>
    <t>Removal of Existing Signal Pole Base or Service Box</t>
  </si>
  <si>
    <t>UNIVERSITY CRESCENT AND PEMBINA HIGHWAY</t>
  </si>
  <si>
    <t>Installation of Conduit - Double</t>
  </si>
  <si>
    <t>Installation of Service Boxes</t>
  </si>
  <si>
    <t>Service Box - Pre-Cast (17" x 30")</t>
  </si>
  <si>
    <t>CW 3620, SD-322, E23, E24</t>
  </si>
  <si>
    <t>Cutovers</t>
  </si>
  <si>
    <t>WATER AND WASTE WORK</t>
  </si>
  <si>
    <t>MANHOLE REPAIR (MH60014428)</t>
  </si>
  <si>
    <t>Manhole Inspection (following repair)</t>
  </si>
  <si>
    <t>CW 2145-R5</t>
  </si>
  <si>
    <t>Manhole Inspection</t>
  </si>
  <si>
    <t>MANHOLE REPAIR (MH60013884)</t>
  </si>
  <si>
    <t>MANHOLE REPAIR (MH60013883)</t>
  </si>
  <si>
    <t>D.5</t>
  </si>
  <si>
    <t>D.6</t>
  </si>
  <si>
    <t>MANHOLE REPAIR (MH60013869)</t>
  </si>
  <si>
    <t>D.7</t>
  </si>
  <si>
    <t>D.8</t>
  </si>
  <si>
    <t>MANHOLE REPAIR (MH60013871)</t>
  </si>
  <si>
    <t>D.9</t>
  </si>
  <si>
    <t>D.10</t>
  </si>
  <si>
    <t>MANHOLE REPAIR (MH60013861)</t>
  </si>
  <si>
    <t>D.11</t>
  </si>
  <si>
    <t>D.12</t>
  </si>
  <si>
    <t>MANHOLE REPAIR (MH60013858)</t>
  </si>
  <si>
    <t>D.13</t>
  </si>
  <si>
    <t>D.14</t>
  </si>
  <si>
    <t>D.15</t>
  </si>
  <si>
    <t>E22</t>
  </si>
  <si>
    <r>
      <t xml:space="preserve">PART 2     </t>
    </r>
    <r>
      <rPr>
        <b/>
        <i/>
        <sz val="16"/>
        <rFont val="Arial"/>
        <family val="2"/>
      </rPr>
      <t xml:space="preserve"> MANITOBA HYDRO FUNDED WORK
                 (See B9.6, B17.2.1, B18.5, D3.3-4, D14.2-3, D16.4, E29)</t>
    </r>
  </si>
  <si>
    <t>STREET LIGHTING INSTALLATION AND ASSOCIATED WORKS</t>
  </si>
  <si>
    <t xml:space="preserve">Removal of 25'/35' street light pole and precast, poured in place concrete, steel power installed base or direct buried including davit arm, luminaire and appurtenances  </t>
  </si>
  <si>
    <t>E29</t>
  </si>
  <si>
    <t xml:space="preserve">Installation of 50 mm conduit(s) by boring method complete with cable insertion (#4 AL C/N or 1/0 AL Triplex).  </t>
  </si>
  <si>
    <t>lin. m</t>
  </si>
  <si>
    <t>Installation of 25'/35' pole, davit arm and precast concrete base including luminaire and appurtenances</t>
  </si>
  <si>
    <t>Installation of one (1) 10' ground rod at every 3rd street light, at the end of every street light circuit and anywhere else as shown on the design drawings. Trench #4 ground wire up to 1 m from rod location to new street light and connect (hammerlock) to top of the ground rod</t>
  </si>
  <si>
    <t>Installation and connection of externally-mounted relay and PEC per Standards CD 315-12 and CD 315-13.</t>
  </si>
  <si>
    <t>Terminate 2/C #12 copper conductor to street light cables per Standard CD310-4, CD310-9 or CD310-10.</t>
  </si>
  <si>
    <t>set</t>
  </si>
  <si>
    <t>Splicing 1/0 AL triplex cable or 3 single conductor street light cables.</t>
  </si>
  <si>
    <t>Installation of break-away base and reaction plate on base mounted poles up to 35'</t>
  </si>
  <si>
    <t>Installation of overhead span of #4 duplex between new or existing streetlight poles and connect luminaire to provide temporary Overhead Feed</t>
  </si>
  <si>
    <t>per span</t>
  </si>
  <si>
    <t>Removal of overhead span of #4 duplex between new or existing streetlight poles to remove temporary Overhead Feed</t>
  </si>
  <si>
    <t>MOBILIZATION /DEMOBILIZATION</t>
  </si>
  <si>
    <t>Mobilization/Demobilization</t>
  </si>
  <si>
    <t>E2</t>
  </si>
  <si>
    <t>SUMMARY</t>
  </si>
  <si>
    <t xml:space="preserve"> (total price) PART 1</t>
  </si>
  <si>
    <t xml:space="preserve"> (total price) PART 2</t>
  </si>
  <si>
    <t>Total:</t>
  </si>
  <si>
    <t xml:space="preserve">TOTAL BID PRICE (GST extra)                                                                              (in figures)                                             </t>
  </si>
  <si>
    <t>CW 3325-R5, E28</t>
  </si>
  <si>
    <t>915 mm Diameter Pile</t>
  </si>
  <si>
    <t>200 mm Type 4 Concrete Pavement (Reinforced)</t>
  </si>
  <si>
    <t>200 mm Type 4 Concrete Pavement (Type A, Reinforced)</t>
  </si>
  <si>
    <t>200 mm Type 4 Concrete Pavement (Type B, Reinforced)</t>
  </si>
  <si>
    <t>200 mm Type 4 Concrete Pavement (Type C, Reinforced)</t>
  </si>
  <si>
    <t>200 mm Type 4 Concrete Pavement (Type D, Reinforced)</t>
  </si>
  <si>
    <t>CW 3510-R10</t>
  </si>
  <si>
    <t>E.10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</si>
</sst>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</numFmts>
  <fonts count="46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b/>
      <i/>
      <sz val="12"/>
      <name val="Cambria"/>
      <family val="1"/>
    </font>
    <font>
      <sz val="10"/>
      <name val="Cambria"/>
      <family val="1"/>
    </font>
    <font>
      <sz val="10"/>
      <color theme="1"/>
      <name val="MS Sans Serif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i/>
      <sz val="16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</borders>
  <cellStyleXfs count="77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3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4" fillId="0" borderId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7" fillId="0" borderId="0">
      <alignment horizontal="right"/>
    </xf>
    <xf numFmtId="0" fontId="30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12" fillId="23" borderId="0"/>
    <xf numFmtId="0" fontId="12" fillId="23" borderId="0"/>
    <xf numFmtId="0" fontId="37" fillId="23" borderId="0"/>
    <xf numFmtId="0" fontId="12" fillId="23" borderId="0"/>
    <xf numFmtId="0" fontId="14" fillId="0" borderId="0"/>
    <xf numFmtId="0" fontId="45" fillId="23" borderId="0"/>
    <xf numFmtId="0" fontId="45" fillId="23" borderId="0"/>
  </cellStyleXfs>
  <cellXfs count="242">
    <xf numFmtId="0" fontId="0" fillId="0" borderId="0" xfId="0"/>
    <xf numFmtId="176" fontId="12" fillId="26" borderId="0" xfId="0" applyNumberFormat="1" applyFont="1" applyFill="1" applyBorder="1" applyAlignment="1" applyProtection="1">
      <alignment vertical="center"/>
    </xf>
    <xf numFmtId="165" fontId="12" fillId="26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25" borderId="0" xfId="54" applyFont="1" applyFill="1" applyAlignment="1">
      <alignment wrapText="1"/>
    </xf>
    <xf numFmtId="0" fontId="35" fillId="0" borderId="0" xfId="0" applyFont="1" applyAlignment="1" applyProtection="1">
      <alignment vertical="center"/>
    </xf>
    <xf numFmtId="0" fontId="34" fillId="25" borderId="0" xfId="53" applyNumberFormat="1" applyFont="1" applyFill="1"/>
    <xf numFmtId="0" fontId="15" fillId="25" borderId="0" xfId="53" applyNumberFormat="1" applyFont="1" applyFill="1" applyBorder="1" applyAlignment="1" applyProtection="1">
      <alignment horizontal="center"/>
    </xf>
    <xf numFmtId="0" fontId="15" fillId="25" borderId="0" xfId="53" applyNumberFormat="1" applyFont="1" applyFill="1"/>
    <xf numFmtId="0" fontId="15" fillId="25" borderId="0" xfId="53" applyNumberFormat="1" applyFont="1" applyFill="1" applyAlignment="1" applyProtection="1">
      <alignment horizontal="center"/>
    </xf>
    <xf numFmtId="0" fontId="12" fillId="23" borderId="0" xfId="70"/>
    <xf numFmtId="7" fontId="12" fillId="23" borderId="25" xfId="70" applyNumberFormat="1" applyBorder="1" applyAlignment="1">
      <alignment horizontal="right" vertical="center"/>
    </xf>
    <xf numFmtId="0" fontId="12" fillId="23" borderId="0" xfId="70" applyAlignment="1">
      <alignment vertical="center"/>
    </xf>
    <xf numFmtId="174" fontId="12" fillId="0" borderId="1" xfId="70" applyNumberFormat="1" applyFill="1" applyBorder="1" applyAlignment="1">
      <alignment horizontal="left" vertical="top" wrapText="1"/>
    </xf>
    <xf numFmtId="165" fontId="12" fillId="0" borderId="1" xfId="70" applyNumberFormat="1" applyFill="1" applyBorder="1" applyAlignment="1">
      <alignment horizontal="left" vertical="top" wrapText="1"/>
    </xf>
    <xf numFmtId="0" fontId="12" fillId="0" borderId="1" xfId="70" applyFill="1" applyBorder="1" applyAlignment="1">
      <alignment horizontal="center" vertical="top" wrapText="1"/>
    </xf>
    <xf numFmtId="165" fontId="12" fillId="0" borderId="1" xfId="53" applyNumberFormat="1" applyFont="1" applyBorder="1" applyAlignment="1">
      <alignment vertical="top" wrapText="1"/>
    </xf>
    <xf numFmtId="165" fontId="12" fillId="0" borderId="1" xfId="53" applyNumberFormat="1" applyFont="1" applyBorder="1" applyAlignment="1">
      <alignment horizontal="center" vertical="top" wrapText="1"/>
    </xf>
    <xf numFmtId="165" fontId="12" fillId="0" borderId="1" xfId="53" applyNumberFormat="1" applyFont="1" applyBorder="1" applyAlignment="1">
      <alignment horizontal="left" vertical="top" wrapText="1"/>
    </xf>
    <xf numFmtId="165" fontId="12" fillId="0" borderId="2" xfId="53" applyNumberFormat="1" applyFont="1" applyBorder="1" applyAlignment="1">
      <alignment horizontal="center" vertical="top" wrapText="1"/>
    </xf>
    <xf numFmtId="4" fontId="12" fillId="0" borderId="1" xfId="53" applyNumberFormat="1" applyFont="1" applyBorder="1" applyAlignment="1">
      <alignment horizontal="center" vertical="top" wrapText="1"/>
    </xf>
    <xf numFmtId="174" fontId="12" fillId="0" borderId="1" xfId="53" applyNumberFormat="1" applyFont="1" applyBorder="1" applyAlignment="1">
      <alignment horizontal="left" vertical="top" wrapText="1"/>
    </xf>
    <xf numFmtId="0" fontId="12" fillId="0" borderId="1" xfId="53" applyFont="1" applyBorder="1" applyAlignment="1">
      <alignment horizontal="center" vertical="top" wrapText="1"/>
    </xf>
    <xf numFmtId="1" fontId="12" fillId="0" borderId="1" xfId="53" applyNumberFormat="1" applyFont="1" applyBorder="1" applyAlignment="1">
      <alignment horizontal="right" vertical="top" wrapText="1"/>
    </xf>
    <xf numFmtId="176" fontId="12" fillId="0" borderId="1" xfId="53" applyNumberFormat="1" applyFont="1" applyBorder="1" applyAlignment="1" applyProtection="1">
      <alignment vertical="top"/>
      <protection locked="0"/>
    </xf>
    <xf numFmtId="176" fontId="12" fillId="0" borderId="1" xfId="53" applyNumberFormat="1" applyFont="1" applyBorder="1" applyAlignment="1">
      <alignment vertical="top"/>
    </xf>
    <xf numFmtId="7" fontId="12" fillId="23" borderId="32" xfId="70" applyNumberFormat="1" applyBorder="1" applyAlignment="1">
      <alignment horizontal="right" vertical="center"/>
    </xf>
    <xf numFmtId="165" fontId="43" fillId="0" borderId="1" xfId="74" applyNumberFormat="1" applyFont="1" applyBorder="1" applyAlignment="1">
      <alignment horizontal="left" vertical="top" wrapText="1"/>
    </xf>
    <xf numFmtId="165" fontId="43" fillId="0" borderId="1" xfId="74" applyNumberFormat="1" applyFont="1" applyBorder="1" applyAlignment="1">
      <alignment horizontal="center" vertical="top" wrapText="1"/>
    </xf>
    <xf numFmtId="0" fontId="41" fillId="23" borderId="38" xfId="70" applyFont="1" applyBorder="1" applyAlignment="1">
      <alignment horizontal="center" vertical="center"/>
    </xf>
    <xf numFmtId="7" fontId="12" fillId="23" borderId="39" xfId="70" applyNumberFormat="1" applyBorder="1" applyAlignment="1">
      <alignment horizontal="right" vertical="center"/>
    </xf>
    <xf numFmtId="4" fontId="12" fillId="27" borderId="15" xfId="70" applyNumberFormat="1" applyFill="1" applyBorder="1" applyAlignment="1">
      <alignment horizontal="center" vertical="top" wrapText="1"/>
    </xf>
    <xf numFmtId="1" fontId="43" fillId="0" borderId="1" xfId="70" applyNumberFormat="1" applyFont="1" applyFill="1" applyBorder="1" applyAlignment="1">
      <alignment horizontal="right" vertical="top" wrapText="1"/>
    </xf>
    <xf numFmtId="176" fontId="43" fillId="27" borderId="1" xfId="70" applyNumberFormat="1" applyFont="1" applyFill="1" applyBorder="1" applyAlignment="1" applyProtection="1">
      <alignment vertical="top"/>
      <protection locked="0"/>
    </xf>
    <xf numFmtId="176" fontId="43" fillId="0" borderId="1" xfId="70" applyNumberFormat="1" applyFont="1" applyFill="1" applyBorder="1" applyAlignment="1">
      <alignment vertical="top"/>
    </xf>
    <xf numFmtId="7" fontId="12" fillId="23" borderId="33" xfId="70" applyNumberFormat="1" applyBorder="1" applyAlignment="1">
      <alignment horizontal="right" vertical="center"/>
    </xf>
    <xf numFmtId="0" fontId="41" fillId="23" borderId="40" xfId="70" applyFont="1" applyBorder="1" applyAlignment="1">
      <alignment horizontal="center" vertical="center"/>
    </xf>
    <xf numFmtId="7" fontId="12" fillId="23" borderId="41" xfId="70" applyNumberFormat="1" applyBorder="1" applyAlignment="1">
      <alignment horizontal="right" vertical="center"/>
    </xf>
    <xf numFmtId="0" fontId="35" fillId="0" borderId="13" xfId="0" applyFont="1" applyBorder="1" applyAlignment="1" applyProtection="1">
      <alignment vertical="center"/>
    </xf>
    <xf numFmtId="176" fontId="12" fillId="26" borderId="13" xfId="0" applyNumberFormat="1" applyFont="1" applyFill="1" applyBorder="1" applyAlignment="1" applyProtection="1">
      <alignment vertical="center"/>
    </xf>
    <xf numFmtId="165" fontId="12" fillId="26" borderId="13" xfId="0" applyNumberFormat="1" applyFont="1" applyFill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7" fontId="38" fillId="23" borderId="0" xfId="75" applyNumberFormat="1" applyFont="1" applyAlignment="1">
      <alignment horizontal="centerContinuous" vertical="center"/>
    </xf>
    <xf numFmtId="1" fontId="13" fillId="23" borderId="0" xfId="75" applyNumberFormat="1" applyFont="1" applyAlignment="1">
      <alignment horizontal="centerContinuous" vertical="top"/>
    </xf>
    <xf numFmtId="0" fontId="13" fillId="23" borderId="0" xfId="75" applyFont="1" applyAlignment="1">
      <alignment horizontal="centerContinuous" vertical="center"/>
    </xf>
    <xf numFmtId="0" fontId="45" fillId="23" borderId="0" xfId="75"/>
    <xf numFmtId="7" fontId="39" fillId="23" borderId="0" xfId="75" applyNumberFormat="1" applyFont="1" applyAlignment="1">
      <alignment horizontal="centerContinuous" vertical="center"/>
    </xf>
    <xf numFmtId="1" fontId="45" fillId="23" borderId="0" xfId="75" applyNumberFormat="1" applyAlignment="1">
      <alignment horizontal="centerContinuous" vertical="top"/>
    </xf>
    <xf numFmtId="0" fontId="45" fillId="23" borderId="0" xfId="75" applyAlignment="1">
      <alignment horizontal="centerContinuous" vertical="center"/>
    </xf>
    <xf numFmtId="7" fontId="45" fillId="23" borderId="0" xfId="75" applyNumberFormat="1" applyAlignment="1">
      <alignment horizontal="right"/>
    </xf>
    <xf numFmtId="0" fontId="45" fillId="23" borderId="0" xfId="75" applyAlignment="1">
      <alignment vertical="top"/>
    </xf>
    <xf numFmtId="7" fontId="45" fillId="23" borderId="0" xfId="75" applyNumberFormat="1" applyAlignment="1">
      <alignment vertical="center"/>
    </xf>
    <xf numFmtId="2" fontId="45" fillId="23" borderId="0" xfId="75" applyNumberFormat="1"/>
    <xf numFmtId="7" fontId="45" fillId="23" borderId="18" xfId="75" applyNumberFormat="1" applyBorder="1" applyAlignment="1">
      <alignment horizontal="center"/>
    </xf>
    <xf numFmtId="0" fontId="45" fillId="23" borderId="18" xfId="75" applyBorder="1" applyAlignment="1">
      <alignment horizontal="center" vertical="top"/>
    </xf>
    <xf numFmtId="0" fontId="45" fillId="23" borderId="19" xfId="75" applyBorder="1" applyAlignment="1">
      <alignment horizontal="center"/>
    </xf>
    <xf numFmtId="0" fontId="45" fillId="23" borderId="18" xfId="75" applyBorder="1" applyAlignment="1">
      <alignment horizontal="center"/>
    </xf>
    <xf numFmtId="0" fontId="45" fillId="23" borderId="20" xfId="75" applyBorder="1" applyAlignment="1">
      <alignment horizontal="center"/>
    </xf>
    <xf numFmtId="7" fontId="45" fillId="23" borderId="20" xfId="75" applyNumberFormat="1" applyBorder="1" applyAlignment="1">
      <alignment horizontal="right"/>
    </xf>
    <xf numFmtId="7" fontId="45" fillId="23" borderId="21" xfId="75" applyNumberFormat="1" applyBorder="1" applyAlignment="1">
      <alignment horizontal="right"/>
    </xf>
    <xf numFmtId="0" fontId="45" fillId="23" borderId="22" xfId="75" applyBorder="1" applyAlignment="1">
      <alignment vertical="top"/>
    </xf>
    <xf numFmtId="0" fontId="45" fillId="23" borderId="23" xfId="75" applyBorder="1"/>
    <xf numFmtId="0" fontId="45" fillId="23" borderId="22" xfId="75" applyBorder="1" applyAlignment="1">
      <alignment horizontal="center"/>
    </xf>
    <xf numFmtId="0" fontId="45" fillId="23" borderId="24" xfId="75" applyBorder="1"/>
    <xf numFmtId="0" fontId="45" fillId="23" borderId="24" xfId="75" applyBorder="1" applyAlignment="1">
      <alignment horizontal="center"/>
    </xf>
    <xf numFmtId="7" fontId="45" fillId="23" borderId="24" xfId="75" applyNumberFormat="1" applyBorder="1" applyAlignment="1">
      <alignment horizontal="right"/>
    </xf>
    <xf numFmtId="0" fontId="45" fillId="23" borderId="22" xfId="75" applyBorder="1" applyAlignment="1">
      <alignment horizontal="right"/>
    </xf>
    <xf numFmtId="7" fontId="45" fillId="23" borderId="25" xfId="75" applyNumberFormat="1" applyBorder="1" applyAlignment="1">
      <alignment horizontal="right"/>
    </xf>
    <xf numFmtId="0" fontId="45" fillId="23" borderId="25" xfId="75" applyBorder="1" applyAlignment="1">
      <alignment vertical="top"/>
    </xf>
    <xf numFmtId="0" fontId="45" fillId="23" borderId="0" xfId="75" applyAlignment="1">
      <alignment horizontal="center"/>
    </xf>
    <xf numFmtId="0" fontId="45" fillId="23" borderId="26" xfId="75" applyBorder="1" applyAlignment="1">
      <alignment horizontal="center"/>
    </xf>
    <xf numFmtId="7" fontId="45" fillId="23" borderId="26" xfId="75" applyNumberFormat="1" applyBorder="1" applyAlignment="1">
      <alignment horizontal="right"/>
    </xf>
    <xf numFmtId="0" fontId="45" fillId="23" borderId="27" xfId="75" applyBorder="1" applyAlignment="1">
      <alignment horizontal="right"/>
    </xf>
    <xf numFmtId="7" fontId="45" fillId="23" borderId="31" xfId="75" applyNumberFormat="1" applyBorder="1" applyAlignment="1">
      <alignment horizontal="right"/>
    </xf>
    <xf numFmtId="0" fontId="45" fillId="23" borderId="31" xfId="75" applyBorder="1" applyAlignment="1">
      <alignment horizontal="right"/>
    </xf>
    <xf numFmtId="7" fontId="45" fillId="23" borderId="25" xfId="75" applyNumberFormat="1" applyBorder="1" applyAlignment="1">
      <alignment horizontal="right" vertical="center"/>
    </xf>
    <xf numFmtId="0" fontId="41" fillId="23" borderId="27" xfId="75" applyFont="1" applyBorder="1" applyAlignment="1">
      <alignment horizontal="center" vertical="center"/>
    </xf>
    <xf numFmtId="7" fontId="45" fillId="23" borderId="27" xfId="75" applyNumberFormat="1" applyBorder="1" applyAlignment="1">
      <alignment horizontal="right" vertical="center"/>
    </xf>
    <xf numFmtId="0" fontId="45" fillId="23" borderId="0" xfId="75" applyAlignment="1">
      <alignment vertical="center"/>
    </xf>
    <xf numFmtId="0" fontId="41" fillId="23" borderId="27" xfId="75" applyFont="1" applyBorder="1" applyAlignment="1">
      <alignment vertical="top"/>
    </xf>
    <xf numFmtId="165" fontId="41" fillId="26" borderId="27" xfId="75" applyNumberFormat="1" applyFont="1" applyFill="1" applyBorder="1" applyAlignment="1">
      <alignment horizontal="left" vertical="center"/>
    </xf>
    <xf numFmtId="1" fontId="45" fillId="23" borderId="25" xfId="75" applyNumberFormat="1" applyBorder="1" applyAlignment="1">
      <alignment horizontal="center" vertical="top"/>
    </xf>
    <xf numFmtId="0" fontId="45" fillId="23" borderId="25" xfId="75" applyBorder="1" applyAlignment="1">
      <alignment horizontal="center" vertical="top"/>
    </xf>
    <xf numFmtId="4" fontId="12" fillId="0" borderId="1" xfId="75" applyNumberFormat="1" applyFont="1" applyFill="1" applyBorder="1" applyAlignment="1">
      <alignment horizontal="center" vertical="top" wrapText="1"/>
    </xf>
    <xf numFmtId="174" fontId="12" fillId="0" borderId="1" xfId="75" applyNumberFormat="1" applyFont="1" applyFill="1" applyBorder="1" applyAlignment="1">
      <alignment horizontal="left" vertical="top" wrapText="1"/>
    </xf>
    <xf numFmtId="165" fontId="12" fillId="0" borderId="1" xfId="75" applyNumberFormat="1" applyFont="1" applyFill="1" applyBorder="1" applyAlignment="1">
      <alignment horizontal="left" vertical="top" wrapText="1"/>
    </xf>
    <xf numFmtId="165" fontId="12" fillId="0" borderId="1" xfId="75" applyNumberFormat="1" applyFont="1" applyFill="1" applyBorder="1" applyAlignment="1">
      <alignment horizontal="center" vertical="top" wrapText="1"/>
    </xf>
    <xf numFmtId="0" fontId="12" fillId="0" borderId="1" xfId="75" applyFont="1" applyFill="1" applyBorder="1" applyAlignment="1">
      <alignment horizontal="center" vertical="top" wrapText="1"/>
    </xf>
    <xf numFmtId="1" fontId="12" fillId="0" borderId="1" xfId="75" applyNumberFormat="1" applyFont="1" applyFill="1" applyBorder="1" applyAlignment="1">
      <alignment horizontal="right" vertical="top"/>
    </xf>
    <xf numFmtId="176" fontId="12" fillId="0" borderId="1" xfId="75" applyNumberFormat="1" applyFont="1" applyFill="1" applyBorder="1" applyAlignment="1" applyProtection="1">
      <alignment vertical="top"/>
      <protection locked="0"/>
    </xf>
    <xf numFmtId="176" fontId="12" fillId="0" borderId="1" xfId="75" applyNumberFormat="1" applyFont="1" applyFill="1" applyBorder="1" applyAlignment="1">
      <alignment vertical="top"/>
    </xf>
    <xf numFmtId="175" fontId="12" fillId="0" borderId="1" xfId="75" applyNumberFormat="1" applyFont="1" applyFill="1" applyBorder="1" applyAlignment="1">
      <alignment horizontal="center" vertical="top"/>
    </xf>
    <xf numFmtId="174" fontId="12" fillId="0" borderId="1" xfId="75" applyNumberFormat="1" applyFont="1" applyFill="1" applyBorder="1" applyAlignment="1">
      <alignment horizontal="center" vertical="top" wrapText="1"/>
    </xf>
    <xf numFmtId="0" fontId="45" fillId="28" borderId="0" xfId="75" applyFill="1"/>
    <xf numFmtId="7" fontId="45" fillId="0" borderId="25" xfId="75" applyNumberFormat="1" applyFill="1" applyBorder="1" applyAlignment="1">
      <alignment horizontal="right"/>
    </xf>
    <xf numFmtId="0" fontId="41" fillId="0" borderId="27" xfId="75" applyFont="1" applyFill="1" applyBorder="1" applyAlignment="1">
      <alignment vertical="top"/>
    </xf>
    <xf numFmtId="165" fontId="41" fillId="0" borderId="27" xfId="75" applyNumberFormat="1" applyFont="1" applyFill="1" applyBorder="1" applyAlignment="1">
      <alignment horizontal="left" vertical="center" wrapText="1"/>
    </xf>
    <xf numFmtId="1" fontId="45" fillId="0" borderId="25" xfId="75" applyNumberFormat="1" applyFill="1" applyBorder="1" applyAlignment="1">
      <alignment horizontal="center" vertical="top"/>
    </xf>
    <xf numFmtId="1" fontId="45" fillId="0" borderId="25" xfId="75" applyNumberFormat="1" applyFill="1" applyBorder="1" applyAlignment="1">
      <alignment vertical="top"/>
    </xf>
    <xf numFmtId="7" fontId="45" fillId="0" borderId="27" xfId="75" applyNumberFormat="1" applyFill="1" applyBorder="1" applyAlignment="1">
      <alignment horizontal="right"/>
    </xf>
    <xf numFmtId="4" fontId="12" fillId="0" borderId="1" xfId="75" applyNumberFormat="1" applyFont="1" applyFill="1" applyBorder="1" applyAlignment="1">
      <alignment horizontal="center" vertical="top"/>
    </xf>
    <xf numFmtId="4" fontId="12" fillId="0" borderId="2" xfId="75" applyNumberFormat="1" applyFont="1" applyFill="1" applyBorder="1" applyAlignment="1">
      <alignment horizontal="center" vertical="top"/>
    </xf>
    <xf numFmtId="174" fontId="12" fillId="0" borderId="2" xfId="75" applyNumberFormat="1" applyFont="1" applyFill="1" applyBorder="1" applyAlignment="1">
      <alignment horizontal="center" vertical="top" wrapText="1"/>
    </xf>
    <xf numFmtId="165" fontId="12" fillId="0" borderId="2" xfId="75" applyNumberFormat="1" applyFont="1" applyFill="1" applyBorder="1" applyAlignment="1">
      <alignment horizontal="left" vertical="top" wrapText="1"/>
    </xf>
    <xf numFmtId="165" fontId="12" fillId="0" borderId="2" xfId="75" applyNumberFormat="1" applyFont="1" applyFill="1" applyBorder="1" applyAlignment="1">
      <alignment horizontal="center" vertical="top" wrapText="1"/>
    </xf>
    <xf numFmtId="0" fontId="12" fillId="0" borderId="2" xfId="75" applyFont="1" applyFill="1" applyBorder="1" applyAlignment="1">
      <alignment horizontal="center" vertical="top" wrapText="1"/>
    </xf>
    <xf numFmtId="1" fontId="12" fillId="0" borderId="2" xfId="75" applyNumberFormat="1" applyFont="1" applyFill="1" applyBorder="1" applyAlignment="1">
      <alignment horizontal="right" vertical="top"/>
    </xf>
    <xf numFmtId="176" fontId="12" fillId="0" borderId="2" xfId="75" applyNumberFormat="1" applyFont="1" applyFill="1" applyBorder="1" applyAlignment="1" applyProtection="1">
      <alignment vertical="top"/>
      <protection locked="0"/>
    </xf>
    <xf numFmtId="176" fontId="12" fillId="0" borderId="2" xfId="75" applyNumberFormat="1" applyFont="1" applyFill="1" applyBorder="1" applyAlignment="1">
      <alignment vertical="top"/>
    </xf>
    <xf numFmtId="0" fontId="45" fillId="23" borderId="13" xfId="75" applyBorder="1"/>
    <xf numFmtId="0" fontId="45" fillId="0" borderId="0" xfId="75" applyFill="1"/>
    <xf numFmtId="4" fontId="12" fillId="27" borderId="1" xfId="75" applyNumberFormat="1" applyFont="1" applyFill="1" applyBorder="1" applyAlignment="1">
      <alignment horizontal="center" vertical="top"/>
    </xf>
    <xf numFmtId="176" fontId="12" fillId="27" borderId="1" xfId="75" applyNumberFormat="1" applyFont="1" applyFill="1" applyBorder="1" applyAlignment="1" applyProtection="1">
      <alignment vertical="top"/>
      <protection locked="0"/>
    </xf>
    <xf numFmtId="0" fontId="36" fillId="27" borderId="0" xfId="75" applyFont="1" applyFill="1"/>
    <xf numFmtId="1" fontId="12" fillId="0" borderId="1" xfId="75" applyNumberFormat="1" applyFont="1" applyFill="1" applyBorder="1" applyAlignment="1">
      <alignment horizontal="right" vertical="top" wrapText="1"/>
    </xf>
    <xf numFmtId="174" fontId="12" fillId="0" borderId="1" xfId="75" applyNumberFormat="1" applyFont="1" applyFill="1" applyBorder="1" applyAlignment="1">
      <alignment horizontal="right" vertical="top" wrapText="1"/>
    </xf>
    <xf numFmtId="0" fontId="14" fillId="0" borderId="0" xfId="75" applyFont="1" applyFill="1"/>
    <xf numFmtId="4" fontId="12" fillId="27" borderId="1" xfId="75" applyNumberFormat="1" applyFont="1" applyFill="1" applyBorder="1" applyAlignment="1">
      <alignment horizontal="center" vertical="top" wrapText="1"/>
    </xf>
    <xf numFmtId="0" fontId="45" fillId="0" borderId="27" xfId="75" applyFill="1" applyBorder="1" applyAlignment="1">
      <alignment horizontal="center" vertical="top"/>
    </xf>
    <xf numFmtId="0" fontId="45" fillId="0" borderId="25" xfId="75" applyFill="1" applyBorder="1" applyAlignment="1">
      <alignment horizontal="center" vertical="top"/>
    </xf>
    <xf numFmtId="4" fontId="12" fillId="0" borderId="2" xfId="75" applyNumberFormat="1" applyFont="1" applyFill="1" applyBorder="1" applyAlignment="1">
      <alignment horizontal="center" vertical="top" wrapText="1"/>
    </xf>
    <xf numFmtId="1" fontId="12" fillId="0" borderId="2" xfId="75" applyNumberFormat="1" applyFont="1" applyFill="1" applyBorder="1" applyAlignment="1">
      <alignment horizontal="right" vertical="top" wrapText="1"/>
    </xf>
    <xf numFmtId="4" fontId="12" fillId="28" borderId="1" xfId="75" applyNumberFormat="1" applyFont="1" applyFill="1" applyBorder="1" applyAlignment="1">
      <alignment horizontal="center" vertical="top" wrapText="1"/>
    </xf>
    <xf numFmtId="4" fontId="12" fillId="27" borderId="0" xfId="75" applyNumberFormat="1" applyFont="1" applyFill="1" applyAlignment="1">
      <alignment horizontal="center" vertical="top" wrapText="1"/>
    </xf>
    <xf numFmtId="0" fontId="45" fillId="0" borderId="25" xfId="75" applyFill="1" applyBorder="1" applyAlignment="1">
      <alignment vertical="top"/>
    </xf>
    <xf numFmtId="165" fontId="12" fillId="0" borderId="1" xfId="75" applyNumberFormat="1" applyFont="1" applyFill="1" applyBorder="1" applyAlignment="1">
      <alignment vertical="top" wrapText="1"/>
    </xf>
    <xf numFmtId="0" fontId="45" fillId="0" borderId="27" xfId="75" applyFill="1" applyBorder="1" applyAlignment="1">
      <alignment vertical="top"/>
    </xf>
    <xf numFmtId="174" fontId="12" fillId="0" borderId="2" xfId="75" applyNumberFormat="1" applyFont="1" applyFill="1" applyBorder="1" applyAlignment="1">
      <alignment horizontal="left" vertical="top" wrapText="1"/>
    </xf>
    <xf numFmtId="165" fontId="12" fillId="0" borderId="2" xfId="53" applyNumberFormat="1" applyFont="1" applyBorder="1" applyAlignment="1">
      <alignment horizontal="left" vertical="top" wrapText="1"/>
    </xf>
    <xf numFmtId="177" fontId="12" fillId="0" borderId="1" xfId="75" applyNumberFormat="1" applyFont="1" applyFill="1" applyBorder="1" applyAlignment="1">
      <alignment horizontal="right" vertical="top" wrapText="1"/>
    </xf>
    <xf numFmtId="4" fontId="12" fillId="0" borderId="0" xfId="75" applyNumberFormat="1" applyFont="1" applyFill="1" applyAlignment="1">
      <alignment horizontal="center" vertical="top"/>
    </xf>
    <xf numFmtId="4" fontId="12" fillId="27" borderId="2" xfId="75" applyNumberFormat="1" applyFont="1" applyFill="1" applyBorder="1" applyAlignment="1">
      <alignment horizontal="center" vertical="top"/>
    </xf>
    <xf numFmtId="176" fontId="12" fillId="0" borderId="2" xfId="53" applyNumberFormat="1" applyFont="1" applyBorder="1" applyAlignment="1" applyProtection="1">
      <alignment vertical="top"/>
      <protection locked="0"/>
    </xf>
    <xf numFmtId="174" fontId="12" fillId="0" borderId="1" xfId="75" applyNumberFormat="1" applyFont="1" applyFill="1" applyBorder="1" applyAlignment="1">
      <alignment horizontal="left" vertical="top"/>
    </xf>
    <xf numFmtId="4" fontId="12" fillId="27" borderId="0" xfId="75" applyNumberFormat="1" applyFont="1" applyFill="1" applyAlignment="1">
      <alignment horizontal="center" vertical="top"/>
    </xf>
    <xf numFmtId="0" fontId="45" fillId="0" borderId="27" xfId="75" applyFill="1" applyBorder="1" applyAlignment="1">
      <alignment horizontal="left" vertical="top"/>
    </xf>
    <xf numFmtId="7" fontId="45" fillId="0" borderId="21" xfId="75" applyNumberFormat="1" applyFill="1" applyBorder="1" applyAlignment="1">
      <alignment horizontal="right"/>
    </xf>
    <xf numFmtId="7" fontId="45" fillId="0" borderId="32" xfId="75" applyNumberFormat="1" applyFill="1" applyBorder="1" applyAlignment="1">
      <alignment horizontal="right"/>
    </xf>
    <xf numFmtId="0" fontId="41" fillId="0" borderId="32" xfId="75" applyFont="1" applyFill="1" applyBorder="1" applyAlignment="1">
      <alignment horizontal="center" vertical="center"/>
    </xf>
    <xf numFmtId="7" fontId="45" fillId="0" borderId="25" xfId="75" applyNumberFormat="1" applyFill="1" applyBorder="1" applyAlignment="1">
      <alignment horizontal="right" vertical="center"/>
    </xf>
    <xf numFmtId="0" fontId="41" fillId="0" borderId="27" xfId="75" applyFont="1" applyFill="1" applyBorder="1" applyAlignment="1">
      <alignment horizontal="center" vertical="center"/>
    </xf>
    <xf numFmtId="7" fontId="45" fillId="0" borderId="27" xfId="75" applyNumberFormat="1" applyFill="1" applyBorder="1" applyAlignment="1">
      <alignment horizontal="right" vertical="center"/>
    </xf>
    <xf numFmtId="165" fontId="41" fillId="0" borderId="27" xfId="75" applyNumberFormat="1" applyFont="1" applyFill="1" applyBorder="1" applyAlignment="1">
      <alignment horizontal="left" vertical="center"/>
    </xf>
    <xf numFmtId="174" fontId="12" fillId="0" borderId="2" xfId="75" applyNumberFormat="1" applyFont="1" applyFill="1" applyBorder="1" applyAlignment="1">
      <alignment horizontal="right" vertical="top" wrapText="1"/>
    </xf>
    <xf numFmtId="0" fontId="36" fillId="27" borderId="13" xfId="75" applyFont="1" applyFill="1" applyBorder="1"/>
    <xf numFmtId="4" fontId="12" fillId="0" borderId="0" xfId="75" applyNumberFormat="1" applyFont="1" applyFill="1" applyAlignment="1">
      <alignment horizontal="center" vertical="top" wrapText="1"/>
    </xf>
    <xf numFmtId="7" fontId="45" fillId="0" borderId="32" xfId="75" applyNumberFormat="1" applyFill="1" applyBorder="1" applyAlignment="1">
      <alignment horizontal="right" vertical="center"/>
    </xf>
    <xf numFmtId="165" fontId="41" fillId="0" borderId="25" xfId="75" applyNumberFormat="1" applyFont="1" applyFill="1" applyBorder="1" applyAlignment="1">
      <alignment horizontal="left" vertical="center" wrapText="1"/>
    </xf>
    <xf numFmtId="7" fontId="45" fillId="23" borderId="37" xfId="75" applyNumberFormat="1" applyBorder="1" applyAlignment="1">
      <alignment horizontal="right"/>
    </xf>
    <xf numFmtId="7" fontId="45" fillId="23" borderId="32" xfId="75" applyNumberFormat="1" applyBorder="1" applyAlignment="1">
      <alignment horizontal="right" vertical="center"/>
    </xf>
    <xf numFmtId="0" fontId="41" fillId="23" borderId="32" xfId="75" applyFont="1" applyBorder="1" applyAlignment="1">
      <alignment horizontal="center" vertical="center"/>
    </xf>
    <xf numFmtId="7" fontId="45" fillId="0" borderId="25" xfId="76" applyNumberFormat="1" applyFill="1" applyBorder="1" applyAlignment="1">
      <alignment horizontal="right"/>
    </xf>
    <xf numFmtId="0" fontId="41" fillId="0" borderId="27" xfId="76" applyFont="1" applyFill="1" applyBorder="1" applyAlignment="1">
      <alignment vertical="top"/>
    </xf>
    <xf numFmtId="165" fontId="41" fillId="0" borderId="27" xfId="76" applyNumberFormat="1" applyFont="1" applyFill="1" applyBorder="1" applyAlignment="1">
      <alignment horizontal="left" vertical="center"/>
    </xf>
    <xf numFmtId="1" fontId="45" fillId="0" borderId="25" xfId="76" applyNumberFormat="1" applyFill="1" applyBorder="1" applyAlignment="1">
      <alignment horizontal="center" vertical="top"/>
    </xf>
    <xf numFmtId="0" fontId="45" fillId="0" borderId="25" xfId="76" applyFill="1" applyBorder="1" applyAlignment="1">
      <alignment horizontal="center" vertical="top"/>
    </xf>
    <xf numFmtId="4" fontId="43" fillId="0" borderId="1" xfId="76" applyNumberFormat="1" applyFont="1" applyFill="1" applyBorder="1" applyAlignment="1">
      <alignment horizontal="center" vertical="top" wrapText="1"/>
    </xf>
    <xf numFmtId="174" fontId="43" fillId="0" borderId="1" xfId="76" applyNumberFormat="1" applyFont="1" applyFill="1" applyBorder="1" applyAlignment="1">
      <alignment horizontal="left" vertical="top" wrapText="1"/>
    </xf>
    <xf numFmtId="165" fontId="43" fillId="0" borderId="1" xfId="76" applyNumberFormat="1" applyFont="1" applyFill="1" applyBorder="1" applyAlignment="1">
      <alignment horizontal="left" vertical="top" wrapText="1"/>
    </xf>
    <xf numFmtId="165" fontId="43" fillId="0" borderId="1" xfId="76" applyNumberFormat="1" applyFont="1" applyFill="1" applyBorder="1" applyAlignment="1">
      <alignment horizontal="center" vertical="top" wrapText="1"/>
    </xf>
    <xf numFmtId="0" fontId="43" fillId="0" borderId="1" xfId="76" applyFont="1" applyFill="1" applyBorder="1" applyAlignment="1">
      <alignment horizontal="center" vertical="top" wrapText="1"/>
    </xf>
    <xf numFmtId="1" fontId="43" fillId="0" borderId="1" xfId="76" applyNumberFormat="1" applyFont="1" applyFill="1" applyBorder="1" applyAlignment="1">
      <alignment horizontal="right" vertical="top" wrapText="1"/>
    </xf>
    <xf numFmtId="176" fontId="43" fillId="0" borderId="1" xfId="76" applyNumberFormat="1" applyFont="1" applyFill="1" applyBorder="1" applyAlignment="1">
      <alignment vertical="top"/>
    </xf>
    <xf numFmtId="174" fontId="43" fillId="0" borderId="1" xfId="76" applyNumberFormat="1" applyFont="1" applyFill="1" applyBorder="1" applyAlignment="1">
      <alignment horizontal="center" vertical="top" wrapText="1"/>
    </xf>
    <xf numFmtId="177" fontId="43" fillId="0" borderId="1" xfId="76" applyNumberFormat="1" applyFont="1" applyFill="1" applyBorder="1" applyAlignment="1">
      <alignment horizontal="right" vertical="top" wrapText="1"/>
    </xf>
    <xf numFmtId="176" fontId="43" fillId="0" borderId="1" xfId="76" applyNumberFormat="1" applyFont="1" applyFill="1" applyBorder="1" applyAlignment="1" applyProtection="1">
      <alignment vertical="top"/>
      <protection locked="0"/>
    </xf>
    <xf numFmtId="4" fontId="43" fillId="0" borderId="2" xfId="76" applyNumberFormat="1" applyFont="1" applyFill="1" applyBorder="1" applyAlignment="1">
      <alignment horizontal="center" vertical="top" wrapText="1"/>
    </xf>
    <xf numFmtId="174" fontId="43" fillId="0" borderId="2" xfId="76" applyNumberFormat="1" applyFont="1" applyFill="1" applyBorder="1" applyAlignment="1">
      <alignment horizontal="center" vertical="top" wrapText="1"/>
    </xf>
    <xf numFmtId="165" fontId="43" fillId="0" borderId="2" xfId="76" applyNumberFormat="1" applyFont="1" applyFill="1" applyBorder="1" applyAlignment="1">
      <alignment horizontal="left" vertical="top" wrapText="1"/>
    </xf>
    <xf numFmtId="165" fontId="43" fillId="0" borderId="2" xfId="76" applyNumberFormat="1" applyFont="1" applyFill="1" applyBorder="1" applyAlignment="1">
      <alignment horizontal="center" vertical="top" wrapText="1"/>
    </xf>
    <xf numFmtId="0" fontId="43" fillId="0" borderId="2" xfId="76" applyFont="1" applyFill="1" applyBorder="1" applyAlignment="1">
      <alignment horizontal="center" vertical="top" wrapText="1"/>
    </xf>
    <xf numFmtId="177" fontId="43" fillId="0" borderId="2" xfId="76" applyNumberFormat="1" applyFont="1" applyFill="1" applyBorder="1" applyAlignment="1">
      <alignment horizontal="right" vertical="top" wrapText="1"/>
    </xf>
    <xf numFmtId="176" fontId="43" fillId="0" borderId="2" xfId="76" applyNumberFormat="1" applyFont="1" applyFill="1" applyBorder="1" applyAlignment="1" applyProtection="1">
      <alignment vertical="top"/>
      <protection locked="0"/>
    </xf>
    <xf numFmtId="176" fontId="43" fillId="0" borderId="2" xfId="76" applyNumberFormat="1" applyFont="1" applyFill="1" applyBorder="1" applyAlignment="1">
      <alignment vertical="top"/>
    </xf>
    <xf numFmtId="165" fontId="12" fillId="0" borderId="16" xfId="75" applyNumberFormat="1" applyFont="1" applyFill="1" applyBorder="1" applyAlignment="1">
      <alignment horizontal="center" vertical="top" wrapText="1"/>
    </xf>
    <xf numFmtId="165" fontId="12" fillId="0" borderId="16" xfId="75" applyNumberFormat="1" applyFont="1" applyFill="1" applyBorder="1" applyAlignment="1">
      <alignment horizontal="left" vertical="top" wrapText="1"/>
    </xf>
    <xf numFmtId="0" fontId="45" fillId="23" borderId="25" xfId="75" applyBorder="1" applyAlignment="1">
      <alignment horizontal="right"/>
    </xf>
    <xf numFmtId="0" fontId="45" fillId="23" borderId="42" xfId="75" applyBorder="1" applyAlignment="1">
      <alignment vertical="top"/>
    </xf>
    <xf numFmtId="0" fontId="33" fillId="23" borderId="43" xfId="75" applyFont="1" applyBorder="1" applyAlignment="1">
      <alignment horizontal="centerContinuous"/>
    </xf>
    <xf numFmtId="0" fontId="45" fillId="23" borderId="43" xfId="75" applyBorder="1" applyAlignment="1">
      <alignment horizontal="centerContinuous"/>
    </xf>
    <xf numFmtId="0" fontId="45" fillId="23" borderId="44" xfId="75" applyBorder="1" applyAlignment="1">
      <alignment horizontal="right"/>
    </xf>
    <xf numFmtId="0" fontId="45" fillId="23" borderId="25" xfId="75" applyBorder="1" applyAlignment="1">
      <alignment horizontal="right" vertical="center"/>
    </xf>
    <xf numFmtId="0" fontId="45" fillId="23" borderId="0" xfId="75" applyAlignment="1">
      <alignment horizontal="right" vertical="center"/>
    </xf>
    <xf numFmtId="0" fontId="45" fillId="23" borderId="47" xfId="75" applyBorder="1" applyAlignment="1">
      <alignment horizontal="right" vertical="center"/>
    </xf>
    <xf numFmtId="7" fontId="45" fillId="23" borderId="32" xfId="75" applyNumberFormat="1" applyBorder="1" applyAlignment="1">
      <alignment horizontal="right"/>
    </xf>
    <xf numFmtId="0" fontId="41" fillId="23" borderId="51" xfId="75" applyFont="1" applyBorder="1" applyAlignment="1">
      <alignment horizontal="center"/>
    </xf>
    <xf numFmtId="1" fontId="44" fillId="23" borderId="52" xfId="75" applyNumberFormat="1" applyFont="1" applyBorder="1" applyAlignment="1">
      <alignment horizontal="left"/>
    </xf>
    <xf numFmtId="1" fontId="45" fillId="23" borderId="52" xfId="75" applyNumberFormat="1" applyBorder="1" applyAlignment="1">
      <alignment horizontal="center"/>
    </xf>
    <xf numFmtId="1" fontId="45" fillId="23" borderId="52" xfId="75" applyNumberFormat="1" applyBorder="1"/>
    <xf numFmtId="7" fontId="13" fillId="23" borderId="53" xfId="75" applyNumberFormat="1" applyFont="1" applyBorder="1" applyAlignment="1">
      <alignment horizontal="right"/>
    </xf>
    <xf numFmtId="7" fontId="45" fillId="23" borderId="53" xfId="75" applyNumberFormat="1" applyBorder="1" applyAlignment="1">
      <alignment horizontal="right"/>
    </xf>
    <xf numFmtId="7" fontId="45" fillId="23" borderId="22" xfId="75" applyNumberFormat="1" applyBorder="1" applyAlignment="1">
      <alignment horizontal="right" vertical="center"/>
    </xf>
    <xf numFmtId="7" fontId="45" fillId="23" borderId="55" xfId="75" applyNumberFormat="1" applyBorder="1" applyAlignment="1">
      <alignment horizontal="right"/>
    </xf>
    <xf numFmtId="0" fontId="41" fillId="23" borderId="28" xfId="75" applyFont="1" applyBorder="1" applyAlignment="1">
      <alignment horizontal="center"/>
    </xf>
    <xf numFmtId="7" fontId="13" fillId="23" borderId="31" xfId="75" applyNumberFormat="1" applyFont="1" applyBorder="1" applyAlignment="1">
      <alignment horizontal="right"/>
    </xf>
    <xf numFmtId="0" fontId="41" fillId="23" borderId="55" xfId="75" applyFont="1" applyBorder="1" applyAlignment="1">
      <alignment horizontal="center" vertical="center"/>
    </xf>
    <xf numFmtId="7" fontId="13" fillId="23" borderId="56" xfId="75" applyNumberFormat="1" applyFont="1" applyBorder="1" applyAlignment="1">
      <alignment horizontal="right"/>
    </xf>
    <xf numFmtId="7" fontId="45" fillId="23" borderId="56" xfId="75" applyNumberFormat="1" applyBorder="1" applyAlignment="1">
      <alignment horizontal="right"/>
    </xf>
    <xf numFmtId="0" fontId="45" fillId="23" borderId="36" xfId="75" applyBorder="1" applyAlignment="1">
      <alignment vertical="top"/>
    </xf>
    <xf numFmtId="0" fontId="45" fillId="23" borderId="13" xfId="75" applyBorder="1" applyAlignment="1">
      <alignment horizontal="center"/>
    </xf>
    <xf numFmtId="7" fontId="45" fillId="23" borderId="13" xfId="75" applyNumberFormat="1" applyBorder="1" applyAlignment="1">
      <alignment horizontal="right"/>
    </xf>
    <xf numFmtId="0" fontId="45" fillId="23" borderId="17" xfId="75" applyBorder="1" applyAlignment="1">
      <alignment horizontal="right"/>
    </xf>
    <xf numFmtId="0" fontId="45" fillId="23" borderId="0" xfId="75" applyAlignment="1">
      <alignment horizontal="right"/>
    </xf>
    <xf numFmtId="1" fontId="42" fillId="0" borderId="28" xfId="75" applyNumberFormat="1" applyFont="1" applyFill="1" applyBorder="1" applyAlignment="1">
      <alignment horizontal="left" vertical="center" wrapText="1"/>
    </xf>
    <xf numFmtId="0" fontId="45" fillId="0" borderId="29" xfId="75" applyFill="1" applyBorder="1" applyAlignment="1">
      <alignment vertical="center" wrapText="1"/>
    </xf>
    <xf numFmtId="0" fontId="45" fillId="0" borderId="30" xfId="75" applyFill="1" applyBorder="1" applyAlignment="1">
      <alignment vertical="center" wrapText="1"/>
    </xf>
    <xf numFmtId="0" fontId="33" fillId="23" borderId="28" xfId="75" applyFont="1" applyBorder="1" applyAlignment="1">
      <alignment vertical="top"/>
    </xf>
    <xf numFmtId="0" fontId="45" fillId="23" borderId="29" xfId="75" applyBorder="1"/>
    <xf numFmtId="0" fontId="45" fillId="23" borderId="30" xfId="75" applyBorder="1"/>
    <xf numFmtId="1" fontId="42" fillId="23" borderId="25" xfId="75" applyNumberFormat="1" applyFont="1" applyBorder="1" applyAlignment="1">
      <alignment horizontal="left" vertical="center" wrapText="1"/>
    </xf>
    <xf numFmtId="0" fontId="45" fillId="23" borderId="0" xfId="75" applyAlignment="1">
      <alignment vertical="center" wrapText="1"/>
    </xf>
    <xf numFmtId="0" fontId="45" fillId="23" borderId="26" xfId="75" applyBorder="1" applyAlignment="1">
      <alignment vertical="center" wrapText="1"/>
    </xf>
    <xf numFmtId="1" fontId="42" fillId="0" borderId="33" xfId="75" applyNumberFormat="1" applyFont="1" applyFill="1" applyBorder="1" applyAlignment="1">
      <alignment horizontal="left" vertical="center" wrapText="1"/>
    </xf>
    <xf numFmtId="0" fontId="45" fillId="0" borderId="34" xfId="75" applyFill="1" applyBorder="1" applyAlignment="1">
      <alignment vertical="center" wrapText="1"/>
    </xf>
    <xf numFmtId="0" fontId="45" fillId="0" borderId="35" xfId="75" applyFill="1" applyBorder="1" applyAlignment="1">
      <alignment vertical="center" wrapText="1"/>
    </xf>
    <xf numFmtId="0" fontId="33" fillId="23" borderId="45" xfId="75" applyFont="1" applyBorder="1" applyAlignment="1">
      <alignment vertical="center"/>
    </xf>
    <xf numFmtId="0" fontId="45" fillId="23" borderId="46" xfId="75" applyBorder="1" applyAlignment="1">
      <alignment vertical="center"/>
    </xf>
    <xf numFmtId="165" fontId="41" fillId="0" borderId="25" xfId="75" applyNumberFormat="1" applyFont="1" applyFill="1" applyBorder="1" applyAlignment="1">
      <alignment horizontal="left" vertical="center" wrapText="1"/>
    </xf>
    <xf numFmtId="0" fontId="45" fillId="23" borderId="26" xfId="75" applyBorder="1"/>
    <xf numFmtId="1" fontId="42" fillId="23" borderId="33" xfId="75" applyNumberFormat="1" applyFont="1" applyBorder="1" applyAlignment="1">
      <alignment horizontal="left" vertical="center" wrapText="1"/>
    </xf>
    <xf numFmtId="0" fontId="45" fillId="23" borderId="34" xfId="75" applyBorder="1" applyAlignment="1">
      <alignment vertical="center" wrapText="1"/>
    </xf>
    <xf numFmtId="0" fontId="45" fillId="23" borderId="35" xfId="75" applyBorder="1" applyAlignment="1">
      <alignment vertical="center" wrapText="1"/>
    </xf>
    <xf numFmtId="0" fontId="33" fillId="0" borderId="28" xfId="75" applyFont="1" applyFill="1" applyBorder="1" applyAlignment="1">
      <alignment vertical="top" wrapText="1"/>
    </xf>
    <xf numFmtId="0" fontId="45" fillId="0" borderId="29" xfId="75" applyFill="1" applyBorder="1" applyAlignment="1">
      <alignment wrapText="1"/>
    </xf>
    <xf numFmtId="0" fontId="45" fillId="0" borderId="30" xfId="75" applyFill="1" applyBorder="1" applyAlignment="1">
      <alignment wrapText="1"/>
    </xf>
    <xf numFmtId="1" fontId="42" fillId="23" borderId="25" xfId="70" applyNumberFormat="1" applyFont="1" applyBorder="1" applyAlignment="1">
      <alignment horizontal="left" vertical="center" wrapText="1"/>
    </xf>
    <xf numFmtId="0" fontId="12" fillId="23" borderId="0" xfId="70" applyAlignment="1">
      <alignment vertical="center" wrapText="1"/>
    </xf>
    <xf numFmtId="0" fontId="12" fillId="23" borderId="26" xfId="70" applyBorder="1" applyAlignment="1">
      <alignment vertical="center" wrapText="1"/>
    </xf>
    <xf numFmtId="1" fontId="42" fillId="23" borderId="33" xfId="70" applyNumberFormat="1" applyFont="1" applyBorder="1" applyAlignment="1">
      <alignment horizontal="left" vertical="center" wrapText="1"/>
    </xf>
    <xf numFmtId="0" fontId="12" fillId="23" borderId="34" xfId="70" applyBorder="1" applyAlignment="1">
      <alignment vertical="center" wrapText="1"/>
    </xf>
    <xf numFmtId="0" fontId="12" fillId="23" borderId="35" xfId="70" applyBorder="1" applyAlignment="1">
      <alignment vertical="center" wrapText="1"/>
    </xf>
    <xf numFmtId="1" fontId="44" fillId="23" borderId="48" xfId="75" applyNumberFormat="1" applyFont="1" applyBorder="1" applyAlignment="1">
      <alignment horizontal="left" vertical="center" wrapText="1"/>
    </xf>
    <xf numFmtId="0" fontId="45" fillId="23" borderId="49" xfId="75" applyBorder="1" applyAlignment="1">
      <alignment vertical="center" wrapText="1"/>
    </xf>
    <xf numFmtId="0" fontId="45" fillId="23" borderId="50" xfId="75" applyBorder="1" applyAlignment="1">
      <alignment vertical="center" wrapText="1"/>
    </xf>
    <xf numFmtId="0" fontId="45" fillId="23" borderId="57" xfId="75" applyBorder="1"/>
    <xf numFmtId="0" fontId="45" fillId="23" borderId="58" xfId="75" applyBorder="1"/>
    <xf numFmtId="7" fontId="45" fillId="23" borderId="59" xfId="75" applyNumberFormat="1" applyBorder="1" applyAlignment="1">
      <alignment horizontal="center"/>
    </xf>
    <xf numFmtId="0" fontId="45" fillId="23" borderId="60" xfId="75" applyBorder="1"/>
    <xf numFmtId="1" fontId="44" fillId="23" borderId="33" xfId="75" applyNumberFormat="1" applyFont="1" applyBorder="1" applyAlignment="1">
      <alignment horizontal="left" vertical="center" wrapText="1"/>
    </xf>
    <xf numFmtId="0" fontId="33" fillId="23" borderId="54" xfId="75" applyFont="1" applyBorder="1" applyAlignment="1">
      <alignment vertical="center" wrapText="1"/>
    </xf>
    <xf numFmtId="0" fontId="45" fillId="23" borderId="19" xfId="75" applyBorder="1" applyAlignment="1">
      <alignment vertical="center" wrapText="1"/>
    </xf>
    <xf numFmtId="0" fontId="45" fillId="23" borderId="20" xfId="75" applyBorder="1" applyAlignment="1">
      <alignment vertical="center" wrapText="1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2 4" xfId="74" xr:uid="{9E642B35-4053-4C93-8E40-B9FB0E013837}"/>
    <cellStyle name="Normal 3" xfId="70" xr:uid="{00000000-0005-0000-0000-000036000000}"/>
    <cellStyle name="Normal 3 2" xfId="71" xr:uid="{00000000-0005-0000-0000-000037000000}"/>
    <cellStyle name="Normal 4" xfId="72" xr:uid="{239962EF-43CF-4B36-9850-DA4DA2FEFADD}"/>
    <cellStyle name="Normal 5" xfId="75" xr:uid="{26565FF0-2E88-4C9D-A76C-B5128B36E062}"/>
    <cellStyle name="Normal 6" xfId="73" xr:uid="{CF4F982A-60F6-4EE5-92DE-D8BB88ADB444}"/>
    <cellStyle name="Normal 6 2" xfId="76" xr:uid="{BF807DA8-6052-4EEC-9070-02A5EA1391A7}"/>
    <cellStyle name="Normal_Surface Works Pay Items" xfId="54" xr:uid="{00000000-0005-0000-0000-000039000000}"/>
    <cellStyle name="Note" xfId="55" builtinId="10" customBuiltin="1"/>
    <cellStyle name="Null" xfId="56" xr:uid="{00000000-0005-0000-0000-00003B000000}"/>
    <cellStyle name="Output" xfId="57" builtinId="21" customBuiltin="1"/>
    <cellStyle name="Regular" xfId="58" xr:uid="{00000000-0005-0000-0000-00003D000000}"/>
    <cellStyle name="Title" xfId="59" builtinId="15" customBuiltin="1"/>
    <cellStyle name="TitleA" xfId="60" xr:uid="{00000000-0005-0000-0000-00003F000000}"/>
    <cellStyle name="TitleC" xfId="61" xr:uid="{00000000-0005-0000-0000-000040000000}"/>
    <cellStyle name="TitleE8" xfId="62" xr:uid="{00000000-0005-0000-0000-000041000000}"/>
    <cellStyle name="TitleE8x" xfId="63" xr:uid="{00000000-0005-0000-0000-000042000000}"/>
    <cellStyle name="TitleF" xfId="64" xr:uid="{00000000-0005-0000-0000-000043000000}"/>
    <cellStyle name="TitleT" xfId="65" xr:uid="{00000000-0005-0000-0000-000044000000}"/>
    <cellStyle name="TitleYC89" xfId="66" xr:uid="{00000000-0005-0000-0000-000045000000}"/>
    <cellStyle name="TitleZ" xfId="67" xr:uid="{00000000-0005-0000-0000-000046000000}"/>
    <cellStyle name="Total" xfId="68" builtinId="25" customBuiltin="1"/>
    <cellStyle name="Warning Text" xfId="69" builtinId="11" customBuiltin="1"/>
  </cellStyles>
  <dxfs count="53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CS\Projects\TRN\60648764_UniversityCres\400_Technical\438_Tender%20Documents\Contract%20%232%20-%20307-2022\307-2022_Form%20B%20-Engineer's%20Estim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32DC-1F67-4363-9123-38F6FF394FB1}">
  <sheetPr>
    <tabColor theme="0"/>
    <pageSetUpPr autoPageBreaks="0"/>
  </sheetPr>
  <dimension ref="A1:N360"/>
  <sheetViews>
    <sheetView showZeros="0" tabSelected="1" showOutlineSymbols="0" view="pageBreakPreview" topLeftCell="B1" zoomScale="87" zoomScaleNormal="87" zoomScaleSheetLayoutView="87" workbookViewId="0">
      <selection activeCell="G10" sqref="G10"/>
    </sheetView>
  </sheetViews>
  <sheetFormatPr defaultColWidth="13.5703125" defaultRowHeight="15" x14ac:dyDescent="0.2"/>
  <cols>
    <col min="1" max="1" width="11.140625" style="202" hidden="1" customWidth="1"/>
    <col min="2" max="2" width="11.28515625" style="50" customWidth="1"/>
    <col min="3" max="3" width="49.140625" style="45" customWidth="1"/>
    <col min="4" max="4" width="16.42578125" style="69" customWidth="1"/>
    <col min="5" max="5" width="8.7109375" style="45" customWidth="1"/>
    <col min="6" max="6" width="15.140625" style="45" customWidth="1"/>
    <col min="7" max="7" width="15.140625" style="202" customWidth="1"/>
    <col min="8" max="8" width="21.5703125" style="202" customWidth="1"/>
    <col min="9" max="9" width="15.5703125" style="45" hidden="1" customWidth="1"/>
    <col min="10" max="10" width="33.85546875" style="45" hidden="1" customWidth="1"/>
    <col min="11" max="14" width="0" style="45" hidden="1" customWidth="1"/>
    <col min="15" max="16384" width="13.5703125" style="45"/>
  </cols>
  <sheetData>
    <row r="1" spans="1:14" ht="15.75" x14ac:dyDescent="0.2">
      <c r="A1" s="42"/>
      <c r="B1" s="43" t="s">
        <v>393</v>
      </c>
      <c r="C1" s="44"/>
      <c r="D1" s="44"/>
      <c r="E1" s="44"/>
      <c r="F1" s="44"/>
      <c r="G1" s="42"/>
      <c r="H1" s="44"/>
    </row>
    <row r="2" spans="1:14" x14ac:dyDescent="0.2">
      <c r="A2" s="46"/>
      <c r="B2" s="47" t="s">
        <v>394</v>
      </c>
      <c r="C2" s="48"/>
      <c r="D2" s="48"/>
      <c r="E2" s="48"/>
      <c r="F2" s="48"/>
      <c r="G2" s="46"/>
      <c r="H2" s="48"/>
    </row>
    <row r="3" spans="1:14" x14ac:dyDescent="0.2">
      <c r="A3" s="49"/>
      <c r="B3" s="50" t="s">
        <v>395</v>
      </c>
      <c r="D3" s="45"/>
      <c r="G3" s="51"/>
      <c r="H3" s="52"/>
    </row>
    <row r="4" spans="1:14" ht="15.75" customHeight="1" x14ac:dyDescent="0.25">
      <c r="A4" s="53" t="s">
        <v>113</v>
      </c>
      <c r="B4" s="54" t="s">
        <v>90</v>
      </c>
      <c r="C4" s="55" t="s">
        <v>91</v>
      </c>
      <c r="D4" s="56" t="s">
        <v>396</v>
      </c>
      <c r="E4" s="57" t="s">
        <v>92</v>
      </c>
      <c r="F4" s="57" t="s">
        <v>397</v>
      </c>
      <c r="G4" s="58" t="s">
        <v>88</v>
      </c>
      <c r="H4" s="56" t="s">
        <v>93</v>
      </c>
      <c r="I4" s="6" t="s">
        <v>380</v>
      </c>
      <c r="J4" s="4" t="s">
        <v>381</v>
      </c>
      <c r="K4" s="7" t="s">
        <v>382</v>
      </c>
      <c r="L4" s="8" t="s">
        <v>383</v>
      </c>
      <c r="M4" s="9" t="s">
        <v>384</v>
      </c>
      <c r="N4" s="8" t="s">
        <v>385</v>
      </c>
    </row>
    <row r="5" spans="1:14" ht="15.75" thickBot="1" x14ac:dyDescent="0.25">
      <c r="A5" s="59"/>
      <c r="B5" s="60"/>
      <c r="C5" s="61"/>
      <c r="D5" s="62" t="s">
        <v>398</v>
      </c>
      <c r="E5" s="63"/>
      <c r="F5" s="64" t="s">
        <v>399</v>
      </c>
      <c r="G5" s="65"/>
      <c r="H5" s="66"/>
      <c r="I5" s="5" t="str">
        <f t="shared" ref="I5:I68" ca="1" si="0">IF(CELL("protect",$G5)=1, "LOCKED", "")</f>
        <v>LOCKED</v>
      </c>
      <c r="J5" s="1" t="str">
        <f>CLEAN(CONCATENATE(TRIM($A5),TRIM($C5),IF(LEFT($D5)&lt;&gt;"E",TRIM($D5),),TRIM($E5)))</f>
        <v>REF.</v>
      </c>
      <c r="K5" s="2" t="e">
        <f>MATCH(J5,#REF!,0)</f>
        <v>#REF!</v>
      </c>
      <c r="L5" s="3" t="str">
        <f t="shared" ref="L5:L68" ca="1" si="1">CELL("format",$F5)</f>
        <v>G</v>
      </c>
      <c r="M5" s="3" t="str">
        <f t="shared" ref="M5:M68" ca="1" si="2">CELL("format",$G5)</f>
        <v>C2</v>
      </c>
      <c r="N5" s="3" t="str">
        <f t="shared" ref="N5:N68" ca="1" si="3">CELL("format",$H5)</f>
        <v>G</v>
      </c>
    </row>
    <row r="6" spans="1:14" ht="2.1" customHeight="1" thickTop="1" thickBot="1" x14ac:dyDescent="0.25">
      <c r="A6" s="67"/>
      <c r="B6" s="68"/>
      <c r="F6" s="70"/>
      <c r="G6" s="71"/>
      <c r="H6" s="72"/>
      <c r="I6" s="5" t="str">
        <f t="shared" ca="1" si="0"/>
        <v>LOCKED</v>
      </c>
      <c r="J6" s="1" t="str">
        <f t="shared" ref="J6:J69" si="4">CLEAN(CONCATENATE(TRIM($A6),TRIM($C6),IF(LEFT($D6)&lt;&gt;"E",TRIM($D6),),TRIM($E6)))</f>
        <v/>
      </c>
      <c r="K6" s="2" t="e">
        <f>MATCH(J6,#REF!,0)</f>
        <v>#REF!</v>
      </c>
      <c r="L6" s="3" t="str">
        <f t="shared" ca="1" si="1"/>
        <v>G</v>
      </c>
      <c r="M6" s="3" t="str">
        <f t="shared" ca="1" si="2"/>
        <v>C2</v>
      </c>
      <c r="N6" s="3" t="str">
        <f t="shared" ca="1" si="3"/>
        <v>G</v>
      </c>
    </row>
    <row r="7" spans="1:14" ht="30" customHeight="1" thickTop="1" x14ac:dyDescent="0.2">
      <c r="A7" s="67"/>
      <c r="B7" s="206" t="s">
        <v>400</v>
      </c>
      <c r="C7" s="207"/>
      <c r="D7" s="207"/>
      <c r="E7" s="207"/>
      <c r="F7" s="208"/>
      <c r="G7" s="73"/>
      <c r="H7" s="74"/>
      <c r="I7" s="5" t="str">
        <f t="shared" ca="1" si="0"/>
        <v>LOCKED</v>
      </c>
      <c r="J7" s="1" t="str">
        <f t="shared" si="4"/>
        <v/>
      </c>
      <c r="K7" s="2" t="e">
        <f>MATCH(J7,#REF!,0)</f>
        <v>#REF!</v>
      </c>
      <c r="L7" s="3" t="str">
        <f t="shared" ca="1" si="1"/>
        <v>G</v>
      </c>
      <c r="M7" s="3" t="str">
        <f t="shared" ca="1" si="2"/>
        <v>C2</v>
      </c>
      <c r="N7" s="3" t="str">
        <f t="shared" ca="1" si="3"/>
        <v>G</v>
      </c>
    </row>
    <row r="8" spans="1:14" s="78" customFormat="1" ht="48" customHeight="1" x14ac:dyDescent="0.2">
      <c r="A8" s="75"/>
      <c r="B8" s="76" t="s">
        <v>264</v>
      </c>
      <c r="C8" s="209" t="s">
        <v>401</v>
      </c>
      <c r="D8" s="210"/>
      <c r="E8" s="210"/>
      <c r="F8" s="211"/>
      <c r="G8" s="77"/>
      <c r="H8" s="77" t="s">
        <v>89</v>
      </c>
      <c r="I8" s="5" t="str">
        <f t="shared" ca="1" si="0"/>
        <v>LOCKED</v>
      </c>
      <c r="J8" s="1" t="str">
        <f t="shared" si="4"/>
        <v>CONCRETE PAVEMENT RECONSTRUCTION: UNIVERSITY CRESCENT (N/B) FROM THATCHER DRIVE TO PEMBINA HIGHWAY</v>
      </c>
      <c r="K8" s="2" t="e">
        <f>MATCH(J8,#REF!,0)</f>
        <v>#REF!</v>
      </c>
      <c r="L8" s="3" t="str">
        <f t="shared" ca="1" si="1"/>
        <v>G</v>
      </c>
      <c r="M8" s="3" t="str">
        <f t="shared" ca="1" si="2"/>
        <v>C2</v>
      </c>
      <c r="N8" s="3" t="str">
        <f t="shared" ca="1" si="3"/>
        <v>C2</v>
      </c>
    </row>
    <row r="9" spans="1:14" ht="36" customHeight="1" x14ac:dyDescent="0.2">
      <c r="A9" s="67"/>
      <c r="B9" s="79"/>
      <c r="C9" s="80" t="s">
        <v>107</v>
      </c>
      <c r="D9" s="81"/>
      <c r="E9" s="82" t="s">
        <v>89</v>
      </c>
      <c r="F9" s="88"/>
      <c r="G9" s="90"/>
      <c r="H9" s="90">
        <f t="shared" ref="H9" si="5">ROUND(G9*F9,2)</f>
        <v>0</v>
      </c>
      <c r="I9" s="5" t="str">
        <f t="shared" ca="1" si="0"/>
        <v>LOCKED</v>
      </c>
      <c r="J9" s="1" t="str">
        <f t="shared" si="4"/>
        <v>EARTH AND BASE WORKS</v>
      </c>
      <c r="K9" s="2" t="e">
        <f>MATCH(J9,#REF!,0)</f>
        <v>#REF!</v>
      </c>
      <c r="L9" s="3" t="str">
        <f t="shared" ca="1" si="1"/>
        <v>F0</v>
      </c>
      <c r="M9" s="3" t="str">
        <f t="shared" ca="1" si="2"/>
        <v>C2</v>
      </c>
      <c r="N9" s="3" t="str">
        <f t="shared" ca="1" si="3"/>
        <v>C2</v>
      </c>
    </row>
    <row r="10" spans="1:14" ht="36" customHeight="1" x14ac:dyDescent="0.2">
      <c r="A10" s="83" t="s">
        <v>217</v>
      </c>
      <c r="B10" s="84" t="s">
        <v>108</v>
      </c>
      <c r="C10" s="85" t="s">
        <v>37</v>
      </c>
      <c r="D10" s="86" t="s">
        <v>379</v>
      </c>
      <c r="E10" s="87" t="s">
        <v>95</v>
      </c>
      <c r="F10" s="88">
        <v>3800</v>
      </c>
      <c r="G10" s="89"/>
      <c r="H10" s="90">
        <f t="shared" ref="H10:H12" si="6">ROUND(G10*F10,2)</f>
        <v>0</v>
      </c>
      <c r="I10" s="5" t="str">
        <f t="shared" ca="1" si="0"/>
        <v/>
      </c>
      <c r="J10" s="1" t="str">
        <f t="shared" si="4"/>
        <v>A003ExcavationCW 3110-R21m³</v>
      </c>
      <c r="K10" s="2" t="e">
        <f>MATCH(J10,#REF!,0)</f>
        <v>#REF!</v>
      </c>
      <c r="L10" s="3" t="str">
        <f t="shared" ca="1" si="1"/>
        <v>F0</v>
      </c>
      <c r="M10" s="3" t="str">
        <f t="shared" ca="1" si="2"/>
        <v>C2</v>
      </c>
      <c r="N10" s="3" t="str">
        <f t="shared" ca="1" si="3"/>
        <v>C2</v>
      </c>
    </row>
    <row r="11" spans="1:14" ht="36" customHeight="1" x14ac:dyDescent="0.2">
      <c r="A11" s="91" t="s">
        <v>134</v>
      </c>
      <c r="B11" s="84" t="s">
        <v>100</v>
      </c>
      <c r="C11" s="85" t="s">
        <v>30</v>
      </c>
      <c r="D11" s="86" t="s">
        <v>379</v>
      </c>
      <c r="E11" s="87" t="s">
        <v>94</v>
      </c>
      <c r="F11" s="88">
        <v>6300</v>
      </c>
      <c r="G11" s="89"/>
      <c r="H11" s="90">
        <f t="shared" si="6"/>
        <v>0</v>
      </c>
      <c r="I11" s="5" t="str">
        <f t="shared" ca="1" si="0"/>
        <v/>
      </c>
      <c r="J11" s="1" t="str">
        <f t="shared" si="4"/>
        <v>A004Sub-Grade CompactionCW 3110-R21m²</v>
      </c>
      <c r="K11" s="2" t="e">
        <f>MATCH(J11,#REF!,0)</f>
        <v>#REF!</v>
      </c>
      <c r="L11" s="3" t="str">
        <f t="shared" ca="1" si="1"/>
        <v>F0</v>
      </c>
      <c r="M11" s="3" t="str">
        <f t="shared" ca="1" si="2"/>
        <v>C2</v>
      </c>
      <c r="N11" s="3" t="str">
        <f t="shared" ca="1" si="3"/>
        <v>C2</v>
      </c>
    </row>
    <row r="12" spans="1:14" ht="36" customHeight="1" x14ac:dyDescent="0.2">
      <c r="A12" s="91" t="s">
        <v>135</v>
      </c>
      <c r="B12" s="84" t="s">
        <v>34</v>
      </c>
      <c r="C12" s="85" t="s">
        <v>344</v>
      </c>
      <c r="D12" s="86" t="s">
        <v>379</v>
      </c>
      <c r="E12" s="87"/>
      <c r="F12" s="88"/>
      <c r="G12" s="90"/>
      <c r="H12" s="90">
        <f t="shared" si="6"/>
        <v>0</v>
      </c>
      <c r="I12" s="5" t="str">
        <f t="shared" ca="1" si="0"/>
        <v>LOCKED</v>
      </c>
      <c r="J12" s="1" t="str">
        <f t="shared" si="4"/>
        <v>A007Supplying and Placing Sub-base MaterialCW 3110-R21</v>
      </c>
      <c r="K12" s="2" t="e">
        <f>MATCH(J12,#REF!,0)</f>
        <v>#REF!</v>
      </c>
      <c r="L12" s="3" t="str">
        <f t="shared" ca="1" si="1"/>
        <v>F0</v>
      </c>
      <c r="M12" s="3" t="str">
        <f t="shared" ca="1" si="2"/>
        <v>C2</v>
      </c>
      <c r="N12" s="3" t="str">
        <f t="shared" ca="1" si="3"/>
        <v>C2</v>
      </c>
    </row>
    <row r="13" spans="1:14" ht="36" customHeight="1" x14ac:dyDescent="0.2">
      <c r="A13" s="91" t="s">
        <v>345</v>
      </c>
      <c r="B13" s="92" t="s">
        <v>173</v>
      </c>
      <c r="C13" s="85" t="s">
        <v>346</v>
      </c>
      <c r="D13" s="86" t="s">
        <v>89</v>
      </c>
      <c r="E13" s="87" t="s">
        <v>96</v>
      </c>
      <c r="F13" s="88">
        <v>1200</v>
      </c>
      <c r="G13" s="89"/>
      <c r="H13" s="90">
        <f t="shared" ref="H13:H16" si="7">ROUND(G13*F13,2)</f>
        <v>0</v>
      </c>
      <c r="I13" s="5" t="str">
        <f t="shared" ca="1" si="0"/>
        <v/>
      </c>
      <c r="J13" s="1" t="str">
        <f t="shared" si="4"/>
        <v>A007A150 mm Granular A Limestonetonne</v>
      </c>
      <c r="K13" s="2" t="e">
        <f>MATCH(J13,#REF!,0)</f>
        <v>#REF!</v>
      </c>
      <c r="L13" s="3" t="str">
        <f t="shared" ca="1" si="1"/>
        <v>F0</v>
      </c>
      <c r="M13" s="3" t="str">
        <f t="shared" ca="1" si="2"/>
        <v>C2</v>
      </c>
      <c r="N13" s="3" t="str">
        <f t="shared" ca="1" si="3"/>
        <v>C2</v>
      </c>
    </row>
    <row r="14" spans="1:14" s="93" customFormat="1" ht="36" customHeight="1" x14ac:dyDescent="0.2">
      <c r="A14" s="91" t="s">
        <v>347</v>
      </c>
      <c r="B14" s="92" t="s">
        <v>174</v>
      </c>
      <c r="C14" s="85" t="s">
        <v>402</v>
      </c>
      <c r="D14" s="86" t="s">
        <v>89</v>
      </c>
      <c r="E14" s="87" t="s">
        <v>96</v>
      </c>
      <c r="F14" s="88">
        <v>200</v>
      </c>
      <c r="G14" s="89"/>
      <c r="H14" s="90">
        <f t="shared" si="7"/>
        <v>0</v>
      </c>
      <c r="I14" s="5" t="str">
        <f t="shared" ca="1" si="0"/>
        <v/>
      </c>
      <c r="J14" s="1" t="str">
        <f t="shared" si="4"/>
        <v>A007B350 mm Granular Btonne</v>
      </c>
      <c r="K14" s="2" t="e">
        <f>MATCH(J14,#REF!,0)</f>
        <v>#REF!</v>
      </c>
      <c r="L14" s="3" t="str">
        <f t="shared" ca="1" si="1"/>
        <v>F0</v>
      </c>
      <c r="M14" s="3" t="str">
        <f t="shared" ca="1" si="2"/>
        <v>C2</v>
      </c>
      <c r="N14" s="3" t="str">
        <f t="shared" ca="1" si="3"/>
        <v>C2</v>
      </c>
    </row>
    <row r="15" spans="1:14" ht="36" customHeight="1" x14ac:dyDescent="0.2">
      <c r="A15" s="91" t="s">
        <v>348</v>
      </c>
      <c r="B15" s="92" t="s">
        <v>175</v>
      </c>
      <c r="C15" s="85" t="s">
        <v>349</v>
      </c>
      <c r="D15" s="86" t="s">
        <v>89</v>
      </c>
      <c r="E15" s="87" t="s">
        <v>96</v>
      </c>
      <c r="F15" s="88">
        <v>5000</v>
      </c>
      <c r="G15" s="89"/>
      <c r="H15" s="90">
        <f t="shared" si="7"/>
        <v>0</v>
      </c>
      <c r="I15" s="5" t="str">
        <f t="shared" ca="1" si="0"/>
        <v/>
      </c>
      <c r="J15" s="1" t="str">
        <f t="shared" si="4"/>
        <v>A008A1100 mm Granular A Limestonetonne</v>
      </c>
      <c r="K15" s="2" t="e">
        <f>MATCH(J15,#REF!,0)</f>
        <v>#REF!</v>
      </c>
      <c r="L15" s="3" t="str">
        <f t="shared" ca="1" si="1"/>
        <v>F0</v>
      </c>
      <c r="M15" s="3" t="str">
        <f t="shared" ca="1" si="2"/>
        <v>C2</v>
      </c>
      <c r="N15" s="3" t="str">
        <f t="shared" ca="1" si="3"/>
        <v>C2</v>
      </c>
    </row>
    <row r="16" spans="1:14" ht="36" customHeight="1" x14ac:dyDescent="0.2">
      <c r="A16" s="91" t="s">
        <v>136</v>
      </c>
      <c r="B16" s="84" t="s">
        <v>35</v>
      </c>
      <c r="C16" s="85" t="s">
        <v>161</v>
      </c>
      <c r="D16" s="86" t="s">
        <v>379</v>
      </c>
      <c r="E16" s="87"/>
      <c r="F16" s="88"/>
      <c r="G16" s="90"/>
      <c r="H16" s="90">
        <f t="shared" si="7"/>
        <v>0</v>
      </c>
      <c r="I16" s="5" t="str">
        <f t="shared" ca="1" si="0"/>
        <v>LOCKED</v>
      </c>
      <c r="J16" s="1" t="str">
        <f t="shared" si="4"/>
        <v>A010Supplying and Placing Base Course MaterialCW 3110-R21</v>
      </c>
      <c r="K16" s="2" t="e">
        <f>MATCH(J16,#REF!,0)</f>
        <v>#REF!</v>
      </c>
      <c r="L16" s="3" t="str">
        <f t="shared" ca="1" si="1"/>
        <v>F0</v>
      </c>
      <c r="M16" s="3" t="str">
        <f t="shared" ca="1" si="2"/>
        <v>C2</v>
      </c>
      <c r="N16" s="3" t="str">
        <f t="shared" ca="1" si="3"/>
        <v>C2</v>
      </c>
    </row>
    <row r="17" spans="1:14" ht="36" customHeight="1" x14ac:dyDescent="0.2">
      <c r="A17" s="91" t="s">
        <v>350</v>
      </c>
      <c r="B17" s="92" t="s">
        <v>173</v>
      </c>
      <c r="C17" s="85" t="s">
        <v>351</v>
      </c>
      <c r="D17" s="86" t="s">
        <v>89</v>
      </c>
      <c r="E17" s="87" t="s">
        <v>95</v>
      </c>
      <c r="F17" s="88">
        <v>1000</v>
      </c>
      <c r="G17" s="89"/>
      <c r="H17" s="90">
        <f t="shared" ref="H17:H20" si="8">ROUND(G17*F17,2)</f>
        <v>0</v>
      </c>
      <c r="I17" s="5" t="str">
        <f t="shared" ca="1" si="0"/>
        <v/>
      </c>
      <c r="J17" s="1" t="str">
        <f t="shared" si="4"/>
        <v>A010A1Base Course Material - Granular A Limestonem³</v>
      </c>
      <c r="K17" s="2" t="e">
        <f>MATCH(J17,#REF!,0)</f>
        <v>#REF!</v>
      </c>
      <c r="L17" s="3" t="str">
        <f t="shared" ca="1" si="1"/>
        <v>F0</v>
      </c>
      <c r="M17" s="3" t="str">
        <f t="shared" ca="1" si="2"/>
        <v>C2</v>
      </c>
      <c r="N17" s="3" t="str">
        <f t="shared" ca="1" si="3"/>
        <v>C2</v>
      </c>
    </row>
    <row r="18" spans="1:14" ht="36" customHeight="1" x14ac:dyDescent="0.2">
      <c r="A18" s="83" t="s">
        <v>137</v>
      </c>
      <c r="B18" s="84" t="s">
        <v>48</v>
      </c>
      <c r="C18" s="85" t="s">
        <v>41</v>
      </c>
      <c r="D18" s="86" t="s">
        <v>379</v>
      </c>
      <c r="E18" s="87" t="s">
        <v>94</v>
      </c>
      <c r="F18" s="88">
        <v>1500</v>
      </c>
      <c r="G18" s="89"/>
      <c r="H18" s="90">
        <f t="shared" si="8"/>
        <v>0</v>
      </c>
      <c r="I18" s="5" t="str">
        <f t="shared" ca="1" si="0"/>
        <v/>
      </c>
      <c r="J18" s="1" t="str">
        <f t="shared" si="4"/>
        <v>A012Grading of BoulevardsCW 3110-R21m²</v>
      </c>
      <c r="K18" s="2" t="e">
        <f>MATCH(J18,#REF!,0)</f>
        <v>#REF!</v>
      </c>
      <c r="L18" s="3" t="str">
        <f t="shared" ca="1" si="1"/>
        <v>F0</v>
      </c>
      <c r="M18" s="3" t="str">
        <f t="shared" ca="1" si="2"/>
        <v>C2</v>
      </c>
      <c r="N18" s="3" t="str">
        <f t="shared" ca="1" si="3"/>
        <v>C2</v>
      </c>
    </row>
    <row r="19" spans="1:14" ht="36" customHeight="1" x14ac:dyDescent="0.2">
      <c r="A19" s="91" t="s">
        <v>138</v>
      </c>
      <c r="B19" s="84" t="s">
        <v>403</v>
      </c>
      <c r="C19" s="85" t="s">
        <v>352</v>
      </c>
      <c r="D19" s="86" t="s">
        <v>353</v>
      </c>
      <c r="E19" s="87"/>
      <c r="F19" s="88"/>
      <c r="G19" s="90"/>
      <c r="H19" s="90">
        <f t="shared" si="8"/>
        <v>0</v>
      </c>
      <c r="I19" s="5" t="str">
        <f t="shared" ca="1" si="0"/>
        <v>LOCKED</v>
      </c>
      <c r="J19" s="1" t="str">
        <f t="shared" si="4"/>
        <v>A022Geotextile FabricCW 3130-R5</v>
      </c>
      <c r="K19" s="2" t="e">
        <f>MATCH(J19,#REF!,0)</f>
        <v>#REF!</v>
      </c>
      <c r="L19" s="3" t="str">
        <f t="shared" ca="1" si="1"/>
        <v>F0</v>
      </c>
      <c r="M19" s="3" t="str">
        <f t="shared" ca="1" si="2"/>
        <v>C2</v>
      </c>
      <c r="N19" s="3" t="str">
        <f t="shared" ca="1" si="3"/>
        <v>C2</v>
      </c>
    </row>
    <row r="20" spans="1:14" ht="36" customHeight="1" x14ac:dyDescent="0.2">
      <c r="A20" s="91" t="s">
        <v>354</v>
      </c>
      <c r="B20" s="92" t="s">
        <v>173</v>
      </c>
      <c r="C20" s="85" t="s">
        <v>355</v>
      </c>
      <c r="D20" s="86" t="s">
        <v>89</v>
      </c>
      <c r="E20" s="87" t="s">
        <v>94</v>
      </c>
      <c r="F20" s="88">
        <v>6300</v>
      </c>
      <c r="G20" s="89"/>
      <c r="H20" s="90">
        <f t="shared" si="8"/>
        <v>0</v>
      </c>
      <c r="I20" s="5" t="str">
        <f t="shared" ca="1" si="0"/>
        <v/>
      </c>
      <c r="J20" s="1" t="str">
        <f t="shared" si="4"/>
        <v>A022A2Separation/Filtration Fabricm²</v>
      </c>
      <c r="K20" s="2" t="e">
        <f>MATCH(J20,#REF!,0)</f>
        <v>#REF!</v>
      </c>
      <c r="L20" s="3" t="str">
        <f t="shared" ca="1" si="1"/>
        <v>F0</v>
      </c>
      <c r="M20" s="3" t="str">
        <f t="shared" ca="1" si="2"/>
        <v>C2</v>
      </c>
      <c r="N20" s="3" t="str">
        <f t="shared" ca="1" si="3"/>
        <v>C2</v>
      </c>
    </row>
    <row r="21" spans="1:14" ht="36" customHeight="1" x14ac:dyDescent="0.2">
      <c r="A21" s="91" t="s">
        <v>356</v>
      </c>
      <c r="B21" s="84" t="s">
        <v>36</v>
      </c>
      <c r="C21" s="85" t="s">
        <v>285</v>
      </c>
      <c r="D21" s="86" t="s">
        <v>357</v>
      </c>
      <c r="E21" s="87"/>
      <c r="F21" s="88"/>
      <c r="G21" s="90"/>
      <c r="H21" s="90">
        <f t="shared" ref="H21" si="9">ROUND(G21*F21,2)</f>
        <v>0</v>
      </c>
      <c r="I21" s="5" t="str">
        <f t="shared" ca="1" si="0"/>
        <v>LOCKED</v>
      </c>
      <c r="J21" s="1" t="str">
        <f t="shared" si="4"/>
        <v>A022A4Supply and Install GeogridCW 3135-R2</v>
      </c>
      <c r="K21" s="2" t="e">
        <f>MATCH(J21,#REF!,0)</f>
        <v>#REF!</v>
      </c>
      <c r="L21" s="3" t="str">
        <f t="shared" ca="1" si="1"/>
        <v>F0</v>
      </c>
      <c r="M21" s="3" t="str">
        <f t="shared" ca="1" si="2"/>
        <v>C2</v>
      </c>
      <c r="N21" s="3" t="str">
        <f t="shared" ca="1" si="3"/>
        <v>C2</v>
      </c>
    </row>
    <row r="22" spans="1:14" ht="36" customHeight="1" x14ac:dyDescent="0.2">
      <c r="A22" s="91" t="s">
        <v>358</v>
      </c>
      <c r="B22" s="92" t="s">
        <v>173</v>
      </c>
      <c r="C22" s="85" t="s">
        <v>359</v>
      </c>
      <c r="D22" s="86" t="s">
        <v>89</v>
      </c>
      <c r="E22" s="87" t="s">
        <v>94</v>
      </c>
      <c r="F22" s="88">
        <v>6300</v>
      </c>
      <c r="G22" s="89"/>
      <c r="H22" s="90">
        <f>ROUND(G22*F22,2)</f>
        <v>0</v>
      </c>
      <c r="I22" s="5" t="str">
        <f t="shared" ca="1" si="0"/>
        <v/>
      </c>
      <c r="J22" s="1" t="str">
        <f t="shared" si="4"/>
        <v>A022A5Class A Geogridm²</v>
      </c>
      <c r="K22" s="2" t="e">
        <f>MATCH(J22,#REF!,0)</f>
        <v>#REF!</v>
      </c>
      <c r="L22" s="3" t="str">
        <f t="shared" ca="1" si="1"/>
        <v>F0</v>
      </c>
      <c r="M22" s="3" t="str">
        <f t="shared" ca="1" si="2"/>
        <v>C2</v>
      </c>
      <c r="N22" s="3" t="str">
        <f t="shared" ca="1" si="3"/>
        <v>C2</v>
      </c>
    </row>
    <row r="23" spans="1:14" ht="36" customHeight="1" x14ac:dyDescent="0.2">
      <c r="A23" s="94"/>
      <c r="B23" s="95"/>
      <c r="C23" s="96" t="s">
        <v>404</v>
      </c>
      <c r="D23" s="97"/>
      <c r="E23" s="98"/>
      <c r="F23" s="88"/>
      <c r="G23" s="90"/>
      <c r="H23" s="90">
        <f t="shared" ref="H23:H24" si="10">ROUND(G23*F23,2)</f>
        <v>0</v>
      </c>
      <c r="I23" s="5" t="str">
        <f t="shared" ca="1" si="0"/>
        <v>LOCKED</v>
      </c>
      <c r="J23" s="1" t="str">
        <f t="shared" si="4"/>
        <v>ROADWORKS - REMOVALS/RENEWALS</v>
      </c>
      <c r="K23" s="2" t="e">
        <f>MATCH(J23,#REF!,0)</f>
        <v>#REF!</v>
      </c>
      <c r="L23" s="3" t="str">
        <f t="shared" ca="1" si="1"/>
        <v>F0</v>
      </c>
      <c r="M23" s="3" t="str">
        <f t="shared" ca="1" si="2"/>
        <v>C2</v>
      </c>
      <c r="N23" s="3" t="str">
        <f t="shared" ca="1" si="3"/>
        <v>C2</v>
      </c>
    </row>
    <row r="24" spans="1:14" ht="36" customHeight="1" x14ac:dyDescent="0.2">
      <c r="A24" s="100" t="s">
        <v>188</v>
      </c>
      <c r="B24" s="84" t="s">
        <v>405</v>
      </c>
      <c r="C24" s="85" t="s">
        <v>158</v>
      </c>
      <c r="D24" s="86" t="s">
        <v>379</v>
      </c>
      <c r="E24" s="87"/>
      <c r="F24" s="88"/>
      <c r="G24" s="90"/>
      <c r="H24" s="90">
        <f t="shared" si="10"/>
        <v>0</v>
      </c>
      <c r="I24" s="5" t="str">
        <f t="shared" ca="1" si="0"/>
        <v>LOCKED</v>
      </c>
      <c r="J24" s="1" t="str">
        <f t="shared" si="4"/>
        <v>B001Pavement RemovalCW 3110-R21</v>
      </c>
      <c r="K24" s="2" t="e">
        <f>MATCH(J24,#REF!,0)</f>
        <v>#REF!</v>
      </c>
      <c r="L24" s="3" t="str">
        <f t="shared" ca="1" si="1"/>
        <v>F0</v>
      </c>
      <c r="M24" s="3" t="str">
        <f t="shared" ca="1" si="2"/>
        <v>C2</v>
      </c>
      <c r="N24" s="3" t="str">
        <f t="shared" ca="1" si="3"/>
        <v>C2</v>
      </c>
    </row>
    <row r="25" spans="1:14" ht="36" customHeight="1" x14ac:dyDescent="0.2">
      <c r="A25" s="100" t="s">
        <v>218</v>
      </c>
      <c r="B25" s="92" t="s">
        <v>173</v>
      </c>
      <c r="C25" s="85" t="s">
        <v>159</v>
      </c>
      <c r="D25" s="86" t="s">
        <v>89</v>
      </c>
      <c r="E25" s="87" t="s">
        <v>94</v>
      </c>
      <c r="F25" s="88">
        <v>7500</v>
      </c>
      <c r="G25" s="89"/>
      <c r="H25" s="90">
        <f>ROUND(G25*F25,2)</f>
        <v>0</v>
      </c>
      <c r="I25" s="5" t="str">
        <f t="shared" ca="1" si="0"/>
        <v/>
      </c>
      <c r="J25" s="1" t="str">
        <f t="shared" si="4"/>
        <v>B002Concrete Pavementm²</v>
      </c>
      <c r="K25" s="2" t="e">
        <f>MATCH(J25,#REF!,0)</f>
        <v>#REF!</v>
      </c>
      <c r="L25" s="3" t="str">
        <f t="shared" ca="1" si="1"/>
        <v>F0</v>
      </c>
      <c r="M25" s="3" t="str">
        <f t="shared" ca="1" si="2"/>
        <v>C2</v>
      </c>
      <c r="N25" s="3" t="str">
        <f t="shared" ca="1" si="3"/>
        <v>C2</v>
      </c>
    </row>
    <row r="26" spans="1:14" ht="36" customHeight="1" x14ac:dyDescent="0.2">
      <c r="A26" s="100" t="s">
        <v>139</v>
      </c>
      <c r="B26" s="92" t="s">
        <v>174</v>
      </c>
      <c r="C26" s="85" t="s">
        <v>160</v>
      </c>
      <c r="D26" s="86" t="s">
        <v>89</v>
      </c>
      <c r="E26" s="87" t="s">
        <v>94</v>
      </c>
      <c r="F26" s="88">
        <v>200</v>
      </c>
      <c r="G26" s="89"/>
      <c r="H26" s="90">
        <f>ROUND(G26*F26,2)</f>
        <v>0</v>
      </c>
      <c r="I26" s="5" t="str">
        <f t="shared" ca="1" si="0"/>
        <v/>
      </c>
      <c r="J26" s="1" t="str">
        <f t="shared" si="4"/>
        <v>B003Asphalt Pavementm²</v>
      </c>
      <c r="K26" s="2" t="e">
        <f>MATCH(J26,#REF!,0)</f>
        <v>#REF!</v>
      </c>
      <c r="L26" s="3" t="str">
        <f t="shared" ca="1" si="1"/>
        <v>F0</v>
      </c>
      <c r="M26" s="3" t="str">
        <f t="shared" ca="1" si="2"/>
        <v>C2</v>
      </c>
      <c r="N26" s="3" t="str">
        <f t="shared" ca="1" si="3"/>
        <v>C2</v>
      </c>
    </row>
    <row r="27" spans="1:14" ht="36" customHeight="1" x14ac:dyDescent="0.2">
      <c r="A27" s="100" t="s">
        <v>147</v>
      </c>
      <c r="B27" s="84" t="s">
        <v>38</v>
      </c>
      <c r="C27" s="85" t="s">
        <v>77</v>
      </c>
      <c r="D27" s="86" t="s">
        <v>323</v>
      </c>
      <c r="E27" s="87"/>
      <c r="F27" s="88"/>
      <c r="G27" s="90"/>
      <c r="H27" s="90">
        <f t="shared" ref="H27" si="11">ROUND(G27*F27,2)</f>
        <v>0</v>
      </c>
      <c r="I27" s="5" t="str">
        <f t="shared" ca="1" si="0"/>
        <v>LOCKED</v>
      </c>
      <c r="J27" s="1" t="str">
        <f t="shared" si="4"/>
        <v>B094Drilled DowelsCW 3230-R8</v>
      </c>
      <c r="K27" s="2" t="e">
        <f>MATCH(J27,#REF!,0)</f>
        <v>#REF!</v>
      </c>
      <c r="L27" s="3" t="str">
        <f t="shared" ca="1" si="1"/>
        <v>F0</v>
      </c>
      <c r="M27" s="3" t="str">
        <f t="shared" ca="1" si="2"/>
        <v>C2</v>
      </c>
      <c r="N27" s="3" t="str">
        <f t="shared" ca="1" si="3"/>
        <v>C2</v>
      </c>
    </row>
    <row r="28" spans="1:14" ht="36" customHeight="1" x14ac:dyDescent="0.2">
      <c r="A28" s="100" t="s">
        <v>148</v>
      </c>
      <c r="B28" s="92" t="s">
        <v>173</v>
      </c>
      <c r="C28" s="85" t="s">
        <v>104</v>
      </c>
      <c r="D28" s="86" t="s">
        <v>89</v>
      </c>
      <c r="E28" s="87" t="s">
        <v>97</v>
      </c>
      <c r="F28" s="88">
        <v>50</v>
      </c>
      <c r="G28" s="89"/>
      <c r="H28" s="90">
        <f>ROUND(G28*F28,2)</f>
        <v>0</v>
      </c>
      <c r="I28" s="5" t="str">
        <f t="shared" ca="1" si="0"/>
        <v/>
      </c>
      <c r="J28" s="1" t="str">
        <f t="shared" si="4"/>
        <v>B09519.1 mm Diametereach</v>
      </c>
      <c r="K28" s="2" t="e">
        <f>MATCH(J28,#REF!,0)</f>
        <v>#REF!</v>
      </c>
      <c r="L28" s="3" t="str">
        <f t="shared" ca="1" si="1"/>
        <v>F0</v>
      </c>
      <c r="M28" s="3" t="str">
        <f t="shared" ca="1" si="2"/>
        <v>C2</v>
      </c>
      <c r="N28" s="3" t="str">
        <f t="shared" ca="1" si="3"/>
        <v>C2</v>
      </c>
    </row>
    <row r="29" spans="1:14" ht="36" customHeight="1" x14ac:dyDescent="0.2">
      <c r="A29" s="100" t="s">
        <v>149</v>
      </c>
      <c r="B29" s="92" t="s">
        <v>174</v>
      </c>
      <c r="C29" s="85" t="s">
        <v>105</v>
      </c>
      <c r="D29" s="86" t="s">
        <v>89</v>
      </c>
      <c r="E29" s="87" t="s">
        <v>97</v>
      </c>
      <c r="F29" s="88">
        <v>360</v>
      </c>
      <c r="G29" s="89"/>
      <c r="H29" s="90">
        <f>ROUND(G29*F29,2)</f>
        <v>0</v>
      </c>
      <c r="I29" s="5" t="str">
        <f t="shared" ca="1" si="0"/>
        <v/>
      </c>
      <c r="J29" s="1" t="str">
        <f t="shared" si="4"/>
        <v>B09628.6 mm Diametereach</v>
      </c>
      <c r="K29" s="2" t="e">
        <f>MATCH(J29,#REF!,0)</f>
        <v>#REF!</v>
      </c>
      <c r="L29" s="3" t="str">
        <f t="shared" ca="1" si="1"/>
        <v>F0</v>
      </c>
      <c r="M29" s="3" t="str">
        <f t="shared" ca="1" si="2"/>
        <v>C2</v>
      </c>
      <c r="N29" s="3" t="str">
        <f t="shared" ca="1" si="3"/>
        <v>C2</v>
      </c>
    </row>
    <row r="30" spans="1:14" ht="36" customHeight="1" x14ac:dyDescent="0.2">
      <c r="A30" s="100" t="s">
        <v>150</v>
      </c>
      <c r="B30" s="84" t="s">
        <v>406</v>
      </c>
      <c r="C30" s="85" t="s">
        <v>78</v>
      </c>
      <c r="D30" s="86" t="s">
        <v>323</v>
      </c>
      <c r="E30" s="87"/>
      <c r="F30" s="88"/>
      <c r="G30" s="90"/>
      <c r="H30" s="90">
        <f t="shared" ref="H30" si="12">ROUND(G30*F30,2)</f>
        <v>0</v>
      </c>
      <c r="I30" s="5" t="str">
        <f t="shared" ca="1" si="0"/>
        <v>LOCKED</v>
      </c>
      <c r="J30" s="1" t="str">
        <f t="shared" si="4"/>
        <v>B097Drilled Tie BarsCW 3230-R8</v>
      </c>
      <c r="K30" s="2" t="e">
        <f>MATCH(J30,#REF!,0)</f>
        <v>#REF!</v>
      </c>
      <c r="L30" s="3" t="str">
        <f t="shared" ca="1" si="1"/>
        <v>F0</v>
      </c>
      <c r="M30" s="3" t="str">
        <f t="shared" ca="1" si="2"/>
        <v>C2</v>
      </c>
      <c r="N30" s="3" t="str">
        <f t="shared" ca="1" si="3"/>
        <v>C2</v>
      </c>
    </row>
    <row r="31" spans="1:14" s="109" customFormat="1" ht="36" customHeight="1" x14ac:dyDescent="0.2">
      <c r="A31" s="101" t="s">
        <v>151</v>
      </c>
      <c r="B31" s="102" t="s">
        <v>173</v>
      </c>
      <c r="C31" s="103" t="s">
        <v>102</v>
      </c>
      <c r="D31" s="104" t="s">
        <v>89</v>
      </c>
      <c r="E31" s="105" t="s">
        <v>97</v>
      </c>
      <c r="F31" s="106">
        <v>200</v>
      </c>
      <c r="G31" s="107"/>
      <c r="H31" s="108">
        <f>ROUND(G31*F31,2)</f>
        <v>0</v>
      </c>
      <c r="I31" s="38" t="str">
        <f t="shared" ca="1" si="0"/>
        <v/>
      </c>
      <c r="J31" s="39" t="str">
        <f t="shared" si="4"/>
        <v>B09820 M Deformed Tie Bareach</v>
      </c>
      <c r="K31" s="40" t="e">
        <f>MATCH(J31,#REF!,0)</f>
        <v>#REF!</v>
      </c>
      <c r="L31" s="41" t="str">
        <f t="shared" ca="1" si="1"/>
        <v>F0</v>
      </c>
      <c r="M31" s="41" t="str">
        <f t="shared" ca="1" si="2"/>
        <v>C2</v>
      </c>
      <c r="N31" s="41" t="str">
        <f t="shared" ca="1" si="3"/>
        <v>C2</v>
      </c>
    </row>
    <row r="32" spans="1:14" s="110" customFormat="1" ht="36" customHeight="1" x14ac:dyDescent="0.2">
      <c r="A32" s="100" t="s">
        <v>221</v>
      </c>
      <c r="B32" s="92" t="s">
        <v>174</v>
      </c>
      <c r="C32" s="85" t="s">
        <v>103</v>
      </c>
      <c r="D32" s="86" t="s">
        <v>89</v>
      </c>
      <c r="E32" s="87" t="s">
        <v>97</v>
      </c>
      <c r="F32" s="88">
        <v>25</v>
      </c>
      <c r="G32" s="89"/>
      <c r="H32" s="90">
        <f>ROUND(G32*F32,2)</f>
        <v>0</v>
      </c>
      <c r="I32" s="5" t="str">
        <f t="shared" ca="1" si="0"/>
        <v/>
      </c>
      <c r="J32" s="1" t="str">
        <f t="shared" si="4"/>
        <v>B09925 M Deformed Tie Bareach</v>
      </c>
      <c r="K32" s="2" t="e">
        <f>MATCH(J32,#REF!,0)</f>
        <v>#REF!</v>
      </c>
      <c r="L32" s="3" t="str">
        <f t="shared" ca="1" si="1"/>
        <v>F0</v>
      </c>
      <c r="M32" s="3" t="str">
        <f t="shared" ca="1" si="2"/>
        <v>C2</v>
      </c>
      <c r="N32" s="3" t="str">
        <f t="shared" ca="1" si="3"/>
        <v>C2</v>
      </c>
    </row>
    <row r="33" spans="1:14" ht="36" customHeight="1" x14ac:dyDescent="0.2">
      <c r="A33" s="100" t="s">
        <v>299</v>
      </c>
      <c r="B33" s="84" t="s">
        <v>39</v>
      </c>
      <c r="C33" s="85" t="s">
        <v>162</v>
      </c>
      <c r="D33" s="86" t="s">
        <v>1</v>
      </c>
      <c r="E33" s="87"/>
      <c r="F33" s="88"/>
      <c r="G33" s="90"/>
      <c r="H33" s="90">
        <f t="shared" ref="H33" si="13">ROUND(G33*F33,2)</f>
        <v>0</v>
      </c>
      <c r="I33" s="5" t="str">
        <f t="shared" ca="1" si="0"/>
        <v>LOCKED</v>
      </c>
      <c r="J33" s="1" t="str">
        <f t="shared" si="4"/>
        <v>B100rMiscellaneous Concrete Slab RemovalCW 3235-R9</v>
      </c>
      <c r="K33" s="2" t="e">
        <f>MATCH(J33,#REF!,0)</f>
        <v>#REF!</v>
      </c>
      <c r="L33" s="3" t="str">
        <f t="shared" ca="1" si="1"/>
        <v>F0</v>
      </c>
      <c r="M33" s="3" t="str">
        <f t="shared" ca="1" si="2"/>
        <v>C2</v>
      </c>
      <c r="N33" s="3" t="str">
        <f t="shared" ca="1" si="3"/>
        <v>C2</v>
      </c>
    </row>
    <row r="34" spans="1:14" s="113" customFormat="1" ht="36" customHeight="1" x14ac:dyDescent="0.2">
      <c r="A34" s="111" t="s">
        <v>300</v>
      </c>
      <c r="B34" s="92" t="s">
        <v>173</v>
      </c>
      <c r="C34" s="85" t="s">
        <v>163</v>
      </c>
      <c r="D34" s="86" t="s">
        <v>89</v>
      </c>
      <c r="E34" s="87" t="s">
        <v>94</v>
      </c>
      <c r="F34" s="88">
        <v>80</v>
      </c>
      <c r="G34" s="112"/>
      <c r="H34" s="90">
        <f t="shared" ref="H34:H43" si="14">ROUND(G34*F34,2)</f>
        <v>0</v>
      </c>
      <c r="I34" s="5" t="str">
        <f t="shared" ca="1" si="0"/>
        <v/>
      </c>
      <c r="J34" s="1" t="str">
        <f t="shared" si="4"/>
        <v>B101rMedian Slabm²</v>
      </c>
      <c r="K34" s="2" t="e">
        <f>MATCH(J34,#REF!,0)</f>
        <v>#REF!</v>
      </c>
      <c r="L34" s="3" t="str">
        <f t="shared" ca="1" si="1"/>
        <v>F0</v>
      </c>
      <c r="M34" s="3" t="str">
        <f t="shared" ca="1" si="2"/>
        <v>C2</v>
      </c>
      <c r="N34" s="3" t="str">
        <f t="shared" ca="1" si="3"/>
        <v>C2</v>
      </c>
    </row>
    <row r="35" spans="1:14" ht="36" customHeight="1" x14ac:dyDescent="0.2">
      <c r="A35" s="100" t="s">
        <v>301</v>
      </c>
      <c r="B35" s="92" t="s">
        <v>174</v>
      </c>
      <c r="C35" s="85" t="s">
        <v>200</v>
      </c>
      <c r="D35" s="86" t="s">
        <v>89</v>
      </c>
      <c r="E35" s="87" t="s">
        <v>94</v>
      </c>
      <c r="F35" s="88">
        <v>155</v>
      </c>
      <c r="G35" s="89"/>
      <c r="H35" s="90">
        <f t="shared" si="14"/>
        <v>0</v>
      </c>
      <c r="I35" s="5" t="str">
        <f t="shared" ca="1" si="0"/>
        <v/>
      </c>
      <c r="J35" s="1" t="str">
        <f t="shared" si="4"/>
        <v>B102rMonolithic Median Slabm²</v>
      </c>
      <c r="K35" s="2" t="e">
        <f>MATCH(J35,#REF!,0)</f>
        <v>#REF!</v>
      </c>
      <c r="L35" s="3" t="str">
        <f t="shared" ca="1" si="1"/>
        <v>F0</v>
      </c>
      <c r="M35" s="3" t="str">
        <f t="shared" ca="1" si="2"/>
        <v>C2</v>
      </c>
      <c r="N35" s="3" t="str">
        <f t="shared" ca="1" si="3"/>
        <v>C2</v>
      </c>
    </row>
    <row r="36" spans="1:14" ht="36" customHeight="1" x14ac:dyDescent="0.2">
      <c r="A36" s="100" t="s">
        <v>302</v>
      </c>
      <c r="B36" s="92" t="s">
        <v>175</v>
      </c>
      <c r="C36" s="85" t="s">
        <v>2</v>
      </c>
      <c r="D36" s="86" t="s">
        <v>89</v>
      </c>
      <c r="E36" s="87" t="s">
        <v>94</v>
      </c>
      <c r="F36" s="88">
        <v>270</v>
      </c>
      <c r="G36" s="89"/>
      <c r="H36" s="90">
        <f t="shared" si="14"/>
        <v>0</v>
      </c>
      <c r="I36" s="5" t="str">
        <f t="shared" ca="1" si="0"/>
        <v/>
      </c>
      <c r="J36" s="1" t="str">
        <f t="shared" si="4"/>
        <v>B104r100 mm Sidewalkm²</v>
      </c>
      <c r="K36" s="2" t="e">
        <f>MATCH(J36,#REF!,0)</f>
        <v>#REF!</v>
      </c>
      <c r="L36" s="3" t="str">
        <f t="shared" ca="1" si="1"/>
        <v>F0</v>
      </c>
      <c r="M36" s="3" t="str">
        <f t="shared" ca="1" si="2"/>
        <v>C2</v>
      </c>
      <c r="N36" s="3" t="str">
        <f t="shared" ca="1" si="3"/>
        <v>C2</v>
      </c>
    </row>
    <row r="37" spans="1:14" ht="36" customHeight="1" x14ac:dyDescent="0.2">
      <c r="A37" s="100" t="s">
        <v>303</v>
      </c>
      <c r="B37" s="92" t="s">
        <v>176</v>
      </c>
      <c r="C37" s="85" t="s">
        <v>164</v>
      </c>
      <c r="D37" s="86" t="s">
        <v>89</v>
      </c>
      <c r="E37" s="87" t="s">
        <v>94</v>
      </c>
      <c r="F37" s="88">
        <v>5</v>
      </c>
      <c r="G37" s="89"/>
      <c r="H37" s="90">
        <f t="shared" si="14"/>
        <v>0</v>
      </c>
      <c r="I37" s="5" t="str">
        <f t="shared" ca="1" si="0"/>
        <v/>
      </c>
      <c r="J37" s="1" t="str">
        <f t="shared" si="4"/>
        <v>B105rBullnosem²</v>
      </c>
      <c r="K37" s="2" t="e">
        <f>MATCH(J37,#REF!,0)</f>
        <v>#REF!</v>
      </c>
      <c r="L37" s="3" t="str">
        <f t="shared" ca="1" si="1"/>
        <v>F0</v>
      </c>
      <c r="M37" s="3" t="str">
        <f t="shared" ca="1" si="2"/>
        <v>C2</v>
      </c>
      <c r="N37" s="3" t="str">
        <f t="shared" ca="1" si="3"/>
        <v>C2</v>
      </c>
    </row>
    <row r="38" spans="1:14" ht="36" customHeight="1" x14ac:dyDescent="0.2">
      <c r="A38" s="100" t="s">
        <v>304</v>
      </c>
      <c r="B38" s="92" t="s">
        <v>177</v>
      </c>
      <c r="C38" s="85" t="s">
        <v>165</v>
      </c>
      <c r="D38" s="86" t="s">
        <v>89</v>
      </c>
      <c r="E38" s="87" t="s">
        <v>94</v>
      </c>
      <c r="F38" s="88">
        <v>1075</v>
      </c>
      <c r="G38" s="89"/>
      <c r="H38" s="90">
        <f t="shared" si="14"/>
        <v>0</v>
      </c>
      <c r="I38" s="5" t="str">
        <f t="shared" ca="1" si="0"/>
        <v/>
      </c>
      <c r="J38" s="1" t="str">
        <f t="shared" si="4"/>
        <v>B106rMonolithic Curb and Sidewalkm²</v>
      </c>
      <c r="K38" s="2" t="e">
        <f>MATCH(J38,#REF!,0)</f>
        <v>#REF!</v>
      </c>
      <c r="L38" s="3" t="str">
        <f t="shared" ca="1" si="1"/>
        <v>F0</v>
      </c>
      <c r="M38" s="3" t="str">
        <f t="shared" ca="1" si="2"/>
        <v>C2</v>
      </c>
      <c r="N38" s="3" t="str">
        <f t="shared" ca="1" si="3"/>
        <v>C2</v>
      </c>
    </row>
    <row r="39" spans="1:14" ht="48" customHeight="1" x14ac:dyDescent="0.2">
      <c r="A39" s="100" t="s">
        <v>374</v>
      </c>
      <c r="B39" s="84" t="s">
        <v>40</v>
      </c>
      <c r="C39" s="85" t="s">
        <v>407</v>
      </c>
      <c r="D39" s="86" t="s">
        <v>253</v>
      </c>
      <c r="E39" s="87" t="s">
        <v>94</v>
      </c>
      <c r="F39" s="114">
        <v>65</v>
      </c>
      <c r="G39" s="89"/>
      <c r="H39" s="90">
        <f t="shared" si="14"/>
        <v>0</v>
      </c>
      <c r="I39" s="5" t="str">
        <f t="shared" ca="1" si="0"/>
        <v/>
      </c>
      <c r="J39" s="1" t="str">
        <f t="shared" si="4"/>
        <v>B114AType 5 Concrete 100 mm Sidewalk with Block Outsm²</v>
      </c>
      <c r="K39" s="2" t="e">
        <f>MATCH(J39,#REF!,0)</f>
        <v>#REF!</v>
      </c>
      <c r="L39" s="3" t="str">
        <f t="shared" ca="1" si="1"/>
        <v>F0</v>
      </c>
      <c r="M39" s="3" t="str">
        <f t="shared" ca="1" si="2"/>
        <v>C2</v>
      </c>
      <c r="N39" s="3" t="str">
        <f t="shared" ca="1" si="3"/>
        <v>C2</v>
      </c>
    </row>
    <row r="40" spans="1:14" ht="36" customHeight="1" x14ac:dyDescent="0.2">
      <c r="A40" s="100" t="s">
        <v>376</v>
      </c>
      <c r="B40" s="84" t="s">
        <v>42</v>
      </c>
      <c r="C40" s="85" t="s">
        <v>377</v>
      </c>
      <c r="D40" s="86"/>
      <c r="E40" s="87"/>
      <c r="F40" s="88"/>
      <c r="G40" s="90"/>
      <c r="H40" s="90">
        <f t="shared" si="14"/>
        <v>0</v>
      </c>
      <c r="I40" s="5" t="str">
        <f t="shared" ca="1" si="0"/>
        <v>LOCKED</v>
      </c>
      <c r="J40" s="1" t="str">
        <f t="shared" si="4"/>
        <v>B114EPaving Stone Indicator Surfaces</v>
      </c>
      <c r="K40" s="2" t="e">
        <f>MATCH(J40,#REF!,0)</f>
        <v>#REF!</v>
      </c>
      <c r="L40" s="3" t="str">
        <f t="shared" ca="1" si="1"/>
        <v>F0</v>
      </c>
      <c r="M40" s="3" t="str">
        <f t="shared" ca="1" si="2"/>
        <v>C2</v>
      </c>
      <c r="N40" s="3" t="str">
        <f t="shared" ca="1" si="3"/>
        <v>C2</v>
      </c>
    </row>
    <row r="41" spans="1:14" ht="48" customHeight="1" x14ac:dyDescent="0.2">
      <c r="A41" s="100"/>
      <c r="B41" s="92" t="s">
        <v>173</v>
      </c>
      <c r="C41" s="85" t="s">
        <v>408</v>
      </c>
      <c r="D41" s="86" t="s">
        <v>254</v>
      </c>
      <c r="E41" s="87" t="s">
        <v>94</v>
      </c>
      <c r="F41" s="114">
        <v>10</v>
      </c>
      <c r="G41" s="89"/>
      <c r="H41" s="90">
        <f t="shared" si="14"/>
        <v>0</v>
      </c>
      <c r="I41" s="5" t="str">
        <f t="shared" ca="1" si="0"/>
        <v/>
      </c>
      <c r="J41" s="1" t="str">
        <f t="shared" si="4"/>
        <v>Charcoal Holland Paver(210 mm x 210 mm x 60 mm)m²</v>
      </c>
      <c r="K41" s="2" t="e">
        <f>MATCH(J41,#REF!,0)</f>
        <v>#REF!</v>
      </c>
      <c r="L41" s="3" t="str">
        <f t="shared" ca="1" si="1"/>
        <v>F0</v>
      </c>
      <c r="M41" s="3" t="str">
        <f t="shared" ca="1" si="2"/>
        <v>C2</v>
      </c>
      <c r="N41" s="3" t="str">
        <f t="shared" ca="1" si="3"/>
        <v>C2</v>
      </c>
    </row>
    <row r="42" spans="1:14" ht="60" customHeight="1" x14ac:dyDescent="0.2">
      <c r="A42" s="100"/>
      <c r="B42" s="92" t="s">
        <v>174</v>
      </c>
      <c r="C42" s="85" t="s">
        <v>409</v>
      </c>
      <c r="D42" s="86" t="s">
        <v>0</v>
      </c>
      <c r="E42" s="87" t="s">
        <v>94</v>
      </c>
      <c r="F42" s="114">
        <v>2</v>
      </c>
      <c r="G42" s="89"/>
      <c r="H42" s="90">
        <f t="shared" si="14"/>
        <v>0</v>
      </c>
      <c r="I42" s="5" t="str">
        <f t="shared" ca="1" si="0"/>
        <v/>
      </c>
      <c r="J42" s="1" t="str">
        <f t="shared" si="4"/>
        <v>Natural Holland Paver(210 mm x 210 mm x 60 mm and105 mm x 210 mm x 60 mm)m²</v>
      </c>
      <c r="K42" s="2" t="e">
        <f>MATCH(J42,#REF!,0)</f>
        <v>#REF!</v>
      </c>
      <c r="L42" s="3" t="str">
        <f t="shared" ca="1" si="1"/>
        <v>F0</v>
      </c>
      <c r="M42" s="3" t="str">
        <f t="shared" ca="1" si="2"/>
        <v>C2</v>
      </c>
      <c r="N42" s="3" t="str">
        <f t="shared" ca="1" si="3"/>
        <v>C2</v>
      </c>
    </row>
    <row r="43" spans="1:14" ht="36" customHeight="1" x14ac:dyDescent="0.2">
      <c r="A43" s="100" t="s">
        <v>305</v>
      </c>
      <c r="B43" s="84" t="s">
        <v>43</v>
      </c>
      <c r="C43" s="85" t="s">
        <v>166</v>
      </c>
      <c r="D43" s="86" t="s">
        <v>410</v>
      </c>
      <c r="E43" s="87"/>
      <c r="F43" s="88"/>
      <c r="G43" s="90"/>
      <c r="H43" s="90">
        <f t="shared" si="14"/>
        <v>0</v>
      </c>
      <c r="I43" s="5" t="str">
        <f t="shared" ca="1" si="0"/>
        <v>LOCKED</v>
      </c>
      <c r="J43" s="1" t="str">
        <f t="shared" si="4"/>
        <v>B114rlMiscellaneous Concrete Slab RenewalCW 3235-R9, E28</v>
      </c>
      <c r="K43" s="2" t="e">
        <f>MATCH(J43,#REF!,0)</f>
        <v>#REF!</v>
      </c>
      <c r="L43" s="3" t="str">
        <f t="shared" ca="1" si="1"/>
        <v>F0</v>
      </c>
      <c r="M43" s="3" t="str">
        <f t="shared" ca="1" si="2"/>
        <v>C2</v>
      </c>
      <c r="N43" s="3" t="str">
        <f t="shared" ca="1" si="3"/>
        <v>C2</v>
      </c>
    </row>
    <row r="44" spans="1:14" ht="36" customHeight="1" x14ac:dyDescent="0.2">
      <c r="A44" s="100" t="s">
        <v>306</v>
      </c>
      <c r="B44" s="92" t="s">
        <v>173</v>
      </c>
      <c r="C44" s="85" t="s">
        <v>411</v>
      </c>
      <c r="D44" s="86" t="s">
        <v>168</v>
      </c>
      <c r="E44" s="87" t="s">
        <v>94</v>
      </c>
      <c r="F44" s="88">
        <v>65</v>
      </c>
      <c r="G44" s="89"/>
      <c r="H44" s="90">
        <f>ROUND(G44*F44,2)</f>
        <v>0</v>
      </c>
      <c r="I44" s="5" t="str">
        <f t="shared" ca="1" si="0"/>
        <v/>
      </c>
      <c r="J44" s="1" t="str">
        <f t="shared" si="4"/>
        <v>B115rlType 2 Concrete Median SlabSD-227Am²</v>
      </c>
      <c r="K44" s="2" t="e">
        <f>MATCH(J44,#REF!,0)</f>
        <v>#REF!</v>
      </c>
      <c r="L44" s="3" t="str">
        <f t="shared" ca="1" si="1"/>
        <v>F0</v>
      </c>
      <c r="M44" s="3" t="str">
        <f t="shared" ca="1" si="2"/>
        <v>C2</v>
      </c>
      <c r="N44" s="3" t="str">
        <f t="shared" ca="1" si="3"/>
        <v>C2</v>
      </c>
    </row>
    <row r="45" spans="1:14" ht="36" customHeight="1" x14ac:dyDescent="0.2">
      <c r="A45" s="100" t="s">
        <v>230</v>
      </c>
      <c r="B45" s="84" t="s">
        <v>44</v>
      </c>
      <c r="C45" s="85" t="s">
        <v>207</v>
      </c>
      <c r="D45" s="86" t="s">
        <v>1</v>
      </c>
      <c r="E45" s="87" t="s">
        <v>94</v>
      </c>
      <c r="F45" s="114">
        <v>25</v>
      </c>
      <c r="G45" s="89"/>
      <c r="H45" s="90">
        <f t="shared" ref="H45:H48" si="15">ROUND(G45*F45,2)</f>
        <v>0</v>
      </c>
      <c r="I45" s="5" t="str">
        <f t="shared" ca="1" si="0"/>
        <v/>
      </c>
      <c r="J45" s="1" t="str">
        <f t="shared" si="4"/>
        <v>B124Adjustment of Precast Sidewalk BlocksCW 3235-R9m²</v>
      </c>
      <c r="K45" s="2" t="e">
        <f>MATCH(J45,#REF!,0)</f>
        <v>#REF!</v>
      </c>
      <c r="L45" s="3" t="str">
        <f t="shared" ca="1" si="1"/>
        <v>F0</v>
      </c>
      <c r="M45" s="3" t="str">
        <f t="shared" ca="1" si="2"/>
        <v>C2</v>
      </c>
      <c r="N45" s="3" t="str">
        <f t="shared" ca="1" si="3"/>
        <v>C2</v>
      </c>
    </row>
    <row r="46" spans="1:14" ht="36" customHeight="1" x14ac:dyDescent="0.2">
      <c r="A46" s="100" t="s">
        <v>231</v>
      </c>
      <c r="B46" s="84" t="s">
        <v>45</v>
      </c>
      <c r="C46" s="85" t="s">
        <v>208</v>
      </c>
      <c r="D46" s="86" t="s">
        <v>1</v>
      </c>
      <c r="E46" s="87" t="s">
        <v>94</v>
      </c>
      <c r="F46" s="88">
        <v>15</v>
      </c>
      <c r="G46" s="89"/>
      <c r="H46" s="90">
        <f t="shared" si="15"/>
        <v>0</v>
      </c>
      <c r="I46" s="5" t="str">
        <f t="shared" ca="1" si="0"/>
        <v/>
      </c>
      <c r="J46" s="1" t="str">
        <f t="shared" si="4"/>
        <v>B125Supply of Precast Sidewalk BlocksCW 3235-R9m²</v>
      </c>
      <c r="K46" s="2" t="e">
        <f>MATCH(J46,#REF!,0)</f>
        <v>#REF!</v>
      </c>
      <c r="L46" s="3" t="str">
        <f t="shared" ca="1" si="1"/>
        <v>F0</v>
      </c>
      <c r="M46" s="3" t="str">
        <f t="shared" ca="1" si="2"/>
        <v>C2</v>
      </c>
      <c r="N46" s="3" t="str">
        <f t="shared" ca="1" si="3"/>
        <v>C2</v>
      </c>
    </row>
    <row r="47" spans="1:14" ht="36" customHeight="1" x14ac:dyDescent="0.2">
      <c r="A47" s="100" t="s">
        <v>268</v>
      </c>
      <c r="B47" s="84" t="s">
        <v>46</v>
      </c>
      <c r="C47" s="85" t="s">
        <v>261</v>
      </c>
      <c r="D47" s="86" t="s">
        <v>1</v>
      </c>
      <c r="E47" s="87" t="s">
        <v>94</v>
      </c>
      <c r="F47" s="88">
        <v>15</v>
      </c>
      <c r="G47" s="89"/>
      <c r="H47" s="90">
        <f t="shared" si="15"/>
        <v>0</v>
      </c>
      <c r="I47" s="5" t="str">
        <f t="shared" ca="1" si="0"/>
        <v/>
      </c>
      <c r="J47" s="1" t="str">
        <f t="shared" si="4"/>
        <v>B125ARemoval of Precast Sidewalk BlocksCW 3235-R9m²</v>
      </c>
      <c r="K47" s="2" t="e">
        <f>MATCH(J47,#REF!,0)</f>
        <v>#REF!</v>
      </c>
      <c r="L47" s="3" t="str">
        <f t="shared" ca="1" si="1"/>
        <v>F0</v>
      </c>
      <c r="M47" s="3" t="str">
        <f t="shared" ca="1" si="2"/>
        <v>C2</v>
      </c>
      <c r="N47" s="3" t="str">
        <f t="shared" ca="1" si="3"/>
        <v>C2</v>
      </c>
    </row>
    <row r="48" spans="1:14" ht="36" customHeight="1" x14ac:dyDescent="0.2">
      <c r="A48" s="100" t="s">
        <v>309</v>
      </c>
      <c r="B48" s="84" t="s">
        <v>152</v>
      </c>
      <c r="C48" s="85" t="s">
        <v>169</v>
      </c>
      <c r="D48" s="86" t="s">
        <v>322</v>
      </c>
      <c r="E48" s="87"/>
      <c r="F48" s="88"/>
      <c r="G48" s="90"/>
      <c r="H48" s="90">
        <f t="shared" si="15"/>
        <v>0</v>
      </c>
      <c r="I48" s="5" t="str">
        <f t="shared" ca="1" si="0"/>
        <v>LOCKED</v>
      </c>
      <c r="J48" s="1" t="str">
        <f t="shared" si="4"/>
        <v>B126rConcrete Curb RemovalCW 3240-R10</v>
      </c>
      <c r="K48" s="2" t="e">
        <f>MATCH(J48,#REF!,0)</f>
        <v>#REF!</v>
      </c>
      <c r="L48" s="3" t="str">
        <f t="shared" ca="1" si="1"/>
        <v>F0</v>
      </c>
      <c r="M48" s="3" t="str">
        <f t="shared" ca="1" si="2"/>
        <v>C2</v>
      </c>
      <c r="N48" s="3" t="str">
        <f t="shared" ca="1" si="3"/>
        <v>C2</v>
      </c>
    </row>
    <row r="49" spans="1:14" ht="36" customHeight="1" x14ac:dyDescent="0.2">
      <c r="A49" s="100" t="s">
        <v>360</v>
      </c>
      <c r="B49" s="92" t="s">
        <v>173</v>
      </c>
      <c r="C49" s="85" t="s">
        <v>329</v>
      </c>
      <c r="D49" s="86" t="s">
        <v>89</v>
      </c>
      <c r="E49" s="87" t="s">
        <v>98</v>
      </c>
      <c r="F49" s="88">
        <v>25</v>
      </c>
      <c r="G49" s="89"/>
      <c r="H49" s="90">
        <f t="shared" ref="H49:H51" si="16">ROUND(G49*F49,2)</f>
        <v>0</v>
      </c>
      <c r="I49" s="5" t="str">
        <f t="shared" ca="1" si="0"/>
        <v/>
      </c>
      <c r="J49" s="1" t="str">
        <f t="shared" si="4"/>
        <v>B127rBBarrier Separatem</v>
      </c>
      <c r="K49" s="2" t="e">
        <f>MATCH(J49,#REF!,0)</f>
        <v>#REF!</v>
      </c>
      <c r="L49" s="3" t="str">
        <f t="shared" ca="1" si="1"/>
        <v>F0</v>
      </c>
      <c r="M49" s="3" t="str">
        <f t="shared" ca="1" si="2"/>
        <v>C2</v>
      </c>
      <c r="N49" s="3" t="str">
        <f t="shared" ca="1" si="3"/>
        <v>C2</v>
      </c>
    </row>
    <row r="50" spans="1:14" ht="36" customHeight="1" x14ac:dyDescent="0.2">
      <c r="A50" s="100" t="s">
        <v>361</v>
      </c>
      <c r="B50" s="92" t="s">
        <v>174</v>
      </c>
      <c r="C50" s="85" t="s">
        <v>330</v>
      </c>
      <c r="D50" s="86"/>
      <c r="E50" s="87" t="s">
        <v>98</v>
      </c>
      <c r="F50" s="88">
        <v>350</v>
      </c>
      <c r="G50" s="89"/>
      <c r="H50" s="90">
        <f t="shared" si="16"/>
        <v>0</v>
      </c>
      <c r="I50" s="5" t="str">
        <f t="shared" ca="1" si="0"/>
        <v/>
      </c>
      <c r="J50" s="1" t="str">
        <f t="shared" si="4"/>
        <v>B134rASplash Strip Monolithicm</v>
      </c>
      <c r="K50" s="2" t="e">
        <f>MATCH(J50,#REF!,0)</f>
        <v>#REF!</v>
      </c>
      <c r="L50" s="3" t="str">
        <f t="shared" ca="1" si="1"/>
        <v>F0</v>
      </c>
      <c r="M50" s="3" t="str">
        <f t="shared" ca="1" si="2"/>
        <v>C2</v>
      </c>
      <c r="N50" s="3" t="str">
        <f t="shared" ca="1" si="3"/>
        <v>C2</v>
      </c>
    </row>
    <row r="51" spans="1:14" ht="36" customHeight="1" x14ac:dyDescent="0.2">
      <c r="A51" s="100" t="s">
        <v>310</v>
      </c>
      <c r="B51" s="84" t="s">
        <v>153</v>
      </c>
      <c r="C51" s="85" t="s">
        <v>170</v>
      </c>
      <c r="D51" s="86" t="s">
        <v>322</v>
      </c>
      <c r="E51" s="87"/>
      <c r="F51" s="88"/>
      <c r="G51" s="90"/>
      <c r="H51" s="90">
        <f t="shared" si="16"/>
        <v>0</v>
      </c>
      <c r="I51" s="5" t="str">
        <f t="shared" ca="1" si="0"/>
        <v>LOCKED</v>
      </c>
      <c r="J51" s="1" t="str">
        <f t="shared" si="4"/>
        <v>B135iConcrete Curb InstallationCW 3240-R10</v>
      </c>
      <c r="K51" s="2" t="e">
        <f>MATCH(J51,#REF!,0)</f>
        <v>#REF!</v>
      </c>
      <c r="L51" s="3" t="str">
        <f t="shared" ca="1" si="1"/>
        <v>F0</v>
      </c>
      <c r="M51" s="3" t="str">
        <f t="shared" ca="1" si="2"/>
        <v>C2</v>
      </c>
      <c r="N51" s="3" t="str">
        <f t="shared" ca="1" si="3"/>
        <v>C2</v>
      </c>
    </row>
    <row r="52" spans="1:14" ht="48" customHeight="1" x14ac:dyDescent="0.2">
      <c r="A52" s="100" t="s">
        <v>311</v>
      </c>
      <c r="B52" s="92" t="s">
        <v>173</v>
      </c>
      <c r="C52" s="85" t="s">
        <v>412</v>
      </c>
      <c r="D52" s="86" t="s">
        <v>202</v>
      </c>
      <c r="E52" s="87" t="s">
        <v>98</v>
      </c>
      <c r="F52" s="88">
        <v>25</v>
      </c>
      <c r="G52" s="89"/>
      <c r="H52" s="90">
        <f t="shared" ref="H52:H54" si="17">ROUND(G52*F52,2)</f>
        <v>0</v>
      </c>
      <c r="I52" s="5" t="str">
        <f t="shared" ca="1" si="0"/>
        <v/>
      </c>
      <c r="J52" s="1" t="str">
        <f t="shared" si="4"/>
        <v>B136iType 2 Concrete Barrier (150 mm reveal ht, Dowelled)SD-205m</v>
      </c>
      <c r="K52" s="2" t="e">
        <f>MATCH(J52,#REF!,0)</f>
        <v>#REF!</v>
      </c>
      <c r="L52" s="3" t="str">
        <f t="shared" ca="1" si="1"/>
        <v>F0</v>
      </c>
      <c r="M52" s="3" t="str">
        <f t="shared" ca="1" si="2"/>
        <v>C2</v>
      </c>
      <c r="N52" s="3" t="str">
        <f t="shared" ca="1" si="3"/>
        <v>C2</v>
      </c>
    </row>
    <row r="53" spans="1:14" ht="36" customHeight="1" x14ac:dyDescent="0.2">
      <c r="A53" s="100" t="s">
        <v>312</v>
      </c>
      <c r="B53" s="84" t="s">
        <v>291</v>
      </c>
      <c r="C53" s="85" t="s">
        <v>73</v>
      </c>
      <c r="D53" s="86" t="s">
        <v>413</v>
      </c>
      <c r="E53" s="87"/>
      <c r="F53" s="88"/>
      <c r="G53" s="90"/>
      <c r="H53" s="90">
        <f t="shared" si="17"/>
        <v>0</v>
      </c>
      <c r="I53" s="5" t="str">
        <f t="shared" ca="1" si="0"/>
        <v>LOCKED</v>
      </c>
      <c r="J53" s="1" t="str">
        <f t="shared" si="4"/>
        <v>B154rlConcrete Curb RenewalCW 3240-R10, E28</v>
      </c>
      <c r="K53" s="2" t="e">
        <f>MATCH(J53,#REF!,0)</f>
        <v>#REF!</v>
      </c>
      <c r="L53" s="3" t="str">
        <f t="shared" ca="1" si="1"/>
        <v>F0</v>
      </c>
      <c r="M53" s="3" t="str">
        <f t="shared" ca="1" si="2"/>
        <v>C2</v>
      </c>
      <c r="N53" s="3" t="str">
        <f t="shared" ca="1" si="3"/>
        <v>C2</v>
      </c>
    </row>
    <row r="54" spans="1:14" s="109" customFormat="1" ht="48" customHeight="1" x14ac:dyDescent="0.2">
      <c r="A54" s="101" t="s">
        <v>362</v>
      </c>
      <c r="B54" s="102" t="s">
        <v>173</v>
      </c>
      <c r="C54" s="103" t="s">
        <v>412</v>
      </c>
      <c r="D54" s="104" t="s">
        <v>279</v>
      </c>
      <c r="E54" s="105"/>
      <c r="F54" s="106"/>
      <c r="G54" s="108"/>
      <c r="H54" s="108">
        <f t="shared" si="17"/>
        <v>0</v>
      </c>
      <c r="I54" s="38" t="str">
        <f t="shared" ca="1" si="0"/>
        <v>LOCKED</v>
      </c>
      <c r="J54" s="39" t="str">
        <f t="shared" si="4"/>
        <v>B155rlAType 2 Concrete Barrier (150 mm reveal ht, Dowelled)SD-205,SD-206A</v>
      </c>
      <c r="K54" s="40" t="e">
        <f>MATCH(J54,#REF!,0)</f>
        <v>#REF!</v>
      </c>
      <c r="L54" s="41" t="str">
        <f t="shared" ca="1" si="1"/>
        <v>F0</v>
      </c>
      <c r="M54" s="41" t="str">
        <f t="shared" ca="1" si="2"/>
        <v>C2</v>
      </c>
      <c r="N54" s="41" t="str">
        <f t="shared" ca="1" si="3"/>
        <v>C2</v>
      </c>
    </row>
    <row r="55" spans="1:14" ht="36" customHeight="1" x14ac:dyDescent="0.2">
      <c r="A55" s="100" t="s">
        <v>414</v>
      </c>
      <c r="B55" s="115" t="s">
        <v>275</v>
      </c>
      <c r="C55" s="85" t="s">
        <v>280</v>
      </c>
      <c r="D55" s="86"/>
      <c r="E55" s="87" t="s">
        <v>98</v>
      </c>
      <c r="F55" s="88">
        <v>50</v>
      </c>
      <c r="G55" s="89"/>
      <c r="H55" s="90">
        <f>ROUND(G55*F55,2)</f>
        <v>0</v>
      </c>
      <c r="I55" s="5" t="str">
        <f t="shared" ca="1" si="0"/>
        <v/>
      </c>
      <c r="J55" s="1" t="str">
        <f t="shared" si="4"/>
        <v>B155rlA23 m to 30 mm</v>
      </c>
      <c r="K55" s="2" t="e">
        <f>MATCH(J55,#REF!,0)</f>
        <v>#REF!</v>
      </c>
      <c r="L55" s="3" t="str">
        <f t="shared" ca="1" si="1"/>
        <v>F0</v>
      </c>
      <c r="M55" s="3" t="str">
        <f t="shared" ca="1" si="2"/>
        <v>C2</v>
      </c>
      <c r="N55" s="3" t="str">
        <f t="shared" ca="1" si="3"/>
        <v>C2</v>
      </c>
    </row>
    <row r="56" spans="1:14" ht="48" customHeight="1" x14ac:dyDescent="0.2">
      <c r="A56" s="111" t="s">
        <v>324</v>
      </c>
      <c r="B56" s="92" t="s">
        <v>174</v>
      </c>
      <c r="C56" s="85" t="s">
        <v>415</v>
      </c>
      <c r="D56" s="86" t="s">
        <v>281</v>
      </c>
      <c r="E56" s="87" t="s">
        <v>98</v>
      </c>
      <c r="F56" s="88">
        <v>20</v>
      </c>
      <c r="G56" s="112"/>
      <c r="H56" s="90">
        <f t="shared" ref="H56:H60" si="18">ROUND(G56*F56,2)</f>
        <v>0</v>
      </c>
      <c r="I56" s="5" t="str">
        <f t="shared" ca="1" si="0"/>
        <v/>
      </c>
      <c r="J56" s="1" t="str">
        <f t="shared" si="4"/>
        <v>B184rlAType 2 Concrete Curb Ramp (8-12 mm reveal ht, Monolithic)SD-229C,Dm</v>
      </c>
      <c r="K56" s="2" t="e">
        <f>MATCH(J56,#REF!,0)</f>
        <v>#REF!</v>
      </c>
      <c r="L56" s="3" t="str">
        <f t="shared" ca="1" si="1"/>
        <v>F0</v>
      </c>
      <c r="M56" s="3" t="str">
        <f t="shared" ca="1" si="2"/>
        <v>C2</v>
      </c>
      <c r="N56" s="3" t="str">
        <f t="shared" ca="1" si="3"/>
        <v>C2</v>
      </c>
    </row>
    <row r="57" spans="1:14" ht="36" customHeight="1" x14ac:dyDescent="0.2">
      <c r="A57" s="100" t="s">
        <v>233</v>
      </c>
      <c r="B57" s="84" t="s">
        <v>416</v>
      </c>
      <c r="C57" s="85" t="s">
        <v>81</v>
      </c>
      <c r="D57" s="86" t="s">
        <v>288</v>
      </c>
      <c r="E57" s="87" t="s">
        <v>94</v>
      </c>
      <c r="F57" s="88">
        <v>10</v>
      </c>
      <c r="G57" s="89"/>
      <c r="H57" s="90">
        <f t="shared" si="18"/>
        <v>0</v>
      </c>
      <c r="I57" s="5" t="str">
        <f t="shared" ca="1" si="0"/>
        <v/>
      </c>
      <c r="J57" s="1" t="str">
        <f t="shared" si="4"/>
        <v>B189Regrading Existing Interlocking Paving StonesCW 3330-R5m²</v>
      </c>
      <c r="K57" s="2" t="e">
        <f>MATCH(J57,#REF!,0)</f>
        <v>#REF!</v>
      </c>
      <c r="L57" s="3" t="str">
        <f t="shared" ca="1" si="1"/>
        <v>F0</v>
      </c>
      <c r="M57" s="3" t="str">
        <f t="shared" ca="1" si="2"/>
        <v>C2</v>
      </c>
      <c r="N57" s="3" t="str">
        <f t="shared" ca="1" si="3"/>
        <v>C2</v>
      </c>
    </row>
    <row r="58" spans="1:14" ht="48" customHeight="1" x14ac:dyDescent="0.2">
      <c r="A58" s="100"/>
      <c r="B58" s="84" t="s">
        <v>242</v>
      </c>
      <c r="C58" s="85" t="s">
        <v>417</v>
      </c>
      <c r="D58" s="86" t="s">
        <v>263</v>
      </c>
      <c r="E58" s="87" t="s">
        <v>94</v>
      </c>
      <c r="F58" s="88">
        <v>2</v>
      </c>
      <c r="G58" s="89"/>
      <c r="H58" s="90">
        <f t="shared" si="18"/>
        <v>0</v>
      </c>
      <c r="I58" s="5" t="str">
        <f t="shared" ca="1" si="0"/>
        <v/>
      </c>
      <c r="J58" s="1" t="str">
        <f t="shared" si="4"/>
        <v>Salvage of Existing Transit Blue Paving Stonesm²</v>
      </c>
      <c r="K58" s="2" t="e">
        <f>MATCH(J58,#REF!,0)</f>
        <v>#REF!</v>
      </c>
      <c r="L58" s="3" t="str">
        <f t="shared" ca="1" si="1"/>
        <v>F0</v>
      </c>
      <c r="M58" s="3" t="str">
        <f t="shared" ca="1" si="2"/>
        <v>C2</v>
      </c>
      <c r="N58" s="3" t="str">
        <f t="shared" ca="1" si="3"/>
        <v>C2</v>
      </c>
    </row>
    <row r="59" spans="1:14" ht="36" customHeight="1" x14ac:dyDescent="0.2">
      <c r="A59" s="100" t="s">
        <v>234</v>
      </c>
      <c r="B59" s="84" t="s">
        <v>243</v>
      </c>
      <c r="C59" s="85" t="s">
        <v>181</v>
      </c>
      <c r="D59" s="86" t="s">
        <v>364</v>
      </c>
      <c r="E59" s="116"/>
      <c r="F59" s="88"/>
      <c r="G59" s="90"/>
      <c r="H59" s="90">
        <f t="shared" si="18"/>
        <v>0</v>
      </c>
      <c r="I59" s="5" t="str">
        <f t="shared" ca="1" si="0"/>
        <v>LOCKED</v>
      </c>
      <c r="J59" s="1" t="str">
        <f t="shared" si="4"/>
        <v>B190Construction of Asphaltic Concrete OverlayCW 3410-R12</v>
      </c>
      <c r="K59" s="2" t="e">
        <f>MATCH(J59,#REF!,0)</f>
        <v>#REF!</v>
      </c>
      <c r="L59" s="3" t="str">
        <f t="shared" ca="1" si="1"/>
        <v>F0</v>
      </c>
      <c r="M59" s="3" t="str">
        <f t="shared" ca="1" si="2"/>
        <v>C2</v>
      </c>
      <c r="N59" s="3" t="str">
        <f t="shared" ca="1" si="3"/>
        <v>C2</v>
      </c>
    </row>
    <row r="60" spans="1:14" s="113" customFormat="1" ht="30" customHeight="1" x14ac:dyDescent="0.2">
      <c r="A60" s="117" t="s">
        <v>237</v>
      </c>
      <c r="B60" s="92" t="s">
        <v>173</v>
      </c>
      <c r="C60" s="85" t="s">
        <v>183</v>
      </c>
      <c r="D60" s="86"/>
      <c r="E60" s="87"/>
      <c r="F60" s="88"/>
      <c r="G60" s="90"/>
      <c r="H60" s="90">
        <f t="shared" si="18"/>
        <v>0</v>
      </c>
      <c r="I60" s="5" t="str">
        <f t="shared" ca="1" si="0"/>
        <v>LOCKED</v>
      </c>
      <c r="J60" s="1" t="str">
        <f t="shared" si="4"/>
        <v>B194Tie-ins and Approaches</v>
      </c>
      <c r="K60" s="2" t="e">
        <f>MATCH(J60,#REF!,0)</f>
        <v>#REF!</v>
      </c>
      <c r="L60" s="3" t="str">
        <f t="shared" ca="1" si="1"/>
        <v>F0</v>
      </c>
      <c r="M60" s="3" t="str">
        <f t="shared" ca="1" si="2"/>
        <v>C2</v>
      </c>
      <c r="N60" s="3" t="str">
        <f t="shared" ca="1" si="3"/>
        <v>C2</v>
      </c>
    </row>
    <row r="61" spans="1:14" s="113" customFormat="1" ht="30" customHeight="1" x14ac:dyDescent="0.2">
      <c r="A61" s="117" t="s">
        <v>238</v>
      </c>
      <c r="B61" s="115" t="s">
        <v>275</v>
      </c>
      <c r="C61" s="85" t="s">
        <v>282</v>
      </c>
      <c r="D61" s="86"/>
      <c r="E61" s="87" t="s">
        <v>96</v>
      </c>
      <c r="F61" s="88">
        <v>100</v>
      </c>
      <c r="G61" s="112"/>
      <c r="H61" s="90">
        <f t="shared" ref="H61:H73" si="19">ROUND(G61*F61,2)</f>
        <v>0</v>
      </c>
      <c r="I61" s="5" t="str">
        <f t="shared" ca="1" si="0"/>
        <v/>
      </c>
      <c r="J61" s="1" t="str">
        <f t="shared" si="4"/>
        <v>B195Type IAtonne</v>
      </c>
      <c r="K61" s="2" t="e">
        <f>MATCH(J61,#REF!,0)</f>
        <v>#REF!</v>
      </c>
      <c r="L61" s="3" t="str">
        <f t="shared" ca="1" si="1"/>
        <v>F0</v>
      </c>
      <c r="M61" s="3" t="str">
        <f t="shared" ca="1" si="2"/>
        <v>C2</v>
      </c>
      <c r="N61" s="3" t="str">
        <f t="shared" ca="1" si="3"/>
        <v>C2</v>
      </c>
    </row>
    <row r="62" spans="1:14" s="113" customFormat="1" ht="30" customHeight="1" x14ac:dyDescent="0.2">
      <c r="A62" s="111" t="s">
        <v>313</v>
      </c>
      <c r="B62" s="84" t="s">
        <v>244</v>
      </c>
      <c r="C62" s="85" t="s">
        <v>321</v>
      </c>
      <c r="D62" s="86" t="s">
        <v>327</v>
      </c>
      <c r="E62" s="87" t="s">
        <v>97</v>
      </c>
      <c r="F62" s="114">
        <v>16</v>
      </c>
      <c r="G62" s="89"/>
      <c r="H62" s="90">
        <f t="shared" si="19"/>
        <v>0</v>
      </c>
      <c r="I62" s="5" t="str">
        <f t="shared" ca="1" si="0"/>
        <v/>
      </c>
      <c r="J62" s="1" t="str">
        <f t="shared" si="4"/>
        <v>B219Detectable Warning Surface TilesCW 3326-R3each</v>
      </c>
      <c r="K62" s="2" t="e">
        <f>MATCH(J62,#REF!,0)</f>
        <v>#REF!</v>
      </c>
      <c r="L62" s="3" t="str">
        <f t="shared" ca="1" si="1"/>
        <v>F0</v>
      </c>
      <c r="M62" s="3" t="str">
        <f t="shared" ca="1" si="2"/>
        <v>C2</v>
      </c>
      <c r="N62" s="3" t="str">
        <f t="shared" ca="1" si="3"/>
        <v>C2</v>
      </c>
    </row>
    <row r="63" spans="1:14" ht="36" customHeight="1" x14ac:dyDescent="0.2">
      <c r="A63" s="94"/>
      <c r="B63" s="118"/>
      <c r="C63" s="96" t="s">
        <v>418</v>
      </c>
      <c r="D63" s="97"/>
      <c r="E63" s="119"/>
      <c r="F63" s="88"/>
      <c r="G63" s="90"/>
      <c r="H63" s="90">
        <f t="shared" si="19"/>
        <v>0</v>
      </c>
      <c r="I63" s="5" t="str">
        <f t="shared" ca="1" si="0"/>
        <v>LOCKED</v>
      </c>
      <c r="J63" s="1" t="str">
        <f t="shared" si="4"/>
        <v>ROADWORKS - NEW CONSTRUCTION</v>
      </c>
      <c r="K63" s="2" t="e">
        <f>MATCH(J63,#REF!,0)</f>
        <v>#REF!</v>
      </c>
      <c r="L63" s="3" t="str">
        <f t="shared" ca="1" si="1"/>
        <v>F0</v>
      </c>
      <c r="M63" s="3" t="str">
        <f t="shared" ca="1" si="2"/>
        <v>C2</v>
      </c>
      <c r="N63" s="3" t="str">
        <f t="shared" ca="1" si="3"/>
        <v>C2</v>
      </c>
    </row>
    <row r="64" spans="1:14" ht="48" customHeight="1" x14ac:dyDescent="0.2">
      <c r="A64" s="83" t="s">
        <v>115</v>
      </c>
      <c r="B64" s="84" t="s">
        <v>245</v>
      </c>
      <c r="C64" s="85" t="s">
        <v>229</v>
      </c>
      <c r="D64" s="86" t="s">
        <v>419</v>
      </c>
      <c r="E64" s="87"/>
      <c r="F64" s="88"/>
      <c r="G64" s="90"/>
      <c r="H64" s="90">
        <f t="shared" si="19"/>
        <v>0</v>
      </c>
      <c r="I64" s="5" t="str">
        <f t="shared" ca="1" si="0"/>
        <v>LOCKED</v>
      </c>
      <c r="J64" s="1" t="str">
        <f t="shared" si="4"/>
        <v>C001Concrete Pavements, Median Slabs, Bull-noses, and Safety MediansCW 3310-R17, E28</v>
      </c>
      <c r="K64" s="2" t="e">
        <f>MATCH(J64,#REF!,0)</f>
        <v>#REF!</v>
      </c>
      <c r="L64" s="3" t="str">
        <f t="shared" ca="1" si="1"/>
        <v>F0</v>
      </c>
      <c r="M64" s="3" t="str">
        <f t="shared" ca="1" si="2"/>
        <v>C2</v>
      </c>
      <c r="N64" s="3" t="str">
        <f t="shared" ca="1" si="3"/>
        <v>C2</v>
      </c>
    </row>
    <row r="65" spans="1:14" ht="48" customHeight="1" x14ac:dyDescent="0.2">
      <c r="A65" s="83" t="s">
        <v>116</v>
      </c>
      <c r="B65" s="92" t="s">
        <v>173</v>
      </c>
      <c r="C65" s="85" t="s">
        <v>420</v>
      </c>
      <c r="D65" s="86" t="s">
        <v>89</v>
      </c>
      <c r="E65" s="87" t="s">
        <v>94</v>
      </c>
      <c r="F65" s="114">
        <v>3575</v>
      </c>
      <c r="G65" s="89"/>
      <c r="H65" s="90">
        <f t="shared" si="19"/>
        <v>0</v>
      </c>
      <c r="I65" s="5" t="str">
        <f t="shared" ca="1" si="0"/>
        <v/>
      </c>
      <c r="J65" s="1" t="str">
        <f t="shared" si="4"/>
        <v>C004Construction of 250 mm Type 2 Concrete Pavement (Plain-Dowelled, Slip Form Paving)m²</v>
      </c>
      <c r="K65" s="2" t="e">
        <f>MATCH(J65,#REF!,0)</f>
        <v>#REF!</v>
      </c>
      <c r="L65" s="3" t="str">
        <f t="shared" ca="1" si="1"/>
        <v>F0</v>
      </c>
      <c r="M65" s="3" t="str">
        <f t="shared" ca="1" si="2"/>
        <v>C2</v>
      </c>
      <c r="N65" s="3" t="str">
        <f t="shared" ca="1" si="3"/>
        <v>C2</v>
      </c>
    </row>
    <row r="66" spans="1:14" s="113" customFormat="1" ht="48" customHeight="1" x14ac:dyDescent="0.2">
      <c r="A66" s="117" t="s">
        <v>116</v>
      </c>
      <c r="B66" s="92" t="s">
        <v>174</v>
      </c>
      <c r="C66" s="85" t="s">
        <v>421</v>
      </c>
      <c r="D66" s="86" t="s">
        <v>89</v>
      </c>
      <c r="E66" s="87" t="s">
        <v>94</v>
      </c>
      <c r="F66" s="114">
        <v>550</v>
      </c>
      <c r="G66" s="89"/>
      <c r="H66" s="90">
        <f t="shared" si="19"/>
        <v>0</v>
      </c>
      <c r="I66" s="5" t="str">
        <f t="shared" ca="1" si="0"/>
        <v/>
      </c>
      <c r="J66" s="1" t="str">
        <f t="shared" si="4"/>
        <v>C004Construction of 250 mm Type 2 Concrete Pavement (Plain-Dowelled)m²</v>
      </c>
      <c r="K66" s="2" t="e">
        <f>MATCH(J66,#REF!,0)</f>
        <v>#REF!</v>
      </c>
      <c r="L66" s="3" t="str">
        <f t="shared" ca="1" si="1"/>
        <v>F0</v>
      </c>
      <c r="M66" s="3" t="str">
        <f t="shared" ca="1" si="2"/>
        <v>C2</v>
      </c>
      <c r="N66" s="3" t="str">
        <f t="shared" ca="1" si="3"/>
        <v>C2</v>
      </c>
    </row>
    <row r="67" spans="1:14" ht="48" customHeight="1" x14ac:dyDescent="0.2">
      <c r="A67" s="83" t="s">
        <v>223</v>
      </c>
      <c r="B67" s="92" t="s">
        <v>175</v>
      </c>
      <c r="C67" s="85" t="s">
        <v>422</v>
      </c>
      <c r="D67" s="86" t="s">
        <v>89</v>
      </c>
      <c r="E67" s="87" t="s">
        <v>94</v>
      </c>
      <c r="F67" s="114">
        <v>300</v>
      </c>
      <c r="G67" s="89"/>
      <c r="H67" s="90">
        <f t="shared" si="19"/>
        <v>0</v>
      </c>
      <c r="I67" s="5" t="str">
        <f t="shared" ca="1" si="0"/>
        <v/>
      </c>
      <c r="J67" s="1" t="str">
        <f t="shared" si="4"/>
        <v>C008Construction of 200 mm Type 2 Concrete Pavement (Reinforced)m²</v>
      </c>
      <c r="K67" s="2" t="e">
        <f>MATCH(J67,#REF!,0)</f>
        <v>#REF!</v>
      </c>
      <c r="L67" s="3" t="str">
        <f t="shared" ca="1" si="1"/>
        <v>F0</v>
      </c>
      <c r="M67" s="3" t="str">
        <f t="shared" ca="1" si="2"/>
        <v>C2</v>
      </c>
      <c r="N67" s="3" t="str">
        <f t="shared" ca="1" si="3"/>
        <v>C2</v>
      </c>
    </row>
    <row r="68" spans="1:14" ht="48" customHeight="1" x14ac:dyDescent="0.2">
      <c r="A68" s="83"/>
      <c r="B68" s="92" t="s">
        <v>176</v>
      </c>
      <c r="C68" s="85" t="s">
        <v>423</v>
      </c>
      <c r="D68" s="86" t="s">
        <v>424</v>
      </c>
      <c r="E68" s="87" t="s">
        <v>94</v>
      </c>
      <c r="F68" s="114">
        <v>170</v>
      </c>
      <c r="G68" s="89"/>
      <c r="H68" s="90">
        <f t="shared" si="19"/>
        <v>0</v>
      </c>
      <c r="I68" s="5" t="str">
        <f t="shared" ca="1" si="0"/>
        <v/>
      </c>
      <c r="J68" s="1" t="str">
        <f t="shared" si="4"/>
        <v>Construction of 200 mm Type 2 Concrete Pavement (Reinforced) with 50 mm Blockoutm²</v>
      </c>
      <c r="K68" s="2" t="e">
        <f>MATCH(J68,#REF!,0)</f>
        <v>#REF!</v>
      </c>
      <c r="L68" s="3" t="str">
        <f t="shared" ca="1" si="1"/>
        <v>F0</v>
      </c>
      <c r="M68" s="3" t="str">
        <f t="shared" ca="1" si="2"/>
        <v>C2</v>
      </c>
      <c r="N68" s="3" t="str">
        <f t="shared" ca="1" si="3"/>
        <v>C2</v>
      </c>
    </row>
    <row r="69" spans="1:14" s="113" customFormat="1" ht="36" customHeight="1" x14ac:dyDescent="0.2">
      <c r="A69" s="117" t="s">
        <v>117</v>
      </c>
      <c r="B69" s="92" t="s">
        <v>177</v>
      </c>
      <c r="C69" s="85" t="s">
        <v>425</v>
      </c>
      <c r="D69" s="86" t="s">
        <v>168</v>
      </c>
      <c r="E69" s="87" t="s">
        <v>94</v>
      </c>
      <c r="F69" s="114">
        <v>95</v>
      </c>
      <c r="G69" s="89"/>
      <c r="H69" s="90">
        <f t="shared" si="19"/>
        <v>0</v>
      </c>
      <c r="I69" s="5" t="str">
        <f t="shared" ref="I69:I132" ca="1" si="20">IF(CELL("protect",$G69)=1, "LOCKED", "")</f>
        <v/>
      </c>
      <c r="J69" s="1" t="str">
        <f t="shared" si="4"/>
        <v>C014Construction of Type 2 Concrete Median SlabsSD-227Am²</v>
      </c>
      <c r="K69" s="2" t="e">
        <f>MATCH(J69,#REF!,0)</f>
        <v>#REF!</v>
      </c>
      <c r="L69" s="3" t="str">
        <f t="shared" ref="L69:L132" ca="1" si="21">CELL("format",$F69)</f>
        <v>F0</v>
      </c>
      <c r="M69" s="3" t="str">
        <f t="shared" ref="M69:M132" ca="1" si="22">CELL("format",$G69)</f>
        <v>C2</v>
      </c>
      <c r="N69" s="3" t="str">
        <f t="shared" ref="N69:N132" ca="1" si="23">CELL("format",$H69)</f>
        <v>C2</v>
      </c>
    </row>
    <row r="70" spans="1:14" ht="48" customHeight="1" x14ac:dyDescent="0.2">
      <c r="A70" s="83" t="s">
        <v>118</v>
      </c>
      <c r="B70" s="92" t="s">
        <v>178</v>
      </c>
      <c r="C70" s="85" t="s">
        <v>426</v>
      </c>
      <c r="D70" s="86" t="s">
        <v>427</v>
      </c>
      <c r="E70" s="87" t="s">
        <v>94</v>
      </c>
      <c r="F70" s="114">
        <v>25</v>
      </c>
      <c r="G70" s="89"/>
      <c r="H70" s="90">
        <f t="shared" si="19"/>
        <v>0</v>
      </c>
      <c r="I70" s="5" t="str">
        <f t="shared" ca="1" si="20"/>
        <v/>
      </c>
      <c r="J70" s="1" t="str">
        <f t="shared" ref="J70:J133" si="24">CLEAN(CONCATENATE(TRIM($A70),TRIM($C70),IF(LEFT($D70)&lt;&gt;"E",TRIM($D70),),TRIM($E70)))</f>
        <v>C015Construction of Monolithic Type 2 Concrete Median SlabsSD-226A, E28m²</v>
      </c>
      <c r="K70" s="2" t="e">
        <f>MATCH(J70,#REF!,0)</f>
        <v>#REF!</v>
      </c>
      <c r="L70" s="3" t="str">
        <f t="shared" ca="1" si="21"/>
        <v>F0</v>
      </c>
      <c r="M70" s="3" t="str">
        <f t="shared" ca="1" si="22"/>
        <v>C2</v>
      </c>
      <c r="N70" s="3" t="str">
        <f t="shared" ca="1" si="23"/>
        <v>C2</v>
      </c>
    </row>
    <row r="71" spans="1:14" ht="48" customHeight="1" x14ac:dyDescent="0.2">
      <c r="A71" s="117" t="s">
        <v>119</v>
      </c>
      <c r="B71" s="92" t="s">
        <v>179</v>
      </c>
      <c r="C71" s="85" t="s">
        <v>428</v>
      </c>
      <c r="D71" s="86" t="s">
        <v>167</v>
      </c>
      <c r="E71" s="87" t="s">
        <v>94</v>
      </c>
      <c r="F71" s="114">
        <v>50</v>
      </c>
      <c r="G71" s="89"/>
      <c r="H71" s="90">
        <f t="shared" si="19"/>
        <v>0</v>
      </c>
      <c r="I71" s="5" t="str">
        <f t="shared" ca="1" si="20"/>
        <v/>
      </c>
      <c r="J71" s="1" t="str">
        <f t="shared" si="24"/>
        <v>C016Construction of Type 2 Concrete Safety MediansSD-226Bm²</v>
      </c>
      <c r="K71" s="2" t="e">
        <f>MATCH(J71,#REF!,0)</f>
        <v>#REF!</v>
      </c>
      <c r="L71" s="3" t="str">
        <f t="shared" ca="1" si="21"/>
        <v>F0</v>
      </c>
      <c r="M71" s="3" t="str">
        <f t="shared" ca="1" si="22"/>
        <v>C2</v>
      </c>
      <c r="N71" s="3" t="str">
        <f t="shared" ca="1" si="23"/>
        <v>C2</v>
      </c>
    </row>
    <row r="72" spans="1:14" ht="48" customHeight="1" x14ac:dyDescent="0.2">
      <c r="A72" s="83" t="s">
        <v>195</v>
      </c>
      <c r="B72" s="92" t="s">
        <v>180</v>
      </c>
      <c r="C72" s="85" t="s">
        <v>429</v>
      </c>
      <c r="D72" s="86" t="s">
        <v>262</v>
      </c>
      <c r="E72" s="87" t="s">
        <v>94</v>
      </c>
      <c r="F72" s="114">
        <v>10</v>
      </c>
      <c r="G72" s="89"/>
      <c r="H72" s="90">
        <f t="shared" si="19"/>
        <v>0</v>
      </c>
      <c r="I72" s="5" t="str">
        <f t="shared" ca="1" si="20"/>
        <v/>
      </c>
      <c r="J72" s="1" t="str">
        <f t="shared" si="24"/>
        <v>C018Construction of Monolithic Type 2 Concrete Bull-nosesSD-227Cm²</v>
      </c>
      <c r="K72" s="2" t="e">
        <f>MATCH(J72,#REF!,0)</f>
        <v>#REF!</v>
      </c>
      <c r="L72" s="3" t="str">
        <f t="shared" ca="1" si="21"/>
        <v>F0</v>
      </c>
      <c r="M72" s="3" t="str">
        <f t="shared" ca="1" si="22"/>
        <v>C2</v>
      </c>
      <c r="N72" s="3" t="str">
        <f t="shared" ca="1" si="23"/>
        <v>C2</v>
      </c>
    </row>
    <row r="73" spans="1:14" ht="36" customHeight="1" x14ac:dyDescent="0.2">
      <c r="A73" s="83" t="s">
        <v>196</v>
      </c>
      <c r="B73" s="84" t="s">
        <v>286</v>
      </c>
      <c r="C73" s="85" t="s">
        <v>54</v>
      </c>
      <c r="D73" s="86" t="s">
        <v>419</v>
      </c>
      <c r="E73" s="87"/>
      <c r="F73" s="88"/>
      <c r="G73" s="90"/>
      <c r="H73" s="90">
        <f t="shared" si="19"/>
        <v>0</v>
      </c>
      <c r="I73" s="5" t="str">
        <f t="shared" ca="1" si="20"/>
        <v>LOCKED</v>
      </c>
      <c r="J73" s="1" t="str">
        <f t="shared" si="24"/>
        <v>C019Concrete Pavements for Early OpeningCW 3310-R17, E28</v>
      </c>
      <c r="K73" s="2" t="e">
        <f>MATCH(J73,#REF!,0)</f>
        <v>#REF!</v>
      </c>
      <c r="L73" s="3" t="str">
        <f t="shared" ca="1" si="21"/>
        <v>F0</v>
      </c>
      <c r="M73" s="3" t="str">
        <f t="shared" ca="1" si="22"/>
        <v>C2</v>
      </c>
      <c r="N73" s="3" t="str">
        <f t="shared" ca="1" si="23"/>
        <v>C2</v>
      </c>
    </row>
    <row r="74" spans="1:14" ht="60" customHeight="1" x14ac:dyDescent="0.2">
      <c r="A74" s="83" t="s">
        <v>365</v>
      </c>
      <c r="B74" s="92" t="s">
        <v>173</v>
      </c>
      <c r="C74" s="85" t="s">
        <v>386</v>
      </c>
      <c r="D74" s="86"/>
      <c r="E74" s="87" t="s">
        <v>94</v>
      </c>
      <c r="F74" s="114">
        <v>150</v>
      </c>
      <c r="G74" s="89"/>
      <c r="H74" s="90">
        <f t="shared" ref="H74:H78" si="25">ROUND(G74*F74,2)</f>
        <v>0</v>
      </c>
      <c r="I74" s="5" t="str">
        <f t="shared" ca="1" si="20"/>
        <v/>
      </c>
      <c r="J74" s="1" t="str">
        <f t="shared" si="24"/>
        <v>C022-24Construction of 250 mm Type 3 Concrete Pavement for Early Opening 24 Hour (Plain-Dowelled)m²</v>
      </c>
      <c r="K74" s="2" t="e">
        <f>MATCH(J74,#REF!,0)</f>
        <v>#REF!</v>
      </c>
      <c r="L74" s="3" t="str">
        <f t="shared" ca="1" si="21"/>
        <v>F0</v>
      </c>
      <c r="M74" s="3" t="str">
        <f t="shared" ca="1" si="22"/>
        <v>C2</v>
      </c>
      <c r="N74" s="3" t="str">
        <f t="shared" ca="1" si="23"/>
        <v>C2</v>
      </c>
    </row>
    <row r="75" spans="1:14" s="109" customFormat="1" ht="60" customHeight="1" x14ac:dyDescent="0.2">
      <c r="A75" s="120" t="s">
        <v>366</v>
      </c>
      <c r="B75" s="102" t="s">
        <v>174</v>
      </c>
      <c r="C75" s="103" t="s">
        <v>387</v>
      </c>
      <c r="D75" s="104"/>
      <c r="E75" s="105" t="s">
        <v>94</v>
      </c>
      <c r="F75" s="121">
        <v>400</v>
      </c>
      <c r="G75" s="107"/>
      <c r="H75" s="108">
        <f t="shared" si="25"/>
        <v>0</v>
      </c>
      <c r="I75" s="38" t="str">
        <f t="shared" ca="1" si="20"/>
        <v/>
      </c>
      <c r="J75" s="39" t="str">
        <f t="shared" si="24"/>
        <v>C022-72Construction of 250 mm Type 4 Concrete Pavement for Early Opening 72 Hour (Plain-Dowelled)m²</v>
      </c>
      <c r="K75" s="40" t="e">
        <f>MATCH(J75,#REF!,0)</f>
        <v>#REF!</v>
      </c>
      <c r="L75" s="41" t="str">
        <f t="shared" ca="1" si="21"/>
        <v>F0</v>
      </c>
      <c r="M75" s="41" t="str">
        <f t="shared" ca="1" si="22"/>
        <v>C2</v>
      </c>
      <c r="N75" s="41" t="str">
        <f t="shared" ca="1" si="23"/>
        <v>C2</v>
      </c>
    </row>
    <row r="76" spans="1:14" s="113" customFormat="1" ht="60" customHeight="1" x14ac:dyDescent="0.2">
      <c r="A76" s="117" t="s">
        <v>367</v>
      </c>
      <c r="B76" s="92" t="s">
        <v>175</v>
      </c>
      <c r="C76" s="85" t="s">
        <v>388</v>
      </c>
      <c r="D76" s="86"/>
      <c r="E76" s="87" t="s">
        <v>94</v>
      </c>
      <c r="F76" s="114">
        <v>300</v>
      </c>
      <c r="G76" s="89"/>
      <c r="H76" s="90">
        <f t="shared" si="25"/>
        <v>0</v>
      </c>
      <c r="I76" s="5" t="str">
        <f t="shared" ca="1" si="20"/>
        <v/>
      </c>
      <c r="J76" s="1" t="str">
        <f t="shared" si="24"/>
        <v>C026-72Construction of 200 mm Type 4 Concrete Pavement for Early Opening 72 Hour (Reinforced)m²</v>
      </c>
      <c r="K76" s="2" t="e">
        <f>MATCH(J76,#REF!,0)</f>
        <v>#REF!</v>
      </c>
      <c r="L76" s="3" t="str">
        <f t="shared" ca="1" si="21"/>
        <v>F0</v>
      </c>
      <c r="M76" s="3" t="str">
        <f t="shared" ca="1" si="22"/>
        <v>C2</v>
      </c>
      <c r="N76" s="3" t="str">
        <f t="shared" ca="1" si="23"/>
        <v>C2</v>
      </c>
    </row>
    <row r="77" spans="1:14" s="113" customFormat="1" ht="60" customHeight="1" x14ac:dyDescent="0.2">
      <c r="A77" s="117"/>
      <c r="B77" s="92" t="s">
        <v>176</v>
      </c>
      <c r="C77" s="85" t="s">
        <v>430</v>
      </c>
      <c r="D77" s="86" t="s">
        <v>424</v>
      </c>
      <c r="E77" s="87" t="s">
        <v>94</v>
      </c>
      <c r="F77" s="114">
        <v>180</v>
      </c>
      <c r="G77" s="89"/>
      <c r="H77" s="90">
        <f t="shared" si="25"/>
        <v>0</v>
      </c>
      <c r="I77" s="5" t="str">
        <f t="shared" ca="1" si="20"/>
        <v/>
      </c>
      <c r="J77" s="1" t="str">
        <f t="shared" si="24"/>
        <v>Construction of 200 mm Type 4 Concrete Pavement for Early Opening 72 Hour (Reinforced) with 50 mm Blockoutm²</v>
      </c>
      <c r="K77" s="2" t="e">
        <f>MATCH(J77,#REF!,0)</f>
        <v>#REF!</v>
      </c>
      <c r="L77" s="3" t="str">
        <f t="shared" ca="1" si="21"/>
        <v>F0</v>
      </c>
      <c r="M77" s="3" t="str">
        <f t="shared" ca="1" si="22"/>
        <v>C2</v>
      </c>
      <c r="N77" s="3" t="str">
        <f t="shared" ca="1" si="23"/>
        <v>C2</v>
      </c>
    </row>
    <row r="78" spans="1:14" ht="48" customHeight="1" x14ac:dyDescent="0.2">
      <c r="A78" s="83" t="s">
        <v>197</v>
      </c>
      <c r="B78" s="84" t="s">
        <v>287</v>
      </c>
      <c r="C78" s="85" t="s">
        <v>184</v>
      </c>
      <c r="D78" s="86" t="s">
        <v>419</v>
      </c>
      <c r="E78" s="87"/>
      <c r="F78" s="88"/>
      <c r="G78" s="90"/>
      <c r="H78" s="90">
        <f t="shared" si="25"/>
        <v>0</v>
      </c>
      <c r="I78" s="5" t="str">
        <f t="shared" ca="1" si="20"/>
        <v>LOCKED</v>
      </c>
      <c r="J78" s="1" t="str">
        <f t="shared" si="24"/>
        <v>C032Concrete Curbs, Curb and Gutter, and Splash StripsCW 3310-R17, E28</v>
      </c>
      <c r="K78" s="2" t="e">
        <f>MATCH(J78,#REF!,0)</f>
        <v>#REF!</v>
      </c>
      <c r="L78" s="3" t="str">
        <f t="shared" ca="1" si="21"/>
        <v>F0</v>
      </c>
      <c r="M78" s="3" t="str">
        <f t="shared" ca="1" si="22"/>
        <v>C2</v>
      </c>
      <c r="N78" s="3" t="str">
        <f t="shared" ca="1" si="23"/>
        <v>C2</v>
      </c>
    </row>
    <row r="79" spans="1:14" ht="48" customHeight="1" x14ac:dyDescent="0.2">
      <c r="A79" s="117" t="s">
        <v>368</v>
      </c>
      <c r="B79" s="92" t="s">
        <v>173</v>
      </c>
      <c r="C79" s="85" t="s">
        <v>431</v>
      </c>
      <c r="D79" s="86" t="s">
        <v>252</v>
      </c>
      <c r="E79" s="87" t="s">
        <v>98</v>
      </c>
      <c r="F79" s="88">
        <v>50</v>
      </c>
      <c r="G79" s="112"/>
      <c r="H79" s="90">
        <f t="shared" ref="H79:H92" si="26">ROUND(G79*F79,2)</f>
        <v>0</v>
      </c>
      <c r="I79" s="5" t="str">
        <f t="shared" ca="1" si="20"/>
        <v/>
      </c>
      <c r="J79" s="1" t="str">
        <f t="shared" si="24"/>
        <v>C034BConstruction of Barrier (180 mm ht, Type 2, Separate)SD-203Am</v>
      </c>
      <c r="K79" s="2" t="e">
        <f>MATCH(J79,#REF!,0)</f>
        <v>#REF!</v>
      </c>
      <c r="L79" s="3" t="str">
        <f t="shared" ca="1" si="21"/>
        <v>F0</v>
      </c>
      <c r="M79" s="3" t="str">
        <f t="shared" ca="1" si="22"/>
        <v>C2</v>
      </c>
      <c r="N79" s="3" t="str">
        <f t="shared" ca="1" si="23"/>
        <v>C2</v>
      </c>
    </row>
    <row r="80" spans="1:14" ht="48" customHeight="1" x14ac:dyDescent="0.2">
      <c r="A80" s="83" t="s">
        <v>369</v>
      </c>
      <c r="B80" s="92" t="s">
        <v>174</v>
      </c>
      <c r="C80" s="85" t="s">
        <v>432</v>
      </c>
      <c r="D80" s="86" t="s">
        <v>172</v>
      </c>
      <c r="E80" s="87" t="s">
        <v>98</v>
      </c>
      <c r="F80" s="88">
        <v>650</v>
      </c>
      <c r="G80" s="89"/>
      <c r="H80" s="90">
        <f t="shared" si="26"/>
        <v>0</v>
      </c>
      <c r="I80" s="5" t="str">
        <f t="shared" ca="1" si="20"/>
        <v/>
      </c>
      <c r="J80" s="1" t="str">
        <f t="shared" si="24"/>
        <v>C035BConstruction of Barrier (180 mm ht, Type 1, Integral)SD-204m</v>
      </c>
      <c r="K80" s="2" t="e">
        <f>MATCH(J80,#REF!,0)</f>
        <v>#REF!</v>
      </c>
      <c r="L80" s="3" t="str">
        <f t="shared" ca="1" si="21"/>
        <v>F0</v>
      </c>
      <c r="M80" s="3" t="str">
        <f t="shared" ca="1" si="22"/>
        <v>C2</v>
      </c>
      <c r="N80" s="3" t="str">
        <f t="shared" ca="1" si="23"/>
        <v>C2</v>
      </c>
    </row>
    <row r="81" spans="1:14" ht="48" customHeight="1" x14ac:dyDescent="0.2">
      <c r="A81" s="83" t="s">
        <v>370</v>
      </c>
      <c r="B81" s="92" t="s">
        <v>175</v>
      </c>
      <c r="C81" s="85" t="s">
        <v>433</v>
      </c>
      <c r="D81" s="86" t="s">
        <v>203</v>
      </c>
      <c r="E81" s="87" t="s">
        <v>98</v>
      </c>
      <c r="F81" s="88">
        <v>120</v>
      </c>
      <c r="G81" s="89"/>
      <c r="H81" s="90">
        <f t="shared" si="26"/>
        <v>0</v>
      </c>
      <c r="I81" s="5" t="str">
        <f t="shared" ca="1" si="20"/>
        <v/>
      </c>
      <c r="J81" s="1" t="str">
        <f t="shared" si="24"/>
        <v>C037BConstruction of Modified Barrier (180 mm ht, Type 1, Integral)SD-203Bm</v>
      </c>
      <c r="K81" s="2" t="e">
        <f>MATCH(J81,#REF!,0)</f>
        <v>#REF!</v>
      </c>
      <c r="L81" s="3" t="str">
        <f t="shared" ca="1" si="21"/>
        <v>F0</v>
      </c>
      <c r="M81" s="3" t="str">
        <f t="shared" ca="1" si="22"/>
        <v>C2</v>
      </c>
      <c r="N81" s="3" t="str">
        <f t="shared" ca="1" si="23"/>
        <v>C2</v>
      </c>
    </row>
    <row r="82" spans="1:14" ht="48" customHeight="1" x14ac:dyDescent="0.2">
      <c r="A82" s="83" t="s">
        <v>198</v>
      </c>
      <c r="B82" s="92" t="s">
        <v>176</v>
      </c>
      <c r="C82" s="85" t="s">
        <v>434</v>
      </c>
      <c r="D82" s="86" t="s">
        <v>171</v>
      </c>
      <c r="E82" s="87" t="s">
        <v>98</v>
      </c>
      <c r="F82" s="88">
        <v>15</v>
      </c>
      <c r="G82" s="89"/>
      <c r="H82" s="90">
        <f t="shared" si="26"/>
        <v>0</v>
      </c>
      <c r="I82" s="5" t="str">
        <f t="shared" ca="1" si="20"/>
        <v/>
      </c>
      <c r="J82" s="1" t="str">
        <f t="shared" si="24"/>
        <v>C045Construction of Lip Curb (40 mm ht, Type 1, Integral)SD-202Bm</v>
      </c>
      <c r="K82" s="2" t="e">
        <f>MATCH(J82,#REF!,0)</f>
        <v>#REF!</v>
      </c>
      <c r="L82" s="3" t="str">
        <f t="shared" ca="1" si="21"/>
        <v>F0</v>
      </c>
      <c r="M82" s="3" t="str">
        <f t="shared" ca="1" si="22"/>
        <v>C2</v>
      </c>
      <c r="N82" s="3" t="str">
        <f t="shared" ca="1" si="23"/>
        <v>C2</v>
      </c>
    </row>
    <row r="83" spans="1:14" ht="48" customHeight="1" x14ac:dyDescent="0.2">
      <c r="A83" s="83" t="s">
        <v>199</v>
      </c>
      <c r="B83" s="92" t="s">
        <v>177</v>
      </c>
      <c r="C83" s="85" t="s">
        <v>435</v>
      </c>
      <c r="D83" s="86" t="s">
        <v>283</v>
      </c>
      <c r="E83" s="87" t="s">
        <v>98</v>
      </c>
      <c r="F83" s="88">
        <v>60</v>
      </c>
      <c r="G83" s="89"/>
      <c r="H83" s="90">
        <f t="shared" si="26"/>
        <v>0</v>
      </c>
      <c r="I83" s="5" t="str">
        <f t="shared" ca="1" si="20"/>
        <v/>
      </c>
      <c r="J83" s="1" t="str">
        <f t="shared" si="24"/>
        <v>C046Construction of Curb Ramp (8-12 mm ht, Type 1, Integral)SD-229Cm</v>
      </c>
      <c r="K83" s="2" t="e">
        <f>MATCH(J83,#REF!,0)</f>
        <v>#REF!</v>
      </c>
      <c r="L83" s="3" t="str">
        <f t="shared" ca="1" si="21"/>
        <v>F0</v>
      </c>
      <c r="M83" s="3" t="str">
        <f t="shared" ca="1" si="22"/>
        <v>C2</v>
      </c>
      <c r="N83" s="3" t="str">
        <f t="shared" ca="1" si="23"/>
        <v>C2</v>
      </c>
    </row>
    <row r="84" spans="1:14" ht="36" customHeight="1" x14ac:dyDescent="0.2">
      <c r="A84" s="83" t="s">
        <v>8</v>
      </c>
      <c r="B84" s="84" t="s">
        <v>436</v>
      </c>
      <c r="C84" s="85" t="s">
        <v>57</v>
      </c>
      <c r="D84" s="86" t="s">
        <v>325</v>
      </c>
      <c r="E84" s="87"/>
      <c r="F84" s="88"/>
      <c r="G84" s="90"/>
      <c r="H84" s="90">
        <f t="shared" si="26"/>
        <v>0</v>
      </c>
      <c r="I84" s="5" t="str">
        <f t="shared" ca="1" si="20"/>
        <v>LOCKED</v>
      </c>
      <c r="J84" s="1" t="str">
        <f t="shared" si="24"/>
        <v>C050Supply and Installation of Dowel AssembliesCW 3310-R17</v>
      </c>
      <c r="K84" s="2" t="e">
        <f>MATCH(J84,#REF!,0)</f>
        <v>#REF!</v>
      </c>
      <c r="L84" s="3" t="str">
        <f t="shared" ca="1" si="21"/>
        <v>F0</v>
      </c>
      <c r="M84" s="3" t="str">
        <f t="shared" ca="1" si="22"/>
        <v>C2</v>
      </c>
      <c r="N84" s="3" t="str">
        <f t="shared" ca="1" si="23"/>
        <v>C2</v>
      </c>
    </row>
    <row r="85" spans="1:14" ht="36" customHeight="1" x14ac:dyDescent="0.2">
      <c r="A85" s="83"/>
      <c r="B85" s="92" t="s">
        <v>173</v>
      </c>
      <c r="C85" s="85" t="s">
        <v>437</v>
      </c>
      <c r="D85" s="86"/>
      <c r="E85" s="87" t="s">
        <v>98</v>
      </c>
      <c r="F85" s="114">
        <v>1200</v>
      </c>
      <c r="G85" s="89"/>
      <c r="H85" s="90">
        <f t="shared" si="26"/>
        <v>0</v>
      </c>
      <c r="I85" s="5" t="str">
        <f t="shared" ca="1" si="20"/>
        <v/>
      </c>
      <c r="J85" s="1" t="str">
        <f t="shared" si="24"/>
        <v>31.8mm Diameterm</v>
      </c>
      <c r="K85" s="2" t="e">
        <f>MATCH(J85,#REF!,0)</f>
        <v>#REF!</v>
      </c>
      <c r="L85" s="3" t="str">
        <f t="shared" ca="1" si="21"/>
        <v>F0</v>
      </c>
      <c r="M85" s="3" t="str">
        <f t="shared" ca="1" si="22"/>
        <v>C2</v>
      </c>
      <c r="N85" s="3" t="str">
        <f t="shared" ca="1" si="23"/>
        <v>C2</v>
      </c>
    </row>
    <row r="86" spans="1:14" ht="36" customHeight="1" x14ac:dyDescent="0.2">
      <c r="A86" s="83" t="s">
        <v>9</v>
      </c>
      <c r="B86" s="84" t="s">
        <v>328</v>
      </c>
      <c r="C86" s="85" t="s">
        <v>438</v>
      </c>
      <c r="D86" s="86" t="s">
        <v>595</v>
      </c>
      <c r="E86" s="87" t="s">
        <v>94</v>
      </c>
      <c r="F86" s="114">
        <v>1000</v>
      </c>
      <c r="G86" s="89"/>
      <c r="H86" s="90">
        <f t="shared" si="26"/>
        <v>0</v>
      </c>
      <c r="I86" s="5" t="str">
        <f t="shared" ca="1" si="20"/>
        <v/>
      </c>
      <c r="J86" s="1" t="str">
        <f t="shared" si="24"/>
        <v>C051100 mm Type 2 Concrete SidewalkCW 3325-R5, E28m²</v>
      </c>
      <c r="K86" s="2" t="e">
        <f>MATCH(J86,#REF!,0)</f>
        <v>#REF!</v>
      </c>
      <c r="L86" s="3" t="str">
        <f t="shared" ca="1" si="21"/>
        <v>F0</v>
      </c>
      <c r="M86" s="3" t="str">
        <f t="shared" ca="1" si="22"/>
        <v>C2</v>
      </c>
      <c r="N86" s="3" t="str">
        <f t="shared" ca="1" si="23"/>
        <v>C2</v>
      </c>
    </row>
    <row r="87" spans="1:14" s="113" customFormat="1" ht="48" customHeight="1" x14ac:dyDescent="0.2">
      <c r="A87" s="117" t="s">
        <v>10</v>
      </c>
      <c r="B87" s="84" t="s">
        <v>439</v>
      </c>
      <c r="C87" s="85" t="s">
        <v>204</v>
      </c>
      <c r="D87" s="86" t="s">
        <v>364</v>
      </c>
      <c r="E87" s="116"/>
      <c r="F87" s="88"/>
      <c r="G87" s="90"/>
      <c r="H87" s="90">
        <f t="shared" si="26"/>
        <v>0</v>
      </c>
      <c r="I87" s="5" t="str">
        <f t="shared" ca="1" si="20"/>
        <v>LOCKED</v>
      </c>
      <c r="J87" s="1" t="str">
        <f t="shared" si="24"/>
        <v>C055Construction of Asphaltic Concrete PavementsCW 3410-R12</v>
      </c>
      <c r="K87" s="2" t="e">
        <f>MATCH(J87,#REF!,0)</f>
        <v>#REF!</v>
      </c>
      <c r="L87" s="3" t="str">
        <f t="shared" ca="1" si="21"/>
        <v>F0</v>
      </c>
      <c r="M87" s="3" t="str">
        <f t="shared" ca="1" si="22"/>
        <v>C2</v>
      </c>
      <c r="N87" s="3" t="str">
        <f t="shared" ca="1" si="23"/>
        <v>C2</v>
      </c>
    </row>
    <row r="88" spans="1:14" s="113" customFormat="1" ht="36" customHeight="1" x14ac:dyDescent="0.2">
      <c r="A88" s="122" t="s">
        <v>205</v>
      </c>
      <c r="B88" s="92" t="s">
        <v>173</v>
      </c>
      <c r="C88" s="85" t="s">
        <v>183</v>
      </c>
      <c r="D88" s="86"/>
      <c r="E88" s="87"/>
      <c r="F88" s="88"/>
      <c r="G88" s="90"/>
      <c r="H88" s="90">
        <f t="shared" si="26"/>
        <v>0</v>
      </c>
      <c r="I88" s="5" t="str">
        <f t="shared" ca="1" si="20"/>
        <v>LOCKED</v>
      </c>
      <c r="J88" s="1" t="str">
        <f t="shared" si="24"/>
        <v>C059Tie-ins and Approaches</v>
      </c>
      <c r="K88" s="2" t="e">
        <f>MATCH(J88,#REF!,0)</f>
        <v>#REF!</v>
      </c>
      <c r="L88" s="3" t="str">
        <f t="shared" ca="1" si="21"/>
        <v>F0</v>
      </c>
      <c r="M88" s="3" t="str">
        <f t="shared" ca="1" si="22"/>
        <v>C2</v>
      </c>
      <c r="N88" s="3" t="str">
        <f t="shared" ca="1" si="23"/>
        <v>C2</v>
      </c>
    </row>
    <row r="89" spans="1:14" s="113" customFormat="1" ht="36" customHeight="1" x14ac:dyDescent="0.2">
      <c r="A89" s="122" t="s">
        <v>206</v>
      </c>
      <c r="B89" s="115" t="s">
        <v>275</v>
      </c>
      <c r="C89" s="85" t="s">
        <v>282</v>
      </c>
      <c r="D89" s="86"/>
      <c r="E89" s="87" t="s">
        <v>96</v>
      </c>
      <c r="F89" s="88">
        <v>150</v>
      </c>
      <c r="G89" s="112"/>
      <c r="H89" s="90">
        <f>ROUND(G89*F89,2)</f>
        <v>0</v>
      </c>
      <c r="I89" s="5" t="str">
        <f t="shared" ca="1" si="20"/>
        <v/>
      </c>
      <c r="J89" s="1" t="str">
        <f t="shared" si="24"/>
        <v>C060Type IAtonne</v>
      </c>
      <c r="K89" s="2" t="e">
        <f>MATCH(J89,#REF!,0)</f>
        <v>#REF!</v>
      </c>
      <c r="L89" s="3" t="str">
        <f t="shared" ca="1" si="21"/>
        <v>F0</v>
      </c>
      <c r="M89" s="3" t="str">
        <f t="shared" ca="1" si="22"/>
        <v>C2</v>
      </c>
      <c r="N89" s="3" t="str">
        <f t="shared" ca="1" si="23"/>
        <v>C2</v>
      </c>
    </row>
    <row r="90" spans="1:14" s="113" customFormat="1" ht="36" customHeight="1" x14ac:dyDescent="0.2">
      <c r="A90" s="123"/>
      <c r="B90" s="92" t="s">
        <v>174</v>
      </c>
      <c r="C90" s="85" t="s">
        <v>440</v>
      </c>
      <c r="D90" s="86"/>
      <c r="E90" s="87"/>
      <c r="F90" s="88"/>
      <c r="G90" s="90"/>
      <c r="H90" s="90">
        <f t="shared" ref="H90" si="27">ROUND(G90*F90,2)</f>
        <v>0</v>
      </c>
      <c r="I90" s="5" t="str">
        <f t="shared" ca="1" si="20"/>
        <v>LOCKED</v>
      </c>
      <c r="J90" s="1" t="str">
        <f t="shared" si="24"/>
        <v>Bike Path/Multi-Use Path</v>
      </c>
      <c r="K90" s="2" t="e">
        <f>MATCH(J90,#REF!,0)</f>
        <v>#REF!</v>
      </c>
      <c r="L90" s="3" t="str">
        <f t="shared" ca="1" si="21"/>
        <v>F0</v>
      </c>
      <c r="M90" s="3" t="str">
        <f t="shared" ca="1" si="22"/>
        <v>C2</v>
      </c>
      <c r="N90" s="3" t="str">
        <f t="shared" ca="1" si="23"/>
        <v>C2</v>
      </c>
    </row>
    <row r="91" spans="1:14" s="113" customFormat="1" ht="36" customHeight="1" x14ac:dyDescent="0.2">
      <c r="A91" s="123"/>
      <c r="B91" s="115" t="s">
        <v>275</v>
      </c>
      <c r="C91" s="85" t="s">
        <v>282</v>
      </c>
      <c r="D91" s="86"/>
      <c r="E91" s="87" t="s">
        <v>96</v>
      </c>
      <c r="F91" s="88">
        <v>330</v>
      </c>
      <c r="G91" s="89"/>
      <c r="H91" s="90">
        <f t="shared" si="26"/>
        <v>0</v>
      </c>
      <c r="I91" s="5" t="str">
        <f t="shared" ca="1" si="20"/>
        <v/>
      </c>
      <c r="J91" s="1" t="str">
        <f t="shared" si="24"/>
        <v>Type IAtonne</v>
      </c>
      <c r="K91" s="2" t="e">
        <f>MATCH(J91,#REF!,0)</f>
        <v>#REF!</v>
      </c>
      <c r="L91" s="3" t="str">
        <f t="shared" ca="1" si="21"/>
        <v>F0</v>
      </c>
      <c r="M91" s="3" t="str">
        <f t="shared" ca="1" si="22"/>
        <v>C2</v>
      </c>
      <c r="N91" s="3" t="str">
        <f t="shared" ca="1" si="23"/>
        <v>C2</v>
      </c>
    </row>
    <row r="92" spans="1:14" s="113" customFormat="1" ht="36" customHeight="1" x14ac:dyDescent="0.2">
      <c r="A92" s="94"/>
      <c r="B92" s="118"/>
      <c r="C92" s="96" t="s">
        <v>109</v>
      </c>
      <c r="D92" s="97"/>
      <c r="E92" s="119"/>
      <c r="F92" s="88"/>
      <c r="G92" s="90"/>
      <c r="H92" s="90">
        <f t="shared" si="26"/>
        <v>0</v>
      </c>
      <c r="I92" s="5" t="str">
        <f t="shared" ca="1" si="20"/>
        <v>LOCKED</v>
      </c>
      <c r="J92" s="1" t="str">
        <f t="shared" si="24"/>
        <v>JOINT AND CRACK SEALING</v>
      </c>
      <c r="K92" s="2" t="e">
        <f>MATCH(J92,#REF!,0)</f>
        <v>#REF!</v>
      </c>
      <c r="L92" s="3" t="str">
        <f t="shared" ca="1" si="21"/>
        <v>F0</v>
      </c>
      <c r="M92" s="3" t="str">
        <f t="shared" ca="1" si="22"/>
        <v>C2</v>
      </c>
      <c r="N92" s="3" t="str">
        <f t="shared" ca="1" si="23"/>
        <v>C2</v>
      </c>
    </row>
    <row r="93" spans="1:14" s="113" customFormat="1" ht="36" customHeight="1" x14ac:dyDescent="0.2">
      <c r="A93" s="122" t="s">
        <v>248</v>
      </c>
      <c r="B93" s="84" t="s">
        <v>441</v>
      </c>
      <c r="C93" s="85" t="s">
        <v>32</v>
      </c>
      <c r="D93" s="86" t="s">
        <v>290</v>
      </c>
      <c r="E93" s="87" t="s">
        <v>98</v>
      </c>
      <c r="F93" s="114">
        <v>500</v>
      </c>
      <c r="G93" s="112"/>
      <c r="H93" s="90">
        <f>ROUND(G93*F93,2)</f>
        <v>0</v>
      </c>
      <c r="I93" s="5" t="str">
        <f t="shared" ca="1" si="20"/>
        <v/>
      </c>
      <c r="J93" s="1" t="str">
        <f t="shared" si="24"/>
        <v>D006Reflective Crack MaintenanceCW 3250-R7m</v>
      </c>
      <c r="K93" s="2" t="e">
        <f>MATCH(J93,#REF!,0)</f>
        <v>#REF!</v>
      </c>
      <c r="L93" s="3" t="str">
        <f t="shared" ca="1" si="21"/>
        <v>F0</v>
      </c>
      <c r="M93" s="3" t="str">
        <f t="shared" ca="1" si="22"/>
        <v>C2</v>
      </c>
      <c r="N93" s="3" t="str">
        <f t="shared" ca="1" si="23"/>
        <v>C2</v>
      </c>
    </row>
    <row r="94" spans="1:14" ht="48" customHeight="1" x14ac:dyDescent="0.2">
      <c r="A94" s="94"/>
      <c r="B94" s="118"/>
      <c r="C94" s="96" t="s">
        <v>110</v>
      </c>
      <c r="D94" s="97"/>
      <c r="E94" s="124"/>
      <c r="F94" s="88"/>
      <c r="G94" s="90"/>
      <c r="H94" s="90">
        <f t="shared" ref="H94:H95" si="28">ROUND(G94*F94,2)</f>
        <v>0</v>
      </c>
      <c r="I94" s="5" t="str">
        <f t="shared" ca="1" si="20"/>
        <v>LOCKED</v>
      </c>
      <c r="J94" s="1" t="str">
        <f t="shared" si="24"/>
        <v>ASSOCIATED DRAINAGE AND UNDERGROUND WORKS</v>
      </c>
      <c r="K94" s="2" t="e">
        <f>MATCH(J94,#REF!,0)</f>
        <v>#REF!</v>
      </c>
      <c r="L94" s="3" t="str">
        <f t="shared" ca="1" si="21"/>
        <v>F0</v>
      </c>
      <c r="M94" s="3" t="str">
        <f t="shared" ca="1" si="22"/>
        <v>C2</v>
      </c>
      <c r="N94" s="3" t="str">
        <f t="shared" ca="1" si="23"/>
        <v>C2</v>
      </c>
    </row>
    <row r="95" spans="1:14" ht="36" customHeight="1" x14ac:dyDescent="0.2">
      <c r="A95" s="83" t="s">
        <v>121</v>
      </c>
      <c r="B95" s="84" t="s">
        <v>442</v>
      </c>
      <c r="C95" s="85" t="s">
        <v>209</v>
      </c>
      <c r="D95" s="86" t="s">
        <v>3</v>
      </c>
      <c r="E95" s="87"/>
      <c r="F95" s="88"/>
      <c r="G95" s="90"/>
      <c r="H95" s="90">
        <f t="shared" si="28"/>
        <v>0</v>
      </c>
      <c r="I95" s="5" t="str">
        <f t="shared" ca="1" si="20"/>
        <v>LOCKED</v>
      </c>
      <c r="J95" s="1" t="str">
        <f t="shared" si="24"/>
        <v>E003Catch BasinCW 2130-R12</v>
      </c>
      <c r="K95" s="2" t="e">
        <f>MATCH(J95,#REF!,0)</f>
        <v>#REF!</v>
      </c>
      <c r="L95" s="3" t="str">
        <f t="shared" ca="1" si="21"/>
        <v>F0</v>
      </c>
      <c r="M95" s="3" t="str">
        <f t="shared" ca="1" si="22"/>
        <v>C2</v>
      </c>
      <c r="N95" s="3" t="str">
        <f t="shared" ca="1" si="23"/>
        <v>C2</v>
      </c>
    </row>
    <row r="96" spans="1:14" s="109" customFormat="1" ht="36" customHeight="1" x14ac:dyDescent="0.2">
      <c r="A96" s="120" t="s">
        <v>339</v>
      </c>
      <c r="B96" s="102" t="s">
        <v>173</v>
      </c>
      <c r="C96" s="103" t="s">
        <v>331</v>
      </c>
      <c r="D96" s="104"/>
      <c r="E96" s="105" t="s">
        <v>97</v>
      </c>
      <c r="F96" s="121">
        <v>11</v>
      </c>
      <c r="G96" s="107"/>
      <c r="H96" s="108">
        <f>ROUND(G96*F96,2)</f>
        <v>0</v>
      </c>
      <c r="I96" s="38" t="str">
        <f t="shared" ca="1" si="20"/>
        <v/>
      </c>
      <c r="J96" s="39" t="str">
        <f t="shared" si="24"/>
        <v>E004ASD-024, 1800 mm deepeach</v>
      </c>
      <c r="K96" s="40" t="e">
        <f>MATCH(J96,#REF!,0)</f>
        <v>#REF!</v>
      </c>
      <c r="L96" s="41" t="str">
        <f t="shared" ca="1" si="21"/>
        <v>F0</v>
      </c>
      <c r="M96" s="41" t="str">
        <f t="shared" ca="1" si="22"/>
        <v>C2</v>
      </c>
      <c r="N96" s="41" t="str">
        <f t="shared" ca="1" si="23"/>
        <v>C2</v>
      </c>
    </row>
    <row r="97" spans="1:14" ht="36" customHeight="1" x14ac:dyDescent="0.2">
      <c r="A97" s="83" t="s">
        <v>122</v>
      </c>
      <c r="B97" s="84" t="s">
        <v>443</v>
      </c>
      <c r="C97" s="85" t="s">
        <v>210</v>
      </c>
      <c r="D97" s="86" t="s">
        <v>3</v>
      </c>
      <c r="E97" s="87"/>
      <c r="F97" s="88"/>
      <c r="G97" s="90"/>
      <c r="H97" s="90">
        <f t="shared" ref="H97:H98" si="29">ROUND(G97*F97,2)</f>
        <v>0</v>
      </c>
      <c r="I97" s="5" t="str">
        <f t="shared" ca="1" si="20"/>
        <v>LOCKED</v>
      </c>
      <c r="J97" s="1" t="str">
        <f t="shared" si="24"/>
        <v>E008Sewer ServiceCW 2130-R12</v>
      </c>
      <c r="K97" s="2" t="e">
        <f>MATCH(J97,#REF!,0)</f>
        <v>#REF!</v>
      </c>
      <c r="L97" s="3" t="str">
        <f t="shared" ca="1" si="21"/>
        <v>F0</v>
      </c>
      <c r="M97" s="3" t="str">
        <f t="shared" ca="1" si="22"/>
        <v>C2</v>
      </c>
      <c r="N97" s="3" t="str">
        <f t="shared" ca="1" si="23"/>
        <v>C2</v>
      </c>
    </row>
    <row r="98" spans="1:14" ht="36" customHeight="1" x14ac:dyDescent="0.2">
      <c r="A98" s="83" t="s">
        <v>15</v>
      </c>
      <c r="B98" s="92" t="s">
        <v>173</v>
      </c>
      <c r="C98" s="85" t="s">
        <v>444</v>
      </c>
      <c r="D98" s="86"/>
      <c r="E98" s="87"/>
      <c r="F98" s="88"/>
      <c r="G98" s="90"/>
      <c r="H98" s="90">
        <f t="shared" si="29"/>
        <v>0</v>
      </c>
      <c r="I98" s="5" t="str">
        <f t="shared" ca="1" si="20"/>
        <v>LOCKED</v>
      </c>
      <c r="J98" s="1" t="str">
        <f t="shared" si="24"/>
        <v>E009250 mm, PVC</v>
      </c>
      <c r="K98" s="2" t="e">
        <f>MATCH(J98,#REF!,0)</f>
        <v>#REF!</v>
      </c>
      <c r="L98" s="3" t="str">
        <f t="shared" ca="1" si="21"/>
        <v>F0</v>
      </c>
      <c r="M98" s="3" t="str">
        <f t="shared" ca="1" si="22"/>
        <v>C2</v>
      </c>
      <c r="N98" s="3" t="str">
        <f t="shared" ca="1" si="23"/>
        <v>C2</v>
      </c>
    </row>
    <row r="99" spans="1:14" ht="48" customHeight="1" x14ac:dyDescent="0.2">
      <c r="A99" s="83" t="s">
        <v>16</v>
      </c>
      <c r="B99" s="115" t="s">
        <v>275</v>
      </c>
      <c r="C99" s="85" t="s">
        <v>445</v>
      </c>
      <c r="D99" s="86"/>
      <c r="E99" s="87" t="s">
        <v>98</v>
      </c>
      <c r="F99" s="114">
        <v>20</v>
      </c>
      <c r="G99" s="89"/>
      <c r="H99" s="90">
        <f>ROUND(G99*F99,2)</f>
        <v>0</v>
      </c>
      <c r="I99" s="5" t="str">
        <f t="shared" ca="1" si="20"/>
        <v/>
      </c>
      <c r="J99" s="1" t="str">
        <f t="shared" si="24"/>
        <v>E010In a Trench, Class B Bedding with Sand, Class 3 Backfillm</v>
      </c>
      <c r="K99" s="2" t="e">
        <f>MATCH(J99,#REF!,0)</f>
        <v>#REF!</v>
      </c>
      <c r="L99" s="3" t="str">
        <f t="shared" ca="1" si="21"/>
        <v>F0</v>
      </c>
      <c r="M99" s="3" t="str">
        <f t="shared" ca="1" si="22"/>
        <v>C2</v>
      </c>
      <c r="N99" s="3" t="str">
        <f t="shared" ca="1" si="23"/>
        <v>C2</v>
      </c>
    </row>
    <row r="100" spans="1:14" ht="48" customHeight="1" x14ac:dyDescent="0.2">
      <c r="A100" s="83" t="s">
        <v>17</v>
      </c>
      <c r="B100" s="115" t="s">
        <v>277</v>
      </c>
      <c r="C100" s="85" t="s">
        <v>446</v>
      </c>
      <c r="D100" s="86"/>
      <c r="E100" s="87" t="s">
        <v>98</v>
      </c>
      <c r="F100" s="114">
        <v>180</v>
      </c>
      <c r="G100" s="89"/>
      <c r="H100" s="90">
        <f>ROUND(G100*F100,2)</f>
        <v>0</v>
      </c>
      <c r="I100" s="5" t="str">
        <f t="shared" ca="1" si="20"/>
        <v/>
      </c>
      <c r="J100" s="1" t="str">
        <f t="shared" si="24"/>
        <v>E011Trenchless Installation, Class B Bedding with Sand, Class 3 Backfillm</v>
      </c>
      <c r="K100" s="2" t="e">
        <f>MATCH(J100,#REF!,0)</f>
        <v>#REF!</v>
      </c>
      <c r="L100" s="3" t="str">
        <f t="shared" ca="1" si="21"/>
        <v>F0</v>
      </c>
      <c r="M100" s="3" t="str">
        <f t="shared" ca="1" si="22"/>
        <v>C2</v>
      </c>
      <c r="N100" s="3" t="str">
        <f t="shared" ca="1" si="23"/>
        <v>C2</v>
      </c>
    </row>
    <row r="101" spans="1:14" ht="36" customHeight="1" x14ac:dyDescent="0.2">
      <c r="A101" s="83" t="s">
        <v>18</v>
      </c>
      <c r="B101" s="84" t="s">
        <v>447</v>
      </c>
      <c r="C101" s="16" t="s">
        <v>341</v>
      </c>
      <c r="D101" s="17" t="s">
        <v>342</v>
      </c>
      <c r="E101" s="87"/>
      <c r="F101" s="88"/>
      <c r="G101" s="90"/>
      <c r="H101" s="90">
        <f t="shared" ref="H101" si="30">ROUND(G101*F101,2)</f>
        <v>0</v>
      </c>
      <c r="I101" s="5" t="str">
        <f t="shared" ca="1" si="20"/>
        <v>LOCKED</v>
      </c>
      <c r="J101" s="1" t="str">
        <f t="shared" si="24"/>
        <v>E023Frames &amp; CoversCW 3210-R8</v>
      </c>
      <c r="K101" s="2" t="e">
        <f>MATCH(J101,#REF!,0)</f>
        <v>#REF!</v>
      </c>
      <c r="L101" s="3" t="str">
        <f t="shared" ca="1" si="21"/>
        <v>F0</v>
      </c>
      <c r="M101" s="3" t="str">
        <f t="shared" ca="1" si="22"/>
        <v>C2</v>
      </c>
      <c r="N101" s="3" t="str">
        <f t="shared" ca="1" si="23"/>
        <v>C2</v>
      </c>
    </row>
    <row r="102" spans="1:14" ht="48" customHeight="1" x14ac:dyDescent="0.2">
      <c r="A102" s="83" t="s">
        <v>19</v>
      </c>
      <c r="B102" s="92" t="s">
        <v>173</v>
      </c>
      <c r="C102" s="18" t="s">
        <v>371</v>
      </c>
      <c r="D102" s="86"/>
      <c r="E102" s="87" t="s">
        <v>97</v>
      </c>
      <c r="F102" s="114">
        <v>7</v>
      </c>
      <c r="G102" s="89"/>
      <c r="H102" s="90">
        <f t="shared" ref="H102:H104" si="31">ROUND(G102*F102,2)</f>
        <v>0</v>
      </c>
      <c r="I102" s="5" t="str">
        <f t="shared" ca="1" si="20"/>
        <v/>
      </c>
      <c r="J102" s="1" t="str">
        <f t="shared" si="24"/>
        <v>E024AP-006 - Standard Frame for Manhole and Catch Basineach</v>
      </c>
      <c r="K102" s="2" t="e">
        <f>MATCH(J102,#REF!,0)</f>
        <v>#REF!</v>
      </c>
      <c r="L102" s="3" t="str">
        <f t="shared" ca="1" si="21"/>
        <v>F0</v>
      </c>
      <c r="M102" s="3" t="str">
        <f t="shared" ca="1" si="22"/>
        <v>C2</v>
      </c>
      <c r="N102" s="3" t="str">
        <f t="shared" ca="1" si="23"/>
        <v>C2</v>
      </c>
    </row>
    <row r="103" spans="1:14" ht="48" customHeight="1" x14ac:dyDescent="0.2">
      <c r="A103" s="83" t="s">
        <v>20</v>
      </c>
      <c r="B103" s="92" t="s">
        <v>174</v>
      </c>
      <c r="C103" s="18" t="s">
        <v>372</v>
      </c>
      <c r="D103" s="86"/>
      <c r="E103" s="87" t="s">
        <v>97</v>
      </c>
      <c r="F103" s="114">
        <v>7</v>
      </c>
      <c r="G103" s="89"/>
      <c r="H103" s="90">
        <f t="shared" si="31"/>
        <v>0</v>
      </c>
      <c r="I103" s="5" t="str">
        <f t="shared" ca="1" si="20"/>
        <v/>
      </c>
      <c r="J103" s="1" t="str">
        <f t="shared" si="24"/>
        <v>E025AP-007 - Standard Solid Cover for Standard Frameeach</v>
      </c>
      <c r="K103" s="2" t="e">
        <f>MATCH(J103,#REF!,0)</f>
        <v>#REF!</v>
      </c>
      <c r="L103" s="3" t="str">
        <f t="shared" ca="1" si="21"/>
        <v>F0</v>
      </c>
      <c r="M103" s="3" t="str">
        <f t="shared" ca="1" si="22"/>
        <v>C2</v>
      </c>
      <c r="N103" s="3" t="str">
        <f t="shared" ca="1" si="23"/>
        <v>C2</v>
      </c>
    </row>
    <row r="104" spans="1:14" ht="36" customHeight="1" x14ac:dyDescent="0.2">
      <c r="A104" s="83" t="s">
        <v>21</v>
      </c>
      <c r="B104" s="84" t="s">
        <v>448</v>
      </c>
      <c r="C104" s="125" t="s">
        <v>211</v>
      </c>
      <c r="D104" s="86" t="s">
        <v>3</v>
      </c>
      <c r="E104" s="87"/>
      <c r="F104" s="88"/>
      <c r="G104" s="90"/>
      <c r="H104" s="90">
        <f t="shared" si="31"/>
        <v>0</v>
      </c>
      <c r="I104" s="5" t="str">
        <f t="shared" ca="1" si="20"/>
        <v>LOCKED</v>
      </c>
      <c r="J104" s="1" t="str">
        <f t="shared" si="24"/>
        <v>E032Connecting to Existing ManholeCW 2130-R12</v>
      </c>
      <c r="K104" s="2" t="e">
        <f>MATCH(J104,#REF!,0)</f>
        <v>#REF!</v>
      </c>
      <c r="L104" s="3" t="str">
        <f t="shared" ca="1" si="21"/>
        <v>F0</v>
      </c>
      <c r="M104" s="3" t="str">
        <f t="shared" ca="1" si="22"/>
        <v>C2</v>
      </c>
      <c r="N104" s="3" t="str">
        <f t="shared" ca="1" si="23"/>
        <v>C2</v>
      </c>
    </row>
    <row r="105" spans="1:14" ht="36" customHeight="1" x14ac:dyDescent="0.2">
      <c r="A105" s="83" t="s">
        <v>22</v>
      </c>
      <c r="B105" s="92" t="s">
        <v>173</v>
      </c>
      <c r="C105" s="125" t="s">
        <v>332</v>
      </c>
      <c r="D105" s="86"/>
      <c r="E105" s="87" t="s">
        <v>97</v>
      </c>
      <c r="F105" s="114">
        <v>4</v>
      </c>
      <c r="G105" s="89"/>
      <c r="H105" s="90">
        <f>ROUND(G105*F105,2)</f>
        <v>0</v>
      </c>
      <c r="I105" s="5" t="str">
        <f t="shared" ca="1" si="20"/>
        <v/>
      </c>
      <c r="J105" s="1" t="str">
        <f t="shared" si="24"/>
        <v>E033250 mm Catch Basin Leadeach</v>
      </c>
      <c r="K105" s="2" t="e">
        <f>MATCH(J105,#REF!,0)</f>
        <v>#REF!</v>
      </c>
      <c r="L105" s="3" t="str">
        <f t="shared" ca="1" si="21"/>
        <v>F0</v>
      </c>
      <c r="M105" s="3" t="str">
        <f t="shared" ca="1" si="22"/>
        <v>C2</v>
      </c>
      <c r="N105" s="3" t="str">
        <f t="shared" ca="1" si="23"/>
        <v>C2</v>
      </c>
    </row>
    <row r="106" spans="1:14" ht="36" customHeight="1" x14ac:dyDescent="0.2">
      <c r="A106" s="83" t="s">
        <v>23</v>
      </c>
      <c r="B106" s="84" t="s">
        <v>449</v>
      </c>
      <c r="C106" s="125" t="s">
        <v>212</v>
      </c>
      <c r="D106" s="86" t="s">
        <v>3</v>
      </c>
      <c r="E106" s="87"/>
      <c r="F106" s="88"/>
      <c r="G106" s="90"/>
      <c r="H106" s="90">
        <f t="shared" ref="H106:H107" si="32">ROUND(G106*F106,2)</f>
        <v>0</v>
      </c>
      <c r="I106" s="5" t="str">
        <f t="shared" ca="1" si="20"/>
        <v>LOCKED</v>
      </c>
      <c r="J106" s="1" t="str">
        <f t="shared" si="24"/>
        <v>E036Connecting to Existing SewerCW 2130-R12</v>
      </c>
      <c r="K106" s="2" t="e">
        <f>MATCH(J106,#REF!,0)</f>
        <v>#REF!</v>
      </c>
      <c r="L106" s="3" t="str">
        <f t="shared" ca="1" si="21"/>
        <v>F0</v>
      </c>
      <c r="M106" s="3" t="str">
        <f t="shared" ca="1" si="22"/>
        <v>C2</v>
      </c>
      <c r="N106" s="3" t="str">
        <f t="shared" ca="1" si="23"/>
        <v>C2</v>
      </c>
    </row>
    <row r="107" spans="1:14" ht="36" customHeight="1" x14ac:dyDescent="0.2">
      <c r="A107" s="83" t="s">
        <v>24</v>
      </c>
      <c r="B107" s="92" t="s">
        <v>173</v>
      </c>
      <c r="C107" s="125" t="s">
        <v>450</v>
      </c>
      <c r="D107" s="86"/>
      <c r="E107" s="87"/>
      <c r="F107" s="88"/>
      <c r="G107" s="90"/>
      <c r="H107" s="90">
        <f t="shared" si="32"/>
        <v>0</v>
      </c>
      <c r="I107" s="5" t="str">
        <f t="shared" ca="1" si="20"/>
        <v>LOCKED</v>
      </c>
      <c r="J107" s="1" t="str">
        <f t="shared" si="24"/>
        <v>E037250 mm (PVC) Connecting Pipe</v>
      </c>
      <c r="K107" s="2" t="e">
        <f>MATCH(J107,#REF!,0)</f>
        <v>#REF!</v>
      </c>
      <c r="L107" s="3" t="str">
        <f t="shared" ca="1" si="21"/>
        <v>F0</v>
      </c>
      <c r="M107" s="3" t="str">
        <f t="shared" ca="1" si="22"/>
        <v>C2</v>
      </c>
      <c r="N107" s="3" t="str">
        <f t="shared" ca="1" si="23"/>
        <v>C2</v>
      </c>
    </row>
    <row r="108" spans="1:14" ht="36" customHeight="1" x14ac:dyDescent="0.2">
      <c r="A108" s="83" t="s">
        <v>25</v>
      </c>
      <c r="B108" s="115" t="s">
        <v>275</v>
      </c>
      <c r="C108" s="85" t="s">
        <v>451</v>
      </c>
      <c r="D108" s="86"/>
      <c r="E108" s="87" t="s">
        <v>97</v>
      </c>
      <c r="F108" s="114">
        <v>2</v>
      </c>
      <c r="G108" s="89"/>
      <c r="H108" s="90">
        <f t="shared" ref="H108:H118" si="33">ROUND(G108*F108,2)</f>
        <v>0</v>
      </c>
      <c r="I108" s="5" t="str">
        <f t="shared" ca="1" si="20"/>
        <v/>
      </c>
      <c r="J108" s="1" t="str">
        <f t="shared" si="24"/>
        <v>E038Connecting to 300 mm (Concrete) Sewereach</v>
      </c>
      <c r="K108" s="2" t="e">
        <f>MATCH(J108,#REF!,0)</f>
        <v>#REF!</v>
      </c>
      <c r="L108" s="3" t="str">
        <f t="shared" ca="1" si="21"/>
        <v>F0</v>
      </c>
      <c r="M108" s="3" t="str">
        <f t="shared" ca="1" si="22"/>
        <v>C2</v>
      </c>
      <c r="N108" s="3" t="str">
        <f t="shared" ca="1" si="23"/>
        <v>C2</v>
      </c>
    </row>
    <row r="109" spans="1:14" ht="36" customHeight="1" x14ac:dyDescent="0.2">
      <c r="A109" s="83" t="s">
        <v>27</v>
      </c>
      <c r="B109" s="115" t="s">
        <v>277</v>
      </c>
      <c r="C109" s="85" t="s">
        <v>452</v>
      </c>
      <c r="D109" s="86"/>
      <c r="E109" s="87" t="s">
        <v>97</v>
      </c>
      <c r="F109" s="114">
        <v>1</v>
      </c>
      <c r="G109" s="89"/>
      <c r="H109" s="90">
        <f t="shared" si="33"/>
        <v>0</v>
      </c>
      <c r="I109" s="5" t="str">
        <f t="shared" ca="1" si="20"/>
        <v/>
      </c>
      <c r="J109" s="1" t="str">
        <f t="shared" si="24"/>
        <v>E040Connecting to 450 mm (Concrete) Sewereach</v>
      </c>
      <c r="K109" s="2" t="e">
        <f>MATCH(J109,#REF!,0)</f>
        <v>#REF!</v>
      </c>
      <c r="L109" s="3" t="str">
        <f t="shared" ca="1" si="21"/>
        <v>F0</v>
      </c>
      <c r="M109" s="3" t="str">
        <f t="shared" ca="1" si="22"/>
        <v>C2</v>
      </c>
      <c r="N109" s="3" t="str">
        <f t="shared" ca="1" si="23"/>
        <v>C2</v>
      </c>
    </row>
    <row r="110" spans="1:14" ht="36" customHeight="1" x14ac:dyDescent="0.2">
      <c r="A110" s="83" t="s">
        <v>340</v>
      </c>
      <c r="B110" s="115" t="s">
        <v>278</v>
      </c>
      <c r="C110" s="85" t="s">
        <v>453</v>
      </c>
      <c r="D110" s="86"/>
      <c r="E110" s="87" t="s">
        <v>97</v>
      </c>
      <c r="F110" s="114">
        <v>3</v>
      </c>
      <c r="G110" s="89"/>
      <c r="H110" s="90">
        <f t="shared" si="33"/>
        <v>0</v>
      </c>
      <c r="I110" s="5" t="str">
        <f t="shared" ca="1" si="20"/>
        <v/>
      </c>
      <c r="J110" s="1" t="str">
        <f t="shared" si="24"/>
        <v>E041AConnecting to 600 mm (Concrete) Sewereach</v>
      </c>
      <c r="K110" s="2" t="e">
        <f>MATCH(J110,#REF!,0)</f>
        <v>#REF!</v>
      </c>
      <c r="L110" s="3" t="str">
        <f t="shared" ca="1" si="21"/>
        <v>F0</v>
      </c>
      <c r="M110" s="3" t="str">
        <f t="shared" ca="1" si="22"/>
        <v>C2</v>
      </c>
      <c r="N110" s="3" t="str">
        <f t="shared" ca="1" si="23"/>
        <v>C2</v>
      </c>
    </row>
    <row r="111" spans="1:14" ht="48" customHeight="1" x14ac:dyDescent="0.2">
      <c r="A111" s="117" t="s">
        <v>28</v>
      </c>
      <c r="B111" s="84" t="s">
        <v>454</v>
      </c>
      <c r="C111" s="125" t="s">
        <v>284</v>
      </c>
      <c r="D111" s="86" t="s">
        <v>3</v>
      </c>
      <c r="E111" s="87"/>
      <c r="F111" s="88"/>
      <c r="G111" s="90"/>
      <c r="H111" s="90">
        <f t="shared" si="33"/>
        <v>0</v>
      </c>
      <c r="I111" s="5" t="str">
        <f t="shared" ca="1" si="20"/>
        <v>LOCKED</v>
      </c>
      <c r="J111" s="1" t="str">
        <f t="shared" si="24"/>
        <v>E042Connecting New Sewer Service to Existing Sewer ServiceCW 2130-R12</v>
      </c>
      <c r="K111" s="2" t="e">
        <f>MATCH(J111,#REF!,0)</f>
        <v>#REF!</v>
      </c>
      <c r="L111" s="3" t="str">
        <f t="shared" ca="1" si="21"/>
        <v>F0</v>
      </c>
      <c r="M111" s="3" t="str">
        <f t="shared" ca="1" si="22"/>
        <v>C2</v>
      </c>
      <c r="N111" s="3" t="str">
        <f t="shared" ca="1" si="23"/>
        <v>C2</v>
      </c>
    </row>
    <row r="112" spans="1:14" ht="36" customHeight="1" x14ac:dyDescent="0.2">
      <c r="A112" s="117" t="s">
        <v>29</v>
      </c>
      <c r="B112" s="92" t="s">
        <v>173</v>
      </c>
      <c r="C112" s="125" t="s">
        <v>338</v>
      </c>
      <c r="D112" s="86"/>
      <c r="E112" s="87" t="s">
        <v>97</v>
      </c>
      <c r="F112" s="114">
        <v>3</v>
      </c>
      <c r="G112" s="89"/>
      <c r="H112" s="90">
        <f t="shared" ref="H112" si="34">ROUND(G112*F112,2)</f>
        <v>0</v>
      </c>
      <c r="I112" s="5" t="str">
        <f t="shared" ca="1" si="20"/>
        <v/>
      </c>
      <c r="J112" s="1" t="str">
        <f t="shared" si="24"/>
        <v>E043250 mmeach</v>
      </c>
      <c r="K112" s="2" t="e">
        <f>MATCH(J112,#REF!,0)</f>
        <v>#REF!</v>
      </c>
      <c r="L112" s="3" t="str">
        <f t="shared" ca="1" si="21"/>
        <v>F0</v>
      </c>
      <c r="M112" s="3" t="str">
        <f t="shared" ca="1" si="22"/>
        <v>C2</v>
      </c>
      <c r="N112" s="3" t="str">
        <f t="shared" ca="1" si="23"/>
        <v>C2</v>
      </c>
    </row>
    <row r="113" spans="1:14" ht="36" customHeight="1" x14ac:dyDescent="0.2">
      <c r="A113" s="83" t="s">
        <v>214</v>
      </c>
      <c r="B113" s="84" t="s">
        <v>455</v>
      </c>
      <c r="C113" s="85" t="s">
        <v>273</v>
      </c>
      <c r="D113" s="86" t="s">
        <v>3</v>
      </c>
      <c r="E113" s="87" t="s">
        <v>97</v>
      </c>
      <c r="F113" s="114">
        <v>11</v>
      </c>
      <c r="G113" s="89"/>
      <c r="H113" s="90">
        <f t="shared" si="33"/>
        <v>0</v>
      </c>
      <c r="I113" s="5" t="str">
        <f t="shared" ca="1" si="20"/>
        <v/>
      </c>
      <c r="J113" s="1" t="str">
        <f t="shared" si="24"/>
        <v>E046Removal of Existing Catch BasinsCW 2130-R12each</v>
      </c>
      <c r="K113" s="2" t="e">
        <f>MATCH(J113,#REF!,0)</f>
        <v>#REF!</v>
      </c>
      <c r="L113" s="3" t="str">
        <f t="shared" ca="1" si="21"/>
        <v>F0</v>
      </c>
      <c r="M113" s="3" t="str">
        <f t="shared" ca="1" si="22"/>
        <v>C2</v>
      </c>
      <c r="N113" s="3" t="str">
        <f t="shared" ca="1" si="23"/>
        <v>C2</v>
      </c>
    </row>
    <row r="114" spans="1:14" ht="36" customHeight="1" x14ac:dyDescent="0.2">
      <c r="A114" s="83" t="s">
        <v>215</v>
      </c>
      <c r="B114" s="84" t="s">
        <v>456</v>
      </c>
      <c r="C114" s="85" t="s">
        <v>213</v>
      </c>
      <c r="D114" s="86" t="s">
        <v>3</v>
      </c>
      <c r="E114" s="87" t="s">
        <v>97</v>
      </c>
      <c r="F114" s="114">
        <v>7</v>
      </c>
      <c r="G114" s="89"/>
      <c r="H114" s="90">
        <f t="shared" si="33"/>
        <v>0</v>
      </c>
      <c r="I114" s="5" t="str">
        <f t="shared" ca="1" si="20"/>
        <v/>
      </c>
      <c r="J114" s="1" t="str">
        <f t="shared" si="24"/>
        <v>E047Removal of Existing Catch PitCW 2130-R12each</v>
      </c>
      <c r="K114" s="2" t="e">
        <f>MATCH(J114,#REF!,0)</f>
        <v>#REF!</v>
      </c>
      <c r="L114" s="3" t="str">
        <f t="shared" ca="1" si="21"/>
        <v>F0</v>
      </c>
      <c r="M114" s="3" t="str">
        <f t="shared" ca="1" si="22"/>
        <v>C2</v>
      </c>
      <c r="N114" s="3" t="str">
        <f t="shared" ca="1" si="23"/>
        <v>C2</v>
      </c>
    </row>
    <row r="115" spans="1:14" ht="48" customHeight="1" x14ac:dyDescent="0.2">
      <c r="A115" s="83"/>
      <c r="B115" s="84" t="s">
        <v>457</v>
      </c>
      <c r="C115" s="85" t="s">
        <v>458</v>
      </c>
      <c r="D115" s="86" t="s">
        <v>3</v>
      </c>
      <c r="E115" s="87"/>
      <c r="F115" s="88"/>
      <c r="G115" s="90"/>
      <c r="H115" s="90">
        <f t="shared" si="33"/>
        <v>0</v>
      </c>
      <c r="I115" s="5" t="str">
        <f t="shared" ca="1" si="20"/>
        <v>LOCKED</v>
      </c>
      <c r="J115" s="1" t="str">
        <f t="shared" si="24"/>
        <v>Abandoning Existing Sewer Services Under PavementCW 2130-R12</v>
      </c>
      <c r="K115" s="2" t="e">
        <f>MATCH(J115,#REF!,0)</f>
        <v>#REF!</v>
      </c>
      <c r="L115" s="3" t="str">
        <f t="shared" ca="1" si="21"/>
        <v>F0</v>
      </c>
      <c r="M115" s="3" t="str">
        <f t="shared" ca="1" si="22"/>
        <v>C2</v>
      </c>
      <c r="N115" s="3" t="str">
        <f t="shared" ca="1" si="23"/>
        <v>C2</v>
      </c>
    </row>
    <row r="116" spans="1:14" ht="36" customHeight="1" x14ac:dyDescent="0.2">
      <c r="A116" s="83"/>
      <c r="B116" s="92" t="s">
        <v>173</v>
      </c>
      <c r="C116" s="125" t="s">
        <v>338</v>
      </c>
      <c r="D116" s="86"/>
      <c r="E116" s="87" t="s">
        <v>97</v>
      </c>
      <c r="F116" s="114">
        <v>10</v>
      </c>
      <c r="G116" s="89"/>
      <c r="H116" s="90">
        <f t="shared" ref="H116" si="35">ROUND(G116*F116,2)</f>
        <v>0</v>
      </c>
      <c r="I116" s="5" t="str">
        <f t="shared" ca="1" si="20"/>
        <v/>
      </c>
      <c r="J116" s="1" t="str">
        <f t="shared" si="24"/>
        <v>250 mmeach</v>
      </c>
      <c r="K116" s="2" t="e">
        <f>MATCH(J116,#REF!,0)</f>
        <v>#REF!</v>
      </c>
      <c r="L116" s="3" t="str">
        <f t="shared" ca="1" si="21"/>
        <v>F0</v>
      </c>
      <c r="M116" s="3" t="str">
        <f t="shared" ca="1" si="22"/>
        <v>C2</v>
      </c>
      <c r="N116" s="3" t="str">
        <f t="shared" ca="1" si="23"/>
        <v>C2</v>
      </c>
    </row>
    <row r="117" spans="1:14" ht="36" customHeight="1" x14ac:dyDescent="0.2">
      <c r="A117" s="83" t="s">
        <v>216</v>
      </c>
      <c r="B117" s="84" t="s">
        <v>459</v>
      </c>
      <c r="C117" s="85" t="s">
        <v>157</v>
      </c>
      <c r="D117" s="86" t="s">
        <v>4</v>
      </c>
      <c r="E117" s="87" t="s">
        <v>98</v>
      </c>
      <c r="F117" s="114">
        <v>125</v>
      </c>
      <c r="G117" s="89"/>
      <c r="H117" s="90">
        <f t="shared" si="33"/>
        <v>0</v>
      </c>
      <c r="I117" s="5" t="str">
        <f t="shared" ca="1" si="20"/>
        <v/>
      </c>
      <c r="J117" s="1" t="str">
        <f t="shared" si="24"/>
        <v>E051Installation of SubdrainsCW 3120-R4m</v>
      </c>
      <c r="K117" s="2" t="e">
        <f>MATCH(J117,#REF!,0)</f>
        <v>#REF!</v>
      </c>
      <c r="L117" s="3" t="str">
        <f t="shared" ca="1" si="21"/>
        <v>F0</v>
      </c>
      <c r="M117" s="3" t="str">
        <f t="shared" ca="1" si="22"/>
        <v>C2</v>
      </c>
      <c r="N117" s="3" t="str">
        <f t="shared" ca="1" si="23"/>
        <v>C2</v>
      </c>
    </row>
    <row r="118" spans="1:14" ht="36" customHeight="1" x14ac:dyDescent="0.2">
      <c r="A118" s="94"/>
      <c r="B118" s="126"/>
      <c r="C118" s="96" t="s">
        <v>111</v>
      </c>
      <c r="D118" s="97"/>
      <c r="E118" s="124"/>
      <c r="F118" s="88"/>
      <c r="G118" s="90"/>
      <c r="H118" s="90">
        <f t="shared" si="33"/>
        <v>0</v>
      </c>
      <c r="I118" s="5" t="str">
        <f t="shared" ca="1" si="20"/>
        <v>LOCKED</v>
      </c>
      <c r="J118" s="1" t="str">
        <f t="shared" si="24"/>
        <v>ADJUSTMENTS</v>
      </c>
      <c r="K118" s="2" t="e">
        <f>MATCH(J118,#REF!,0)</f>
        <v>#REF!</v>
      </c>
      <c r="L118" s="3" t="str">
        <f t="shared" ca="1" si="21"/>
        <v>F0</v>
      </c>
      <c r="M118" s="3" t="str">
        <f t="shared" ca="1" si="22"/>
        <v>C2</v>
      </c>
      <c r="N118" s="3" t="str">
        <f t="shared" ca="1" si="23"/>
        <v>C2</v>
      </c>
    </row>
    <row r="119" spans="1:14" s="109" customFormat="1" ht="48" customHeight="1" x14ac:dyDescent="0.2">
      <c r="A119" s="120" t="s">
        <v>123</v>
      </c>
      <c r="B119" s="127" t="s">
        <v>460</v>
      </c>
      <c r="C119" s="128" t="s">
        <v>343</v>
      </c>
      <c r="D119" s="19" t="s">
        <v>342</v>
      </c>
      <c r="E119" s="105" t="s">
        <v>97</v>
      </c>
      <c r="F119" s="121">
        <v>12</v>
      </c>
      <c r="G119" s="107"/>
      <c r="H119" s="108">
        <f>ROUND(G119*F119,2)</f>
        <v>0</v>
      </c>
      <c r="I119" s="38" t="str">
        <f t="shared" ca="1" si="20"/>
        <v/>
      </c>
      <c r="J119" s="39" t="str">
        <f t="shared" si="24"/>
        <v>F001Adjustment of Manholes/Catch Basins FramesCW 3210-R8each</v>
      </c>
      <c r="K119" s="40" t="e">
        <f>MATCH(J119,#REF!,0)</f>
        <v>#REF!</v>
      </c>
      <c r="L119" s="41" t="str">
        <f t="shared" ca="1" si="21"/>
        <v>F0</v>
      </c>
      <c r="M119" s="41" t="str">
        <f t="shared" ca="1" si="22"/>
        <v>C2</v>
      </c>
      <c r="N119" s="41" t="str">
        <f t="shared" ca="1" si="23"/>
        <v>C2</v>
      </c>
    </row>
    <row r="120" spans="1:14" ht="36" customHeight="1" x14ac:dyDescent="0.2">
      <c r="A120" s="83" t="s">
        <v>124</v>
      </c>
      <c r="B120" s="84" t="s">
        <v>461</v>
      </c>
      <c r="C120" s="85" t="s">
        <v>270</v>
      </c>
      <c r="D120" s="86" t="s">
        <v>3</v>
      </c>
      <c r="E120" s="87"/>
      <c r="F120" s="88"/>
      <c r="G120" s="90"/>
      <c r="H120" s="90">
        <f t="shared" ref="H120" si="36">ROUND(G120*F120,2)</f>
        <v>0</v>
      </c>
      <c r="I120" s="5" t="str">
        <f t="shared" ca="1" si="20"/>
        <v>LOCKED</v>
      </c>
      <c r="J120" s="1" t="str">
        <f t="shared" si="24"/>
        <v>F002Replacing Existing RisersCW 2130-R12</v>
      </c>
      <c r="K120" s="2" t="e">
        <f>MATCH(J120,#REF!,0)</f>
        <v>#REF!</v>
      </c>
      <c r="L120" s="3" t="str">
        <f t="shared" ca="1" si="21"/>
        <v>F0</v>
      </c>
      <c r="M120" s="3" t="str">
        <f t="shared" ca="1" si="22"/>
        <v>C2</v>
      </c>
      <c r="N120" s="3" t="str">
        <f t="shared" ca="1" si="23"/>
        <v>C2</v>
      </c>
    </row>
    <row r="121" spans="1:14" ht="36" customHeight="1" x14ac:dyDescent="0.2">
      <c r="A121" s="83" t="s">
        <v>271</v>
      </c>
      <c r="B121" s="92" t="s">
        <v>173</v>
      </c>
      <c r="C121" s="85" t="s">
        <v>274</v>
      </c>
      <c r="D121" s="86"/>
      <c r="E121" s="87" t="s">
        <v>99</v>
      </c>
      <c r="F121" s="129">
        <v>1</v>
      </c>
      <c r="G121" s="89"/>
      <c r="H121" s="90">
        <f>ROUND(G121*F121,2)</f>
        <v>0</v>
      </c>
      <c r="I121" s="5" t="str">
        <f t="shared" ca="1" si="20"/>
        <v/>
      </c>
      <c r="J121" s="1" t="str">
        <f t="shared" si="24"/>
        <v>F002APre-cast Concrete Risersvert. m</v>
      </c>
      <c r="K121" s="2" t="e">
        <f>MATCH(J121,#REF!,0)</f>
        <v>#REF!</v>
      </c>
      <c r="L121" s="3" t="str">
        <f t="shared" ca="1" si="21"/>
        <v>F1</v>
      </c>
      <c r="M121" s="3" t="str">
        <f t="shared" ca="1" si="22"/>
        <v>C2</v>
      </c>
      <c r="N121" s="3" t="str">
        <f t="shared" ca="1" si="23"/>
        <v>C2</v>
      </c>
    </row>
    <row r="122" spans="1:14" ht="36" customHeight="1" x14ac:dyDescent="0.2">
      <c r="A122" s="83" t="s">
        <v>125</v>
      </c>
      <c r="B122" s="84" t="s">
        <v>462</v>
      </c>
      <c r="C122" s="18" t="s">
        <v>373</v>
      </c>
      <c r="D122" s="17" t="s">
        <v>342</v>
      </c>
      <c r="E122" s="87"/>
      <c r="F122" s="88"/>
      <c r="G122" s="90"/>
      <c r="H122" s="90">
        <f t="shared" ref="H122" si="37">ROUND(G122*F122,2)</f>
        <v>0</v>
      </c>
      <c r="I122" s="5" t="str">
        <f t="shared" ca="1" si="20"/>
        <v>LOCKED</v>
      </c>
      <c r="J122" s="1" t="str">
        <f t="shared" si="24"/>
        <v>F003Lifter Rings (AP-010)CW 3210-R8</v>
      </c>
      <c r="K122" s="2" t="e">
        <f>MATCH(J122,#REF!,0)</f>
        <v>#REF!</v>
      </c>
      <c r="L122" s="3" t="str">
        <f t="shared" ca="1" si="21"/>
        <v>F0</v>
      </c>
      <c r="M122" s="3" t="str">
        <f t="shared" ca="1" si="22"/>
        <v>C2</v>
      </c>
      <c r="N122" s="3" t="str">
        <f t="shared" ca="1" si="23"/>
        <v>C2</v>
      </c>
    </row>
    <row r="123" spans="1:14" ht="36" customHeight="1" x14ac:dyDescent="0.2">
      <c r="A123" s="83" t="s">
        <v>127</v>
      </c>
      <c r="B123" s="92" t="s">
        <v>173</v>
      </c>
      <c r="C123" s="85" t="s">
        <v>317</v>
      </c>
      <c r="D123" s="86"/>
      <c r="E123" s="87" t="s">
        <v>97</v>
      </c>
      <c r="F123" s="114">
        <v>7</v>
      </c>
      <c r="G123" s="89"/>
      <c r="H123" s="90">
        <f t="shared" ref="H123:H131" si="38">ROUND(G123*F123,2)</f>
        <v>0</v>
      </c>
      <c r="I123" s="5" t="str">
        <f t="shared" ca="1" si="20"/>
        <v/>
      </c>
      <c r="J123" s="1" t="str">
        <f t="shared" si="24"/>
        <v>F00551 mmeach</v>
      </c>
      <c r="K123" s="2" t="e">
        <f>MATCH(J123,#REF!,0)</f>
        <v>#REF!</v>
      </c>
      <c r="L123" s="3" t="str">
        <f t="shared" ca="1" si="21"/>
        <v>F0</v>
      </c>
      <c r="M123" s="3" t="str">
        <f t="shared" ca="1" si="22"/>
        <v>C2</v>
      </c>
      <c r="N123" s="3" t="str">
        <f t="shared" ca="1" si="23"/>
        <v>C2</v>
      </c>
    </row>
    <row r="124" spans="1:14" ht="36" customHeight="1" x14ac:dyDescent="0.2">
      <c r="A124" s="83" t="s">
        <v>128</v>
      </c>
      <c r="B124" s="84" t="s">
        <v>463</v>
      </c>
      <c r="C124" s="85" t="s">
        <v>257</v>
      </c>
      <c r="D124" s="17" t="s">
        <v>342</v>
      </c>
      <c r="E124" s="87" t="s">
        <v>97</v>
      </c>
      <c r="F124" s="114">
        <v>6</v>
      </c>
      <c r="G124" s="89"/>
      <c r="H124" s="90">
        <f t="shared" si="38"/>
        <v>0</v>
      </c>
      <c r="I124" s="5" t="str">
        <f t="shared" ca="1" si="20"/>
        <v/>
      </c>
      <c r="J124" s="1" t="str">
        <f t="shared" si="24"/>
        <v>F009Adjustment of Valve BoxesCW 3210-R8each</v>
      </c>
      <c r="K124" s="2" t="e">
        <f>MATCH(J124,#REF!,0)</f>
        <v>#REF!</v>
      </c>
      <c r="L124" s="3" t="str">
        <f t="shared" ca="1" si="21"/>
        <v>F0</v>
      </c>
      <c r="M124" s="3" t="str">
        <f t="shared" ca="1" si="22"/>
        <v>C2</v>
      </c>
      <c r="N124" s="3" t="str">
        <f t="shared" ca="1" si="23"/>
        <v>C2</v>
      </c>
    </row>
    <row r="125" spans="1:14" ht="36" customHeight="1" x14ac:dyDescent="0.2">
      <c r="A125" s="83" t="s">
        <v>224</v>
      </c>
      <c r="B125" s="84" t="s">
        <v>464</v>
      </c>
      <c r="C125" s="85" t="s">
        <v>259</v>
      </c>
      <c r="D125" s="17" t="s">
        <v>342</v>
      </c>
      <c r="E125" s="87" t="s">
        <v>97</v>
      </c>
      <c r="F125" s="114">
        <v>6</v>
      </c>
      <c r="G125" s="89"/>
      <c r="H125" s="90">
        <f t="shared" si="38"/>
        <v>0</v>
      </c>
      <c r="I125" s="5" t="str">
        <f t="shared" ca="1" si="20"/>
        <v/>
      </c>
      <c r="J125" s="1" t="str">
        <f t="shared" si="24"/>
        <v>F010Valve Box ExtensionsCW 3210-R8each</v>
      </c>
      <c r="K125" s="2" t="e">
        <f>MATCH(J125,#REF!,0)</f>
        <v>#REF!</v>
      </c>
      <c r="L125" s="3" t="str">
        <f t="shared" ca="1" si="21"/>
        <v>F0</v>
      </c>
      <c r="M125" s="3" t="str">
        <f t="shared" ca="1" si="22"/>
        <v>C2</v>
      </c>
      <c r="N125" s="3" t="str">
        <f t="shared" ca="1" si="23"/>
        <v>C2</v>
      </c>
    </row>
    <row r="126" spans="1:14" ht="36" customHeight="1" x14ac:dyDescent="0.2">
      <c r="A126" s="83" t="s">
        <v>129</v>
      </c>
      <c r="B126" s="84" t="s">
        <v>465</v>
      </c>
      <c r="C126" s="85" t="s">
        <v>258</v>
      </c>
      <c r="D126" s="17" t="s">
        <v>342</v>
      </c>
      <c r="E126" s="87" t="s">
        <v>97</v>
      </c>
      <c r="F126" s="114">
        <v>10</v>
      </c>
      <c r="G126" s="89"/>
      <c r="H126" s="90">
        <f t="shared" si="38"/>
        <v>0</v>
      </c>
      <c r="I126" s="5" t="str">
        <f t="shared" ca="1" si="20"/>
        <v/>
      </c>
      <c r="J126" s="1" t="str">
        <f t="shared" si="24"/>
        <v>F011Adjustment of Curb Stop BoxesCW 3210-R8each</v>
      </c>
      <c r="K126" s="2" t="e">
        <f>MATCH(J126,#REF!,0)</f>
        <v>#REF!</v>
      </c>
      <c r="L126" s="3" t="str">
        <f t="shared" ca="1" si="21"/>
        <v>F0</v>
      </c>
      <c r="M126" s="3" t="str">
        <f t="shared" ca="1" si="22"/>
        <v>C2</v>
      </c>
      <c r="N126" s="3" t="str">
        <f t="shared" ca="1" si="23"/>
        <v>C2</v>
      </c>
    </row>
    <row r="127" spans="1:14" ht="36" customHeight="1" x14ac:dyDescent="0.2">
      <c r="A127" s="20" t="s">
        <v>130</v>
      </c>
      <c r="B127" s="21" t="s">
        <v>466</v>
      </c>
      <c r="C127" s="18" t="s">
        <v>260</v>
      </c>
      <c r="D127" s="17" t="s">
        <v>342</v>
      </c>
      <c r="E127" s="22" t="s">
        <v>97</v>
      </c>
      <c r="F127" s="23">
        <v>5</v>
      </c>
      <c r="G127" s="24"/>
      <c r="H127" s="25">
        <f t="shared" si="38"/>
        <v>0</v>
      </c>
      <c r="I127" s="5" t="str">
        <f t="shared" ca="1" si="20"/>
        <v/>
      </c>
      <c r="J127" s="1" t="str">
        <f t="shared" si="24"/>
        <v>F018Curb Stop ExtensionsCW 3210-R8each</v>
      </c>
      <c r="K127" s="2" t="e">
        <f>MATCH(J127,#REF!,0)</f>
        <v>#REF!</v>
      </c>
      <c r="L127" s="3" t="str">
        <f t="shared" ca="1" si="21"/>
        <v>F0</v>
      </c>
      <c r="M127" s="3" t="str">
        <f t="shared" ca="1" si="22"/>
        <v>C2</v>
      </c>
      <c r="N127" s="3" t="str">
        <f t="shared" ca="1" si="23"/>
        <v>C2</v>
      </c>
    </row>
    <row r="128" spans="1:14" ht="36" customHeight="1" x14ac:dyDescent="0.2">
      <c r="A128" s="83" t="s">
        <v>220</v>
      </c>
      <c r="B128" s="84" t="s">
        <v>467</v>
      </c>
      <c r="C128" s="85" t="s">
        <v>320</v>
      </c>
      <c r="D128" s="86" t="s">
        <v>5</v>
      </c>
      <c r="E128" s="87" t="s">
        <v>97</v>
      </c>
      <c r="F128" s="114">
        <v>2</v>
      </c>
      <c r="G128" s="89"/>
      <c r="H128" s="90">
        <f t="shared" si="38"/>
        <v>0</v>
      </c>
      <c r="I128" s="5" t="str">
        <f t="shared" ca="1" si="20"/>
        <v/>
      </c>
      <c r="J128" s="1" t="str">
        <f t="shared" si="24"/>
        <v>F019Relocating Existing Hydrant - Type ACW 2110-R11each</v>
      </c>
      <c r="K128" s="2" t="e">
        <f>MATCH(J128,#REF!,0)</f>
        <v>#REF!</v>
      </c>
      <c r="L128" s="3" t="str">
        <f t="shared" ca="1" si="21"/>
        <v>F0</v>
      </c>
      <c r="M128" s="3" t="str">
        <f t="shared" ca="1" si="22"/>
        <v>C2</v>
      </c>
      <c r="N128" s="3" t="str">
        <f t="shared" ca="1" si="23"/>
        <v>C2</v>
      </c>
    </row>
    <row r="129" spans="1:14" s="113" customFormat="1" ht="36" customHeight="1" x14ac:dyDescent="0.2">
      <c r="A129" s="117" t="s">
        <v>256</v>
      </c>
      <c r="B129" s="84" t="s">
        <v>468</v>
      </c>
      <c r="C129" s="85" t="s">
        <v>6</v>
      </c>
      <c r="D129" s="86" t="s">
        <v>5</v>
      </c>
      <c r="E129" s="87" t="s">
        <v>97</v>
      </c>
      <c r="F129" s="114">
        <v>1</v>
      </c>
      <c r="G129" s="112"/>
      <c r="H129" s="90">
        <f t="shared" si="38"/>
        <v>0</v>
      </c>
      <c r="I129" s="5" t="str">
        <f t="shared" ca="1" si="20"/>
        <v/>
      </c>
      <c r="J129" s="1" t="str">
        <f t="shared" si="24"/>
        <v>F020Relocating Existing Hydrant - Type BCW 2110-R11each</v>
      </c>
      <c r="K129" s="2" t="e">
        <f>MATCH(J129,#REF!,0)</f>
        <v>#REF!</v>
      </c>
      <c r="L129" s="3" t="str">
        <f t="shared" ca="1" si="21"/>
        <v>F0</v>
      </c>
      <c r="M129" s="3" t="str">
        <f t="shared" ca="1" si="22"/>
        <v>C2</v>
      </c>
      <c r="N129" s="3" t="str">
        <f t="shared" ca="1" si="23"/>
        <v>C2</v>
      </c>
    </row>
    <row r="130" spans="1:14" ht="36" customHeight="1" x14ac:dyDescent="0.2">
      <c r="A130" s="94"/>
      <c r="B130" s="95"/>
      <c r="C130" s="96" t="s">
        <v>112</v>
      </c>
      <c r="D130" s="97"/>
      <c r="E130" s="98"/>
      <c r="F130" s="88"/>
      <c r="G130" s="90"/>
      <c r="H130" s="90">
        <f t="shared" si="38"/>
        <v>0</v>
      </c>
      <c r="I130" s="5" t="str">
        <f t="shared" ca="1" si="20"/>
        <v>LOCKED</v>
      </c>
      <c r="J130" s="1" t="str">
        <f t="shared" si="24"/>
        <v>LANDSCAPING</v>
      </c>
      <c r="K130" s="2" t="e">
        <f>MATCH(J130,#REF!,0)</f>
        <v>#REF!</v>
      </c>
      <c r="L130" s="3" t="str">
        <f t="shared" ca="1" si="21"/>
        <v>F0</v>
      </c>
      <c r="M130" s="3" t="str">
        <f t="shared" ca="1" si="22"/>
        <v>C2</v>
      </c>
      <c r="N130" s="3" t="str">
        <f t="shared" ca="1" si="23"/>
        <v>C2</v>
      </c>
    </row>
    <row r="131" spans="1:14" ht="36" customHeight="1" x14ac:dyDescent="0.2">
      <c r="A131" s="100" t="s">
        <v>131</v>
      </c>
      <c r="B131" s="84" t="s">
        <v>469</v>
      </c>
      <c r="C131" s="85" t="s">
        <v>65</v>
      </c>
      <c r="D131" s="86" t="s">
        <v>7</v>
      </c>
      <c r="E131" s="87"/>
      <c r="F131" s="88"/>
      <c r="G131" s="90"/>
      <c r="H131" s="90">
        <f t="shared" si="38"/>
        <v>0</v>
      </c>
      <c r="I131" s="5" t="str">
        <f t="shared" ca="1" si="20"/>
        <v>LOCKED</v>
      </c>
      <c r="J131" s="1" t="str">
        <f t="shared" si="24"/>
        <v>G001SoddingCW 3510-R9</v>
      </c>
      <c r="K131" s="2" t="e">
        <f>MATCH(J131,#REF!,0)</f>
        <v>#REF!</v>
      </c>
      <c r="L131" s="3" t="str">
        <f t="shared" ca="1" si="21"/>
        <v>F0</v>
      </c>
      <c r="M131" s="3" t="str">
        <f t="shared" ca="1" si="22"/>
        <v>C2</v>
      </c>
      <c r="N131" s="3" t="str">
        <f t="shared" ca="1" si="23"/>
        <v>C2</v>
      </c>
    </row>
    <row r="132" spans="1:14" ht="36" customHeight="1" x14ac:dyDescent="0.2">
      <c r="A132" s="100" t="s">
        <v>132</v>
      </c>
      <c r="B132" s="92" t="s">
        <v>173</v>
      </c>
      <c r="C132" s="85" t="s">
        <v>318</v>
      </c>
      <c r="D132" s="86"/>
      <c r="E132" s="87" t="s">
        <v>94</v>
      </c>
      <c r="F132" s="88">
        <v>100</v>
      </c>
      <c r="G132" s="89"/>
      <c r="H132" s="90">
        <f>ROUND(G132*F132,2)</f>
        <v>0</v>
      </c>
      <c r="I132" s="5" t="str">
        <f t="shared" ca="1" si="20"/>
        <v/>
      </c>
      <c r="J132" s="1" t="str">
        <f t="shared" si="24"/>
        <v>G002width &lt; 600 mmm²</v>
      </c>
      <c r="K132" s="2" t="e">
        <f>MATCH(J132,#REF!,0)</f>
        <v>#REF!</v>
      </c>
      <c r="L132" s="3" t="str">
        <f t="shared" ca="1" si="21"/>
        <v>F0</v>
      </c>
      <c r="M132" s="3" t="str">
        <f t="shared" ca="1" si="22"/>
        <v>C2</v>
      </c>
      <c r="N132" s="3" t="str">
        <f t="shared" ca="1" si="23"/>
        <v>C2</v>
      </c>
    </row>
    <row r="133" spans="1:14" ht="36" customHeight="1" x14ac:dyDescent="0.2">
      <c r="A133" s="100" t="s">
        <v>133</v>
      </c>
      <c r="B133" s="92" t="s">
        <v>174</v>
      </c>
      <c r="C133" s="85" t="s">
        <v>319</v>
      </c>
      <c r="D133" s="86"/>
      <c r="E133" s="87" t="s">
        <v>94</v>
      </c>
      <c r="F133" s="88">
        <v>1400</v>
      </c>
      <c r="G133" s="89"/>
      <c r="H133" s="90">
        <f>ROUND(G133*F133,2)</f>
        <v>0</v>
      </c>
      <c r="I133" s="5" t="str">
        <f t="shared" ref="I133:I196" ca="1" si="39">IF(CELL("protect",$G133)=1, "LOCKED", "")</f>
        <v/>
      </c>
      <c r="J133" s="1" t="str">
        <f t="shared" si="24"/>
        <v>G003width &gt; or = 600 mmm²</v>
      </c>
      <c r="K133" s="2" t="e">
        <f>MATCH(J133,#REF!,0)</f>
        <v>#REF!</v>
      </c>
      <c r="L133" s="3" t="str">
        <f t="shared" ref="L133:L196" ca="1" si="40">CELL("format",$F133)</f>
        <v>F0</v>
      </c>
      <c r="M133" s="3" t="str">
        <f t="shared" ref="M133:M196" ca="1" si="41">CELL("format",$G133)</f>
        <v>C2</v>
      </c>
      <c r="N133" s="3" t="str">
        <f t="shared" ref="N133:N196" ca="1" si="42">CELL("format",$H133)</f>
        <v>C2</v>
      </c>
    </row>
    <row r="134" spans="1:14" ht="36" customHeight="1" x14ac:dyDescent="0.2">
      <c r="A134" s="130"/>
      <c r="B134" s="84" t="s">
        <v>470</v>
      </c>
      <c r="C134" s="85" t="s">
        <v>471</v>
      </c>
      <c r="D134" s="86" t="s">
        <v>472</v>
      </c>
      <c r="E134" s="87"/>
      <c r="F134" s="88"/>
      <c r="G134" s="90"/>
      <c r="H134" s="90">
        <f t="shared" ref="H134" si="43">ROUND(G134*F134,2)</f>
        <v>0</v>
      </c>
      <c r="I134" s="5" t="str">
        <f t="shared" ca="1" si="39"/>
        <v>LOCKED</v>
      </c>
      <c r="J134" s="1" t="str">
        <f t="shared" ref="J134:J197" si="44">CLEAN(CONCATENATE(TRIM($A134),TRIM($C134),IF(LEFT($D134)&lt;&gt;"E",TRIM($D134),),TRIM($E134)))</f>
        <v>Removal of Existing Trees</v>
      </c>
      <c r="K134" s="2" t="e">
        <f>MATCH(J134,#REF!,0)</f>
        <v>#REF!</v>
      </c>
      <c r="L134" s="3" t="str">
        <f t="shared" ca="1" si="40"/>
        <v>F0</v>
      </c>
      <c r="M134" s="3" t="str">
        <f t="shared" ca="1" si="41"/>
        <v>C2</v>
      </c>
      <c r="N134" s="3" t="str">
        <f t="shared" ca="1" si="42"/>
        <v>C2</v>
      </c>
    </row>
    <row r="135" spans="1:14" ht="36" customHeight="1" x14ac:dyDescent="0.2">
      <c r="A135" s="130"/>
      <c r="B135" s="92" t="s">
        <v>173</v>
      </c>
      <c r="C135" s="85" t="s">
        <v>473</v>
      </c>
      <c r="D135" s="86"/>
      <c r="E135" s="87" t="s">
        <v>97</v>
      </c>
      <c r="F135" s="88">
        <v>3</v>
      </c>
      <c r="G135" s="89"/>
      <c r="H135" s="90">
        <f>ROUND(G135*F135,2)</f>
        <v>0</v>
      </c>
      <c r="I135" s="5" t="str">
        <f t="shared" ca="1" si="39"/>
        <v/>
      </c>
      <c r="J135" s="1" t="str">
        <f t="shared" si="44"/>
        <v>150 mm Diametereach</v>
      </c>
      <c r="K135" s="2" t="e">
        <f>MATCH(J135,#REF!,0)</f>
        <v>#REF!</v>
      </c>
      <c r="L135" s="3" t="str">
        <f t="shared" ca="1" si="40"/>
        <v>F0</v>
      </c>
      <c r="M135" s="3" t="str">
        <f t="shared" ca="1" si="41"/>
        <v>C2</v>
      </c>
      <c r="N135" s="3" t="str">
        <f t="shared" ca="1" si="42"/>
        <v>C2</v>
      </c>
    </row>
    <row r="136" spans="1:14" ht="36" customHeight="1" x14ac:dyDescent="0.2">
      <c r="A136" s="130"/>
      <c r="B136" s="92" t="s">
        <v>174</v>
      </c>
      <c r="C136" s="85" t="s">
        <v>474</v>
      </c>
      <c r="D136" s="86"/>
      <c r="E136" s="87" t="s">
        <v>97</v>
      </c>
      <c r="F136" s="88">
        <v>11</v>
      </c>
      <c r="G136" s="89"/>
      <c r="H136" s="90">
        <f>ROUND(G136*F136,2)</f>
        <v>0</v>
      </c>
      <c r="I136" s="5" t="str">
        <f t="shared" ca="1" si="39"/>
        <v/>
      </c>
      <c r="J136" s="1" t="str">
        <f t="shared" si="44"/>
        <v>300 mm Diametereach</v>
      </c>
      <c r="K136" s="2" t="e">
        <f>MATCH(J136,#REF!,0)</f>
        <v>#REF!</v>
      </c>
      <c r="L136" s="3" t="str">
        <f t="shared" ca="1" si="40"/>
        <v>F0</v>
      </c>
      <c r="M136" s="3" t="str">
        <f t="shared" ca="1" si="41"/>
        <v>C2</v>
      </c>
      <c r="N136" s="3" t="str">
        <f t="shared" ca="1" si="42"/>
        <v>C2</v>
      </c>
    </row>
    <row r="137" spans="1:14" ht="36" customHeight="1" x14ac:dyDescent="0.2">
      <c r="A137" s="130"/>
      <c r="B137" s="92" t="s">
        <v>175</v>
      </c>
      <c r="C137" s="85" t="s">
        <v>475</v>
      </c>
      <c r="D137" s="86"/>
      <c r="E137" s="87" t="s">
        <v>97</v>
      </c>
      <c r="F137" s="88">
        <v>2</v>
      </c>
      <c r="G137" s="89"/>
      <c r="H137" s="90">
        <f>ROUND(G137*F137,2)</f>
        <v>0</v>
      </c>
      <c r="I137" s="5" t="str">
        <f t="shared" ca="1" si="39"/>
        <v/>
      </c>
      <c r="J137" s="1" t="str">
        <f t="shared" si="44"/>
        <v>450 mm Diametereach</v>
      </c>
      <c r="K137" s="2" t="e">
        <f>MATCH(J137,#REF!,0)</f>
        <v>#REF!</v>
      </c>
      <c r="L137" s="3" t="str">
        <f t="shared" ca="1" si="40"/>
        <v>F0</v>
      </c>
      <c r="M137" s="3" t="str">
        <f t="shared" ca="1" si="41"/>
        <v>C2</v>
      </c>
      <c r="N137" s="3" t="str">
        <f t="shared" ca="1" si="42"/>
        <v>C2</v>
      </c>
    </row>
    <row r="138" spans="1:14" ht="36" customHeight="1" x14ac:dyDescent="0.2">
      <c r="A138" s="130"/>
      <c r="B138" s="95"/>
      <c r="C138" s="96" t="s">
        <v>101</v>
      </c>
      <c r="D138" s="97"/>
      <c r="E138" s="98"/>
      <c r="F138" s="88"/>
      <c r="G138" s="90"/>
      <c r="H138" s="90">
        <f t="shared" ref="H138" si="45">ROUND(G138*F138,2)</f>
        <v>0</v>
      </c>
      <c r="I138" s="5" t="str">
        <f t="shared" ca="1" si="39"/>
        <v>LOCKED</v>
      </c>
      <c r="J138" s="1" t="str">
        <f t="shared" si="44"/>
        <v>MISCELLANEOUS</v>
      </c>
      <c r="K138" s="2" t="e">
        <f>MATCH(J138,#REF!,0)</f>
        <v>#REF!</v>
      </c>
      <c r="L138" s="3" t="str">
        <f t="shared" ca="1" si="40"/>
        <v>F0</v>
      </c>
      <c r="M138" s="3" t="str">
        <f t="shared" ca="1" si="41"/>
        <v>C2</v>
      </c>
      <c r="N138" s="3" t="str">
        <f t="shared" ca="1" si="42"/>
        <v>C2</v>
      </c>
    </row>
    <row r="139" spans="1:14" ht="48" customHeight="1" x14ac:dyDescent="0.2">
      <c r="A139" s="130"/>
      <c r="B139" s="21" t="s">
        <v>476</v>
      </c>
      <c r="C139" s="18" t="s">
        <v>477</v>
      </c>
      <c r="D139" s="17" t="s">
        <v>389</v>
      </c>
      <c r="E139" s="22" t="s">
        <v>478</v>
      </c>
      <c r="F139" s="23">
        <v>1</v>
      </c>
      <c r="G139" s="24"/>
      <c r="H139" s="25">
        <f t="shared" ref="H139:H145" si="46">ROUND(G139*F139,2)</f>
        <v>0</v>
      </c>
      <c r="I139" s="5" t="str">
        <f t="shared" ca="1" si="39"/>
        <v/>
      </c>
      <c r="J139" s="1" t="str">
        <f t="shared" si="44"/>
        <v>Remove Existing Overhead Sign Support StructureL. sum</v>
      </c>
      <c r="K139" s="2" t="e">
        <f>MATCH(J139,#REF!,0)</f>
        <v>#REF!</v>
      </c>
      <c r="L139" s="3" t="str">
        <f t="shared" ca="1" si="40"/>
        <v>F0</v>
      </c>
      <c r="M139" s="3" t="str">
        <f t="shared" ca="1" si="41"/>
        <v>C2</v>
      </c>
      <c r="N139" s="3" t="str">
        <f t="shared" ca="1" si="42"/>
        <v>C2</v>
      </c>
    </row>
    <row r="140" spans="1:14" ht="36" customHeight="1" x14ac:dyDescent="0.2">
      <c r="A140" s="130"/>
      <c r="B140" s="84" t="s">
        <v>479</v>
      </c>
      <c r="C140" s="85" t="s">
        <v>480</v>
      </c>
      <c r="D140" s="86" t="s">
        <v>481</v>
      </c>
      <c r="E140" s="87"/>
      <c r="F140" s="88"/>
      <c r="G140" s="90"/>
      <c r="H140" s="90">
        <f t="shared" si="46"/>
        <v>0</v>
      </c>
      <c r="I140" s="5" t="str">
        <f t="shared" ca="1" si="39"/>
        <v>LOCKED</v>
      </c>
      <c r="J140" s="1" t="str">
        <f t="shared" si="44"/>
        <v>Cast-in-Place Concrete Pile Foundations</v>
      </c>
      <c r="K140" s="2" t="e">
        <f>MATCH(J140,#REF!,0)</f>
        <v>#REF!</v>
      </c>
      <c r="L140" s="3" t="str">
        <f t="shared" ca="1" si="40"/>
        <v>F0</v>
      </c>
      <c r="M140" s="3" t="str">
        <f t="shared" ca="1" si="41"/>
        <v>C2</v>
      </c>
      <c r="N140" s="3" t="str">
        <f t="shared" ca="1" si="42"/>
        <v>C2</v>
      </c>
    </row>
    <row r="141" spans="1:14" ht="36" customHeight="1" x14ac:dyDescent="0.2">
      <c r="A141" s="130"/>
      <c r="B141" s="92" t="s">
        <v>173</v>
      </c>
      <c r="C141" s="85" t="s">
        <v>596</v>
      </c>
      <c r="D141" s="86"/>
      <c r="E141" s="87" t="s">
        <v>97</v>
      </c>
      <c r="F141" s="88">
        <v>1</v>
      </c>
      <c r="G141" s="89"/>
      <c r="H141" s="90">
        <f>ROUND(G141*F141,2)</f>
        <v>0</v>
      </c>
      <c r="I141" s="5" t="str">
        <f t="shared" ca="1" si="39"/>
        <v/>
      </c>
      <c r="J141" s="1" t="str">
        <f t="shared" si="44"/>
        <v>915 mm Diameter Pileeach</v>
      </c>
      <c r="K141" s="2" t="e">
        <f>MATCH(J141,#REF!,0)</f>
        <v>#REF!</v>
      </c>
      <c r="L141" s="3" t="str">
        <f t="shared" ca="1" si="40"/>
        <v>F0</v>
      </c>
      <c r="M141" s="3" t="str">
        <f t="shared" ca="1" si="41"/>
        <v>C2</v>
      </c>
      <c r="N141" s="3" t="str">
        <f t="shared" ca="1" si="42"/>
        <v>C2</v>
      </c>
    </row>
    <row r="142" spans="1:14" ht="36" customHeight="1" x14ac:dyDescent="0.2">
      <c r="A142" s="130"/>
      <c r="B142" s="21" t="s">
        <v>482</v>
      </c>
      <c r="C142" s="18" t="s">
        <v>483</v>
      </c>
      <c r="D142" s="17" t="s">
        <v>484</v>
      </c>
      <c r="E142" s="22" t="s">
        <v>478</v>
      </c>
      <c r="F142" s="23">
        <v>1</v>
      </c>
      <c r="G142" s="24"/>
      <c r="H142" s="25">
        <f t="shared" si="46"/>
        <v>0</v>
      </c>
      <c r="I142" s="5" t="str">
        <f t="shared" ca="1" si="39"/>
        <v/>
      </c>
      <c r="J142" s="1" t="str">
        <f t="shared" si="44"/>
        <v>Supply and Installation of New Steel Overhead Sign Support StructureL. sum</v>
      </c>
      <c r="K142" s="2" t="e">
        <f>MATCH(J142,#REF!,0)</f>
        <v>#REF!</v>
      </c>
      <c r="L142" s="3" t="str">
        <f t="shared" ca="1" si="40"/>
        <v>F0</v>
      </c>
      <c r="M142" s="3" t="str">
        <f t="shared" ca="1" si="41"/>
        <v>C2</v>
      </c>
      <c r="N142" s="3" t="str">
        <f t="shared" ca="1" si="42"/>
        <v>C2</v>
      </c>
    </row>
    <row r="143" spans="1:14" s="109" customFormat="1" ht="36" customHeight="1" x14ac:dyDescent="0.2">
      <c r="A143" s="131" t="s">
        <v>249</v>
      </c>
      <c r="B143" s="127" t="s">
        <v>485</v>
      </c>
      <c r="C143" s="103" t="s">
        <v>246</v>
      </c>
      <c r="D143" s="19" t="s">
        <v>486</v>
      </c>
      <c r="E143" s="105" t="s">
        <v>98</v>
      </c>
      <c r="F143" s="106">
        <v>70</v>
      </c>
      <c r="G143" s="132"/>
      <c r="H143" s="108">
        <f t="shared" si="46"/>
        <v>0</v>
      </c>
      <c r="I143" s="38" t="str">
        <f t="shared" ca="1" si="39"/>
        <v/>
      </c>
      <c r="J143" s="39" t="str">
        <f t="shared" si="44"/>
        <v>H020Salvaging Existing Barrier RailCW 3650-R6, E18m</v>
      </c>
      <c r="K143" s="40" t="e">
        <f>MATCH(J143,#REF!,0)</f>
        <v>#REF!</v>
      </c>
      <c r="L143" s="41" t="str">
        <f t="shared" ca="1" si="40"/>
        <v>F0</v>
      </c>
      <c r="M143" s="41" t="str">
        <f t="shared" ca="1" si="41"/>
        <v>C2</v>
      </c>
      <c r="N143" s="41" t="str">
        <f t="shared" ca="1" si="42"/>
        <v>C2</v>
      </c>
    </row>
    <row r="144" spans="1:14" ht="36" customHeight="1" x14ac:dyDescent="0.2">
      <c r="A144" s="111" t="s">
        <v>255</v>
      </c>
      <c r="B144" s="133" t="s">
        <v>487</v>
      </c>
      <c r="C144" s="85" t="s">
        <v>247</v>
      </c>
      <c r="D144" s="17" t="s">
        <v>486</v>
      </c>
      <c r="E144" s="87" t="s">
        <v>97</v>
      </c>
      <c r="F144" s="88">
        <v>22</v>
      </c>
      <c r="G144" s="24"/>
      <c r="H144" s="90">
        <f t="shared" si="46"/>
        <v>0</v>
      </c>
      <c r="I144" s="5" t="str">
        <f t="shared" ca="1" si="39"/>
        <v/>
      </c>
      <c r="J144" s="1" t="str">
        <f t="shared" si="44"/>
        <v>H021Salvaging Existing Barrier PostsCW 3650-R6, E18each</v>
      </c>
      <c r="K144" s="2" t="e">
        <f>MATCH(J144,#REF!,0)</f>
        <v>#REF!</v>
      </c>
      <c r="L144" s="3" t="str">
        <f t="shared" ca="1" si="40"/>
        <v>F0</v>
      </c>
      <c r="M144" s="3" t="str">
        <f t="shared" ca="1" si="41"/>
        <v>C2</v>
      </c>
      <c r="N144" s="3" t="str">
        <f t="shared" ca="1" si="42"/>
        <v>C2</v>
      </c>
    </row>
    <row r="145" spans="1:14" ht="36" customHeight="1" x14ac:dyDescent="0.2">
      <c r="A145" s="134"/>
      <c r="B145" s="133" t="s">
        <v>488</v>
      </c>
      <c r="C145" s="85" t="s">
        <v>489</v>
      </c>
      <c r="D145" s="17" t="s">
        <v>490</v>
      </c>
      <c r="E145" s="87" t="s">
        <v>97</v>
      </c>
      <c r="F145" s="88">
        <v>1</v>
      </c>
      <c r="G145" s="24"/>
      <c r="H145" s="90">
        <f t="shared" si="46"/>
        <v>0</v>
      </c>
      <c r="I145" s="5" t="str">
        <f t="shared" ca="1" si="39"/>
        <v/>
      </c>
      <c r="J145" s="1" t="str">
        <f t="shared" si="44"/>
        <v>Transit Bus Stop Flag Foundationeach</v>
      </c>
      <c r="K145" s="2" t="e">
        <f>MATCH(J145,#REF!,0)</f>
        <v>#REF!</v>
      </c>
      <c r="L145" s="3" t="str">
        <f t="shared" ca="1" si="40"/>
        <v>F0</v>
      </c>
      <c r="M145" s="3" t="str">
        <f t="shared" ca="1" si="41"/>
        <v>C2</v>
      </c>
      <c r="N145" s="3" t="str">
        <f t="shared" ca="1" si="42"/>
        <v>C2</v>
      </c>
    </row>
    <row r="146" spans="1:14" ht="8.25" customHeight="1" x14ac:dyDescent="0.2">
      <c r="A146" s="94"/>
      <c r="B146" s="135"/>
      <c r="C146" s="96"/>
      <c r="D146" s="97"/>
      <c r="E146" s="124"/>
      <c r="F146" s="119"/>
      <c r="G146" s="136"/>
      <c r="H146" s="99"/>
      <c r="I146" s="5" t="str">
        <f t="shared" ca="1" si="39"/>
        <v>LOCKED</v>
      </c>
      <c r="J146" s="1" t="str">
        <f t="shared" si="44"/>
        <v/>
      </c>
      <c r="K146" s="2" t="e">
        <f>MATCH(J146,#REF!,0)</f>
        <v>#REF!</v>
      </c>
      <c r="L146" s="3" t="str">
        <f t="shared" ca="1" si="40"/>
        <v>G</v>
      </c>
      <c r="M146" s="3" t="str">
        <f t="shared" ca="1" si="41"/>
        <v>C2</v>
      </c>
      <c r="N146" s="3" t="str">
        <f t="shared" ca="1" si="42"/>
        <v>C2</v>
      </c>
    </row>
    <row r="147" spans="1:14" ht="48" customHeight="1" thickBot="1" x14ac:dyDescent="0.25">
      <c r="A147" s="137"/>
      <c r="B147" s="138" t="s">
        <v>264</v>
      </c>
      <c r="C147" s="212" t="str">
        <f>C8</f>
        <v>CONCRETE PAVEMENT RECONSTRUCTION: UNIVERSITY CRESCENT (N/B) FROM THATCHER DRIVE TO PEMBINA HIGHWAY</v>
      </c>
      <c r="D147" s="213"/>
      <c r="E147" s="213"/>
      <c r="F147" s="214"/>
      <c r="G147" s="137" t="s">
        <v>491</v>
      </c>
      <c r="H147" s="137">
        <f>SUM(H8:H146)</f>
        <v>0</v>
      </c>
      <c r="I147" s="5" t="str">
        <f t="shared" ca="1" si="39"/>
        <v>LOCKED</v>
      </c>
      <c r="J147" s="1" t="str">
        <f t="shared" si="44"/>
        <v>CONCRETE PAVEMENT RECONSTRUCTION: UNIVERSITY CRESCENT (N/B) FROM THATCHER DRIVE TO PEMBINA HIGHWAY</v>
      </c>
      <c r="K147" s="2" t="e">
        <f>MATCH(J147,#REF!,0)</f>
        <v>#REF!</v>
      </c>
      <c r="L147" s="3" t="str">
        <f t="shared" ca="1" si="40"/>
        <v>G</v>
      </c>
      <c r="M147" s="3" t="str">
        <f t="shared" ca="1" si="41"/>
        <v>C2</v>
      </c>
      <c r="N147" s="3" t="str">
        <f t="shared" ca="1" si="42"/>
        <v>C2</v>
      </c>
    </row>
    <row r="148" spans="1:14" s="78" customFormat="1" ht="48" customHeight="1" thickTop="1" x14ac:dyDescent="0.2">
      <c r="A148" s="139"/>
      <c r="B148" s="140" t="s">
        <v>265</v>
      </c>
      <c r="C148" s="203" t="s">
        <v>492</v>
      </c>
      <c r="D148" s="204"/>
      <c r="E148" s="204"/>
      <c r="F148" s="205"/>
      <c r="G148" s="139"/>
      <c r="H148" s="141"/>
      <c r="I148" s="5" t="str">
        <f t="shared" ca="1" si="39"/>
        <v>LOCKED</v>
      </c>
      <c r="J148" s="1" t="str">
        <f t="shared" si="44"/>
        <v>PAVEMENT REHABILITATION: UNIVERSITY CRESCENT (S/B) FROM THATCHER DRIVE TO PEMBINA HIGHWAY</v>
      </c>
      <c r="K148" s="2" t="e">
        <f>MATCH(J148,#REF!,0)</f>
        <v>#REF!</v>
      </c>
      <c r="L148" s="3" t="str">
        <f t="shared" ca="1" si="40"/>
        <v>G</v>
      </c>
      <c r="M148" s="3" t="str">
        <f t="shared" ca="1" si="41"/>
        <v>C2</v>
      </c>
      <c r="N148" s="3" t="str">
        <f t="shared" ca="1" si="42"/>
        <v>C2</v>
      </c>
    </row>
    <row r="149" spans="1:14" ht="36" customHeight="1" x14ac:dyDescent="0.2">
      <c r="A149" s="94"/>
      <c r="B149" s="95"/>
      <c r="C149" s="142" t="s">
        <v>107</v>
      </c>
      <c r="D149" s="97"/>
      <c r="E149" s="119" t="s">
        <v>89</v>
      </c>
      <c r="F149" s="88"/>
      <c r="G149" s="90"/>
      <c r="H149" s="90">
        <f t="shared" ref="H149" si="47">ROUND(G149*F149,2)</f>
        <v>0</v>
      </c>
      <c r="I149" s="5" t="str">
        <f t="shared" ca="1" si="39"/>
        <v>LOCKED</v>
      </c>
      <c r="J149" s="1" t="str">
        <f t="shared" si="44"/>
        <v>EARTH AND BASE WORKS</v>
      </c>
      <c r="K149" s="2" t="e">
        <f>MATCH(J149,#REF!,0)</f>
        <v>#REF!</v>
      </c>
      <c r="L149" s="3" t="str">
        <f t="shared" ca="1" si="40"/>
        <v>F0</v>
      </c>
      <c r="M149" s="3" t="str">
        <f t="shared" ca="1" si="41"/>
        <v>C2</v>
      </c>
      <c r="N149" s="3" t="str">
        <f t="shared" ca="1" si="42"/>
        <v>C2</v>
      </c>
    </row>
    <row r="150" spans="1:14" ht="36" customHeight="1" x14ac:dyDescent="0.2">
      <c r="A150" s="83" t="s">
        <v>217</v>
      </c>
      <c r="B150" s="84" t="s">
        <v>66</v>
      </c>
      <c r="C150" s="85" t="s">
        <v>37</v>
      </c>
      <c r="D150" s="86" t="s">
        <v>379</v>
      </c>
      <c r="E150" s="87" t="s">
        <v>95</v>
      </c>
      <c r="F150" s="88">
        <v>200</v>
      </c>
      <c r="G150" s="89"/>
      <c r="H150" s="90">
        <f t="shared" ref="H150:H151" si="48">ROUND(G150*F150,2)</f>
        <v>0</v>
      </c>
      <c r="I150" s="5" t="str">
        <f t="shared" ca="1" si="39"/>
        <v/>
      </c>
      <c r="J150" s="1" t="str">
        <f t="shared" si="44"/>
        <v>A003ExcavationCW 3110-R21m³</v>
      </c>
      <c r="K150" s="2" t="e">
        <f>MATCH(J150,#REF!,0)</f>
        <v>#REF!</v>
      </c>
      <c r="L150" s="3" t="str">
        <f t="shared" ca="1" si="40"/>
        <v>F0</v>
      </c>
      <c r="M150" s="3" t="str">
        <f t="shared" ca="1" si="41"/>
        <v>C2</v>
      </c>
      <c r="N150" s="3" t="str">
        <f t="shared" ca="1" si="42"/>
        <v>C2</v>
      </c>
    </row>
    <row r="151" spans="1:14" ht="36" customHeight="1" x14ac:dyDescent="0.2">
      <c r="A151" s="91" t="s">
        <v>136</v>
      </c>
      <c r="B151" s="84" t="s">
        <v>67</v>
      </c>
      <c r="C151" s="85" t="s">
        <v>161</v>
      </c>
      <c r="D151" s="86" t="s">
        <v>379</v>
      </c>
      <c r="E151" s="87"/>
      <c r="F151" s="88"/>
      <c r="G151" s="90"/>
      <c r="H151" s="90">
        <f t="shared" si="48"/>
        <v>0</v>
      </c>
      <c r="I151" s="5" t="str">
        <f t="shared" ca="1" si="39"/>
        <v>LOCKED</v>
      </c>
      <c r="J151" s="1" t="str">
        <f t="shared" si="44"/>
        <v>A010Supplying and Placing Base Course MaterialCW 3110-R21</v>
      </c>
      <c r="K151" s="2" t="e">
        <f>MATCH(J151,#REF!,0)</f>
        <v>#REF!</v>
      </c>
      <c r="L151" s="3" t="str">
        <f t="shared" ca="1" si="40"/>
        <v>F0</v>
      </c>
      <c r="M151" s="3" t="str">
        <f t="shared" ca="1" si="41"/>
        <v>C2</v>
      </c>
      <c r="N151" s="3" t="str">
        <f t="shared" ca="1" si="42"/>
        <v>C2</v>
      </c>
    </row>
    <row r="152" spans="1:14" ht="36" customHeight="1" x14ac:dyDescent="0.2">
      <c r="A152" s="91" t="s">
        <v>350</v>
      </c>
      <c r="B152" s="92" t="s">
        <v>173</v>
      </c>
      <c r="C152" s="85" t="s">
        <v>351</v>
      </c>
      <c r="D152" s="86" t="s">
        <v>89</v>
      </c>
      <c r="E152" s="87" t="s">
        <v>95</v>
      </c>
      <c r="F152" s="88">
        <v>200</v>
      </c>
      <c r="G152" s="89"/>
      <c r="H152" s="90">
        <f t="shared" ref="H152:H155" si="49">ROUND(G152*F152,2)</f>
        <v>0</v>
      </c>
      <c r="I152" s="5" t="str">
        <f t="shared" ca="1" si="39"/>
        <v/>
      </c>
      <c r="J152" s="1" t="str">
        <f t="shared" si="44"/>
        <v>A010A1Base Course Material - Granular A Limestonem³</v>
      </c>
      <c r="K152" s="2" t="e">
        <f>MATCH(J152,#REF!,0)</f>
        <v>#REF!</v>
      </c>
      <c r="L152" s="3" t="str">
        <f t="shared" ca="1" si="40"/>
        <v>F0</v>
      </c>
      <c r="M152" s="3" t="str">
        <f t="shared" ca="1" si="41"/>
        <v>C2</v>
      </c>
      <c r="N152" s="3" t="str">
        <f t="shared" ca="1" si="42"/>
        <v>C2</v>
      </c>
    </row>
    <row r="153" spans="1:14" ht="36" customHeight="1" x14ac:dyDescent="0.2">
      <c r="A153" s="83" t="s">
        <v>137</v>
      </c>
      <c r="B153" s="84" t="s">
        <v>68</v>
      </c>
      <c r="C153" s="85" t="s">
        <v>41</v>
      </c>
      <c r="D153" s="86" t="s">
        <v>379</v>
      </c>
      <c r="E153" s="87" t="s">
        <v>94</v>
      </c>
      <c r="F153" s="88">
        <v>1500</v>
      </c>
      <c r="G153" s="89"/>
      <c r="H153" s="90">
        <f t="shared" si="49"/>
        <v>0</v>
      </c>
      <c r="I153" s="5" t="str">
        <f t="shared" ca="1" si="39"/>
        <v/>
      </c>
      <c r="J153" s="1" t="str">
        <f t="shared" si="44"/>
        <v>A012Grading of BoulevardsCW 3110-R21m²</v>
      </c>
      <c r="K153" s="2" t="e">
        <f>MATCH(J153,#REF!,0)</f>
        <v>#REF!</v>
      </c>
      <c r="L153" s="3" t="str">
        <f t="shared" ca="1" si="40"/>
        <v>F0</v>
      </c>
      <c r="M153" s="3" t="str">
        <f t="shared" ca="1" si="41"/>
        <v>C2</v>
      </c>
      <c r="N153" s="3" t="str">
        <f t="shared" ca="1" si="42"/>
        <v>C2</v>
      </c>
    </row>
    <row r="154" spans="1:14" ht="36" customHeight="1" x14ac:dyDescent="0.2">
      <c r="A154" s="94"/>
      <c r="B154" s="95"/>
      <c r="C154" s="96" t="s">
        <v>404</v>
      </c>
      <c r="D154" s="97"/>
      <c r="E154" s="98"/>
      <c r="F154" s="88"/>
      <c r="G154" s="90"/>
      <c r="H154" s="90">
        <f t="shared" si="49"/>
        <v>0</v>
      </c>
      <c r="I154" s="5" t="str">
        <f t="shared" ca="1" si="39"/>
        <v>LOCKED</v>
      </c>
      <c r="J154" s="1" t="str">
        <f t="shared" si="44"/>
        <v>ROADWORKS - REMOVALS/RENEWALS</v>
      </c>
      <c r="K154" s="2" t="e">
        <f>MATCH(J154,#REF!,0)</f>
        <v>#REF!</v>
      </c>
      <c r="L154" s="3" t="str">
        <f t="shared" ca="1" si="40"/>
        <v>F0</v>
      </c>
      <c r="M154" s="3" t="str">
        <f t="shared" ca="1" si="41"/>
        <v>C2</v>
      </c>
      <c r="N154" s="3" t="str">
        <f t="shared" ca="1" si="42"/>
        <v>C2</v>
      </c>
    </row>
    <row r="155" spans="1:14" ht="36" customHeight="1" x14ac:dyDescent="0.2">
      <c r="A155" s="100" t="s">
        <v>188</v>
      </c>
      <c r="B155" s="84" t="s">
        <v>69</v>
      </c>
      <c r="C155" s="85" t="s">
        <v>158</v>
      </c>
      <c r="D155" s="86" t="s">
        <v>379</v>
      </c>
      <c r="E155" s="87"/>
      <c r="F155" s="88"/>
      <c r="G155" s="90"/>
      <c r="H155" s="90">
        <f t="shared" si="49"/>
        <v>0</v>
      </c>
      <c r="I155" s="5" t="str">
        <f t="shared" ca="1" si="39"/>
        <v>LOCKED</v>
      </c>
      <c r="J155" s="1" t="str">
        <f t="shared" si="44"/>
        <v>B001Pavement RemovalCW 3110-R21</v>
      </c>
      <c r="K155" s="2" t="e">
        <f>MATCH(J155,#REF!,0)</f>
        <v>#REF!</v>
      </c>
      <c r="L155" s="3" t="str">
        <f t="shared" ca="1" si="40"/>
        <v>F0</v>
      </c>
      <c r="M155" s="3" t="str">
        <f t="shared" ca="1" si="41"/>
        <v>C2</v>
      </c>
      <c r="N155" s="3" t="str">
        <f t="shared" ca="1" si="42"/>
        <v>C2</v>
      </c>
    </row>
    <row r="156" spans="1:14" ht="36" customHeight="1" x14ac:dyDescent="0.2">
      <c r="A156" s="100" t="s">
        <v>218</v>
      </c>
      <c r="B156" s="92" t="s">
        <v>173</v>
      </c>
      <c r="C156" s="85" t="s">
        <v>159</v>
      </c>
      <c r="D156" s="86" t="s">
        <v>89</v>
      </c>
      <c r="E156" s="87" t="s">
        <v>94</v>
      </c>
      <c r="F156" s="88">
        <v>50</v>
      </c>
      <c r="G156" s="89"/>
      <c r="H156" s="90">
        <f>ROUND(G156*F156,2)</f>
        <v>0</v>
      </c>
      <c r="I156" s="5" t="str">
        <f t="shared" ca="1" si="39"/>
        <v/>
      </c>
      <c r="J156" s="1" t="str">
        <f t="shared" si="44"/>
        <v>B002Concrete Pavementm²</v>
      </c>
      <c r="K156" s="2" t="e">
        <f>MATCH(J156,#REF!,0)</f>
        <v>#REF!</v>
      </c>
      <c r="L156" s="3" t="str">
        <f t="shared" ca="1" si="40"/>
        <v>F0</v>
      </c>
      <c r="M156" s="3" t="str">
        <f t="shared" ca="1" si="41"/>
        <v>C2</v>
      </c>
      <c r="N156" s="3" t="str">
        <f t="shared" ca="1" si="42"/>
        <v>C2</v>
      </c>
    </row>
    <row r="157" spans="1:14" ht="36" customHeight="1" x14ac:dyDescent="0.2">
      <c r="A157" s="100" t="s">
        <v>139</v>
      </c>
      <c r="B157" s="92" t="s">
        <v>174</v>
      </c>
      <c r="C157" s="85" t="s">
        <v>160</v>
      </c>
      <c r="D157" s="86" t="s">
        <v>89</v>
      </c>
      <c r="E157" s="87" t="s">
        <v>94</v>
      </c>
      <c r="F157" s="88">
        <v>50</v>
      </c>
      <c r="G157" s="89"/>
      <c r="H157" s="90">
        <f>ROUND(G157*F157,2)</f>
        <v>0</v>
      </c>
      <c r="I157" s="5" t="str">
        <f t="shared" ca="1" si="39"/>
        <v/>
      </c>
      <c r="J157" s="1" t="str">
        <f t="shared" si="44"/>
        <v>B003Asphalt Pavementm²</v>
      </c>
      <c r="K157" s="2" t="e">
        <f>MATCH(J157,#REF!,0)</f>
        <v>#REF!</v>
      </c>
      <c r="L157" s="3" t="str">
        <f t="shared" ca="1" si="40"/>
        <v>F0</v>
      </c>
      <c r="M157" s="3" t="str">
        <f t="shared" ca="1" si="41"/>
        <v>C2</v>
      </c>
      <c r="N157" s="3" t="str">
        <f t="shared" ca="1" si="42"/>
        <v>C2</v>
      </c>
    </row>
    <row r="158" spans="1:14" ht="36" customHeight="1" x14ac:dyDescent="0.2">
      <c r="A158" s="100" t="s">
        <v>140</v>
      </c>
      <c r="B158" s="84" t="s">
        <v>70</v>
      </c>
      <c r="C158" s="85" t="s">
        <v>225</v>
      </c>
      <c r="D158" s="86" t="s">
        <v>493</v>
      </c>
      <c r="E158" s="87"/>
      <c r="F158" s="88"/>
      <c r="G158" s="90"/>
      <c r="H158" s="90">
        <f t="shared" ref="H158" si="50">ROUND(G158*F158,2)</f>
        <v>0</v>
      </c>
      <c r="I158" s="5" t="str">
        <f t="shared" ca="1" si="39"/>
        <v>LOCKED</v>
      </c>
      <c r="J158" s="1" t="str">
        <f t="shared" si="44"/>
        <v>B004Slab ReplacementCW 3230-R8, E28</v>
      </c>
      <c r="K158" s="2" t="e">
        <f>MATCH(J158,#REF!,0)</f>
        <v>#REF!</v>
      </c>
      <c r="L158" s="3" t="str">
        <f t="shared" ca="1" si="40"/>
        <v>F0</v>
      </c>
      <c r="M158" s="3" t="str">
        <f t="shared" ca="1" si="41"/>
        <v>C2</v>
      </c>
      <c r="N158" s="3" t="str">
        <f t="shared" ca="1" si="42"/>
        <v>C2</v>
      </c>
    </row>
    <row r="159" spans="1:14" ht="48" customHeight="1" x14ac:dyDescent="0.2">
      <c r="A159" s="111" t="s">
        <v>141</v>
      </c>
      <c r="B159" s="92" t="s">
        <v>173</v>
      </c>
      <c r="C159" s="85" t="s">
        <v>494</v>
      </c>
      <c r="D159" s="86" t="s">
        <v>89</v>
      </c>
      <c r="E159" s="87" t="s">
        <v>94</v>
      </c>
      <c r="F159" s="88">
        <v>265</v>
      </c>
      <c r="G159" s="89"/>
      <c r="H159" s="90">
        <f>ROUND(G159*F159,2)</f>
        <v>0</v>
      </c>
      <c r="I159" s="5" t="str">
        <f t="shared" ca="1" si="39"/>
        <v/>
      </c>
      <c r="J159" s="1" t="str">
        <f t="shared" si="44"/>
        <v>B011200 mm Type 1 Concrete Pavement (Reinforced)m²</v>
      </c>
      <c r="K159" s="2" t="e">
        <f>MATCH(J159,#REF!,0)</f>
        <v>#REF!</v>
      </c>
      <c r="L159" s="3" t="str">
        <f t="shared" ca="1" si="40"/>
        <v>F0</v>
      </c>
      <c r="M159" s="3" t="str">
        <f t="shared" ca="1" si="41"/>
        <v>C2</v>
      </c>
      <c r="N159" s="3" t="str">
        <f t="shared" ca="1" si="42"/>
        <v>C2</v>
      </c>
    </row>
    <row r="160" spans="1:14" ht="48" customHeight="1" x14ac:dyDescent="0.2">
      <c r="A160" s="111"/>
      <c r="B160" s="92" t="s">
        <v>174</v>
      </c>
      <c r="C160" s="85" t="s">
        <v>495</v>
      </c>
      <c r="D160" s="86" t="s">
        <v>89</v>
      </c>
      <c r="E160" s="87" t="s">
        <v>94</v>
      </c>
      <c r="F160" s="88">
        <v>175</v>
      </c>
      <c r="G160" s="89"/>
      <c r="H160" s="90">
        <f>ROUND(G160*F160,2)</f>
        <v>0</v>
      </c>
      <c r="I160" s="5" t="str">
        <f t="shared" ca="1" si="39"/>
        <v/>
      </c>
      <c r="J160" s="1" t="str">
        <f t="shared" si="44"/>
        <v>200 mm Type 6 Concrete Pavement (Reinforced)m²</v>
      </c>
      <c r="K160" s="2" t="e">
        <f>MATCH(J160,#REF!,0)</f>
        <v>#REF!</v>
      </c>
      <c r="L160" s="3" t="str">
        <f t="shared" ca="1" si="40"/>
        <v>F0</v>
      </c>
      <c r="M160" s="3" t="str">
        <f t="shared" ca="1" si="41"/>
        <v>C2</v>
      </c>
      <c r="N160" s="3" t="str">
        <f t="shared" ca="1" si="42"/>
        <v>C2</v>
      </c>
    </row>
    <row r="161" spans="1:14" ht="36" customHeight="1" x14ac:dyDescent="0.2">
      <c r="A161" s="100" t="s">
        <v>142</v>
      </c>
      <c r="B161" s="84" t="s">
        <v>75</v>
      </c>
      <c r="C161" s="85" t="s">
        <v>226</v>
      </c>
      <c r="D161" s="86" t="s">
        <v>493</v>
      </c>
      <c r="E161" s="87"/>
      <c r="F161" s="88"/>
      <c r="G161" s="90"/>
      <c r="H161" s="90">
        <f t="shared" ref="H161" si="51">ROUND(G161*F161,2)</f>
        <v>0</v>
      </c>
      <c r="I161" s="5" t="str">
        <f t="shared" ca="1" si="39"/>
        <v>LOCKED</v>
      </c>
      <c r="J161" s="1" t="str">
        <f t="shared" si="44"/>
        <v>B017Partial Slab PatchesCW 3230-R8, E28</v>
      </c>
      <c r="K161" s="2" t="e">
        <f>MATCH(J161,#REF!,0)</f>
        <v>#REF!</v>
      </c>
      <c r="L161" s="3" t="str">
        <f t="shared" ca="1" si="40"/>
        <v>F0</v>
      </c>
      <c r="M161" s="3" t="str">
        <f t="shared" ca="1" si="41"/>
        <v>C2</v>
      </c>
      <c r="N161" s="3" t="str">
        <f t="shared" ca="1" si="42"/>
        <v>C2</v>
      </c>
    </row>
    <row r="162" spans="1:14" ht="48" customHeight="1" x14ac:dyDescent="0.2">
      <c r="A162" s="111" t="s">
        <v>143</v>
      </c>
      <c r="B162" s="92" t="s">
        <v>173</v>
      </c>
      <c r="C162" s="85" t="s">
        <v>496</v>
      </c>
      <c r="D162" s="86" t="s">
        <v>89</v>
      </c>
      <c r="E162" s="87" t="s">
        <v>94</v>
      </c>
      <c r="F162" s="88">
        <v>5</v>
      </c>
      <c r="G162" s="89"/>
      <c r="H162" s="90">
        <f t="shared" ref="H162:H170" si="52">ROUND(G162*F162,2)</f>
        <v>0</v>
      </c>
      <c r="I162" s="5" t="str">
        <f t="shared" ca="1" si="39"/>
        <v/>
      </c>
      <c r="J162" s="1" t="str">
        <f t="shared" si="44"/>
        <v>B026200 mm Type 1 Concrete Pavement (Type A, Reinforced)m²</v>
      </c>
      <c r="K162" s="2" t="e">
        <f>MATCH(J162,#REF!,0)</f>
        <v>#REF!</v>
      </c>
      <c r="L162" s="3" t="str">
        <f t="shared" ca="1" si="40"/>
        <v>F0</v>
      </c>
      <c r="M162" s="3" t="str">
        <f t="shared" ca="1" si="41"/>
        <v>C2</v>
      </c>
      <c r="N162" s="3" t="str">
        <f t="shared" ca="1" si="42"/>
        <v>C2</v>
      </c>
    </row>
    <row r="163" spans="1:14" ht="48" customHeight="1" x14ac:dyDescent="0.2">
      <c r="A163" s="111" t="s">
        <v>144</v>
      </c>
      <c r="B163" s="92" t="s">
        <v>174</v>
      </c>
      <c r="C163" s="85" t="s">
        <v>497</v>
      </c>
      <c r="D163" s="86" t="s">
        <v>89</v>
      </c>
      <c r="E163" s="87" t="s">
        <v>94</v>
      </c>
      <c r="F163" s="88">
        <v>115</v>
      </c>
      <c r="G163" s="89"/>
      <c r="H163" s="90">
        <f t="shared" si="52"/>
        <v>0</v>
      </c>
      <c r="I163" s="5" t="str">
        <f t="shared" ca="1" si="39"/>
        <v/>
      </c>
      <c r="J163" s="1" t="str">
        <f t="shared" si="44"/>
        <v>B027200 mm Type 1 Concrete Pavement (Type B, Reinforced)m²</v>
      </c>
      <c r="K163" s="2" t="e">
        <f>MATCH(J163,#REF!,0)</f>
        <v>#REF!</v>
      </c>
      <c r="L163" s="3" t="str">
        <f t="shared" ca="1" si="40"/>
        <v>F0</v>
      </c>
      <c r="M163" s="3" t="str">
        <f t="shared" ca="1" si="41"/>
        <v>C2</v>
      </c>
      <c r="N163" s="3" t="str">
        <f t="shared" ca="1" si="42"/>
        <v>C2</v>
      </c>
    </row>
    <row r="164" spans="1:14" ht="48" customHeight="1" x14ac:dyDescent="0.2">
      <c r="A164" s="111" t="s">
        <v>145</v>
      </c>
      <c r="B164" s="92" t="s">
        <v>175</v>
      </c>
      <c r="C164" s="85" t="s">
        <v>498</v>
      </c>
      <c r="D164" s="86" t="s">
        <v>89</v>
      </c>
      <c r="E164" s="87" t="s">
        <v>94</v>
      </c>
      <c r="F164" s="88">
        <v>10</v>
      </c>
      <c r="G164" s="89"/>
      <c r="H164" s="90">
        <f t="shared" si="52"/>
        <v>0</v>
      </c>
      <c r="I164" s="5" t="str">
        <f t="shared" ca="1" si="39"/>
        <v/>
      </c>
      <c r="J164" s="1" t="str">
        <f t="shared" si="44"/>
        <v>B028200 mm Type 1 Concrete Pavement (Type C, Reinforced)m²</v>
      </c>
      <c r="K164" s="2" t="e">
        <f>MATCH(J164,#REF!,0)</f>
        <v>#REF!</v>
      </c>
      <c r="L164" s="3" t="str">
        <f t="shared" ca="1" si="40"/>
        <v>F0</v>
      </c>
      <c r="M164" s="3" t="str">
        <f t="shared" ca="1" si="41"/>
        <v>C2</v>
      </c>
      <c r="N164" s="3" t="str">
        <f t="shared" ca="1" si="42"/>
        <v>C2</v>
      </c>
    </row>
    <row r="165" spans="1:14" ht="48" customHeight="1" x14ac:dyDescent="0.2">
      <c r="A165" s="111" t="s">
        <v>146</v>
      </c>
      <c r="B165" s="92" t="s">
        <v>176</v>
      </c>
      <c r="C165" s="85" t="s">
        <v>499</v>
      </c>
      <c r="D165" s="86" t="s">
        <v>89</v>
      </c>
      <c r="E165" s="87" t="s">
        <v>94</v>
      </c>
      <c r="F165" s="88">
        <v>10</v>
      </c>
      <c r="G165" s="89"/>
      <c r="H165" s="90">
        <f t="shared" si="52"/>
        <v>0</v>
      </c>
      <c r="I165" s="5" t="str">
        <f t="shared" ca="1" si="39"/>
        <v/>
      </c>
      <c r="J165" s="1" t="str">
        <f t="shared" si="44"/>
        <v>B029200 mm Type 1 Concrete Pavement (Type D, Reinforced)m²</v>
      </c>
      <c r="K165" s="2" t="e">
        <f>MATCH(J165,#REF!,0)</f>
        <v>#REF!</v>
      </c>
      <c r="L165" s="3" t="str">
        <f t="shared" ca="1" si="40"/>
        <v>F0</v>
      </c>
      <c r="M165" s="3" t="str">
        <f t="shared" ca="1" si="41"/>
        <v>C2</v>
      </c>
      <c r="N165" s="3" t="str">
        <f t="shared" ca="1" si="42"/>
        <v>C2</v>
      </c>
    </row>
    <row r="166" spans="1:14" ht="48" customHeight="1" x14ac:dyDescent="0.2">
      <c r="A166" s="111" t="s">
        <v>143</v>
      </c>
      <c r="B166" s="92" t="s">
        <v>177</v>
      </c>
      <c r="C166" s="85" t="s">
        <v>500</v>
      </c>
      <c r="D166" s="86" t="s">
        <v>89</v>
      </c>
      <c r="E166" s="87" t="s">
        <v>94</v>
      </c>
      <c r="F166" s="88">
        <v>5</v>
      </c>
      <c r="G166" s="89"/>
      <c r="H166" s="90">
        <f t="shared" si="52"/>
        <v>0</v>
      </c>
      <c r="I166" s="5" t="str">
        <f t="shared" ca="1" si="39"/>
        <v/>
      </c>
      <c r="J166" s="1" t="str">
        <f t="shared" si="44"/>
        <v>B026200 mm Type 6 Concrete Pavement (Type A, Reinforced)m²</v>
      </c>
      <c r="K166" s="2" t="e">
        <f>MATCH(J166,#REF!,0)</f>
        <v>#REF!</v>
      </c>
      <c r="L166" s="3" t="str">
        <f t="shared" ca="1" si="40"/>
        <v>F0</v>
      </c>
      <c r="M166" s="3" t="str">
        <f t="shared" ca="1" si="41"/>
        <v>C2</v>
      </c>
      <c r="N166" s="3" t="str">
        <f t="shared" ca="1" si="42"/>
        <v>C2</v>
      </c>
    </row>
    <row r="167" spans="1:14" ht="48" customHeight="1" x14ac:dyDescent="0.2">
      <c r="A167" s="111" t="s">
        <v>144</v>
      </c>
      <c r="B167" s="92" t="s">
        <v>178</v>
      </c>
      <c r="C167" s="85" t="s">
        <v>501</v>
      </c>
      <c r="D167" s="86" t="s">
        <v>89</v>
      </c>
      <c r="E167" s="87" t="s">
        <v>94</v>
      </c>
      <c r="F167" s="88">
        <v>75</v>
      </c>
      <c r="G167" s="89"/>
      <c r="H167" s="90">
        <f t="shared" si="52"/>
        <v>0</v>
      </c>
      <c r="I167" s="5" t="str">
        <f t="shared" ca="1" si="39"/>
        <v/>
      </c>
      <c r="J167" s="1" t="str">
        <f t="shared" si="44"/>
        <v>B027200 mm Type 6 Concrete Pavement (Type B, Reinforced)m²</v>
      </c>
      <c r="K167" s="2" t="e">
        <f>MATCH(J167,#REF!,0)</f>
        <v>#REF!</v>
      </c>
      <c r="L167" s="3" t="str">
        <f t="shared" ca="1" si="40"/>
        <v>F0</v>
      </c>
      <c r="M167" s="3" t="str">
        <f t="shared" ca="1" si="41"/>
        <v>C2</v>
      </c>
      <c r="N167" s="3" t="str">
        <f t="shared" ca="1" si="42"/>
        <v>C2</v>
      </c>
    </row>
    <row r="168" spans="1:14" s="109" customFormat="1" ht="48" customHeight="1" x14ac:dyDescent="0.2">
      <c r="A168" s="131" t="s">
        <v>145</v>
      </c>
      <c r="B168" s="102" t="s">
        <v>179</v>
      </c>
      <c r="C168" s="103" t="s">
        <v>502</v>
      </c>
      <c r="D168" s="104" t="s">
        <v>89</v>
      </c>
      <c r="E168" s="105" t="s">
        <v>94</v>
      </c>
      <c r="F168" s="106">
        <v>5</v>
      </c>
      <c r="G168" s="107"/>
      <c r="H168" s="108">
        <f t="shared" si="52"/>
        <v>0</v>
      </c>
      <c r="I168" s="38" t="str">
        <f t="shared" ca="1" si="39"/>
        <v/>
      </c>
      <c r="J168" s="39" t="str">
        <f t="shared" si="44"/>
        <v>B028200 mm Type 6 Concrete Pavement (Type C, Reinforced)m²</v>
      </c>
      <c r="K168" s="40" t="e">
        <f>MATCH(J168,#REF!,0)</f>
        <v>#REF!</v>
      </c>
      <c r="L168" s="41" t="str">
        <f t="shared" ca="1" si="40"/>
        <v>F0</v>
      </c>
      <c r="M168" s="41" t="str">
        <f t="shared" ca="1" si="41"/>
        <v>C2</v>
      </c>
      <c r="N168" s="41" t="str">
        <f t="shared" ca="1" si="42"/>
        <v>C2</v>
      </c>
    </row>
    <row r="169" spans="1:14" ht="48" customHeight="1" x14ac:dyDescent="0.2">
      <c r="A169" s="111" t="s">
        <v>146</v>
      </c>
      <c r="B169" s="92" t="s">
        <v>180</v>
      </c>
      <c r="C169" s="85" t="s">
        <v>503</v>
      </c>
      <c r="D169" s="86" t="s">
        <v>89</v>
      </c>
      <c r="E169" s="87" t="s">
        <v>94</v>
      </c>
      <c r="F169" s="88">
        <v>5</v>
      </c>
      <c r="G169" s="89"/>
      <c r="H169" s="90">
        <f t="shared" si="52"/>
        <v>0</v>
      </c>
      <c r="I169" s="5" t="str">
        <f t="shared" ca="1" si="39"/>
        <v/>
      </c>
      <c r="J169" s="1" t="str">
        <f t="shared" si="44"/>
        <v>B029200 mm Type 6 Concrete Pavement (Type D, Reinforced)m²</v>
      </c>
      <c r="K169" s="2" t="e">
        <f>MATCH(J169,#REF!,0)</f>
        <v>#REF!</v>
      </c>
      <c r="L169" s="3" t="str">
        <f t="shared" ca="1" si="40"/>
        <v>F0</v>
      </c>
      <c r="M169" s="3" t="str">
        <f t="shared" ca="1" si="41"/>
        <v>C2</v>
      </c>
      <c r="N169" s="3" t="str">
        <f t="shared" ca="1" si="42"/>
        <v>C2</v>
      </c>
    </row>
    <row r="170" spans="1:14" ht="36" customHeight="1" x14ac:dyDescent="0.2">
      <c r="A170" s="100" t="s">
        <v>292</v>
      </c>
      <c r="B170" s="84" t="s">
        <v>186</v>
      </c>
      <c r="C170" s="85" t="s">
        <v>251</v>
      </c>
      <c r="D170" s="86" t="s">
        <v>493</v>
      </c>
      <c r="E170" s="87"/>
      <c r="F170" s="88"/>
      <c r="G170" s="90"/>
      <c r="H170" s="90">
        <f t="shared" si="52"/>
        <v>0</v>
      </c>
      <c r="I170" s="5" t="str">
        <f t="shared" ca="1" si="39"/>
        <v>LOCKED</v>
      </c>
      <c r="J170" s="1" t="str">
        <f t="shared" si="44"/>
        <v>B064-72Slab Replacement - Early Opening (72 hour)CW 3230-R8, E28</v>
      </c>
      <c r="K170" s="2" t="e">
        <f>MATCH(J170,#REF!,0)</f>
        <v>#REF!</v>
      </c>
      <c r="L170" s="3" t="str">
        <f t="shared" ca="1" si="40"/>
        <v>F0</v>
      </c>
      <c r="M170" s="3" t="str">
        <f t="shared" ca="1" si="41"/>
        <v>C2</v>
      </c>
      <c r="N170" s="3" t="str">
        <f t="shared" ca="1" si="42"/>
        <v>C2</v>
      </c>
    </row>
    <row r="171" spans="1:14" ht="48" customHeight="1" x14ac:dyDescent="0.2">
      <c r="A171" s="111" t="s">
        <v>293</v>
      </c>
      <c r="B171" s="92" t="s">
        <v>173</v>
      </c>
      <c r="C171" s="85" t="s">
        <v>597</v>
      </c>
      <c r="D171" s="86" t="s">
        <v>89</v>
      </c>
      <c r="E171" s="87" t="s">
        <v>94</v>
      </c>
      <c r="F171" s="88">
        <v>265</v>
      </c>
      <c r="G171" s="89"/>
      <c r="H171" s="90">
        <f>ROUND(G171*F171,2)</f>
        <v>0</v>
      </c>
      <c r="I171" s="5" t="str">
        <f t="shared" ca="1" si="39"/>
        <v/>
      </c>
      <c r="J171" s="1" t="str">
        <f t="shared" si="44"/>
        <v>B071-72200 mm Type 4 Concrete Pavement (Reinforced)m²</v>
      </c>
      <c r="K171" s="2" t="e">
        <f>MATCH(J171,#REF!,0)</f>
        <v>#REF!</v>
      </c>
      <c r="L171" s="3" t="str">
        <f t="shared" ca="1" si="40"/>
        <v>F0</v>
      </c>
      <c r="M171" s="3" t="str">
        <f t="shared" ca="1" si="41"/>
        <v>C2</v>
      </c>
      <c r="N171" s="3" t="str">
        <f t="shared" ca="1" si="42"/>
        <v>C2</v>
      </c>
    </row>
    <row r="172" spans="1:14" ht="48" customHeight="1" x14ac:dyDescent="0.2">
      <c r="A172" s="100" t="s">
        <v>294</v>
      </c>
      <c r="B172" s="133" t="s">
        <v>76</v>
      </c>
      <c r="C172" s="85" t="s">
        <v>227</v>
      </c>
      <c r="D172" s="86" t="s">
        <v>504</v>
      </c>
      <c r="E172" s="87"/>
      <c r="F172" s="88"/>
      <c r="G172" s="90"/>
      <c r="H172" s="90">
        <f t="shared" ref="H172" si="53">ROUND(G172*F172,2)</f>
        <v>0</v>
      </c>
      <c r="I172" s="5" t="str">
        <f t="shared" ca="1" si="39"/>
        <v>LOCKED</v>
      </c>
      <c r="J172" s="1" t="str">
        <f t="shared" si="44"/>
        <v>B077-72Partial Slab Patches - Early Opening (72 hour)CW 3230-R8,E28</v>
      </c>
      <c r="K172" s="2" t="e">
        <f>MATCH(J172,#REF!,0)</f>
        <v>#REF!</v>
      </c>
      <c r="L172" s="3" t="str">
        <f t="shared" ca="1" si="40"/>
        <v>F0</v>
      </c>
      <c r="M172" s="3" t="str">
        <f t="shared" ca="1" si="41"/>
        <v>C2</v>
      </c>
      <c r="N172" s="3" t="str">
        <f t="shared" ca="1" si="42"/>
        <v>C2</v>
      </c>
    </row>
    <row r="173" spans="1:14" ht="48" customHeight="1" x14ac:dyDescent="0.2">
      <c r="A173" s="111" t="s">
        <v>295</v>
      </c>
      <c r="B173" s="92" t="s">
        <v>173</v>
      </c>
      <c r="C173" s="85" t="s">
        <v>598</v>
      </c>
      <c r="D173" s="86" t="s">
        <v>89</v>
      </c>
      <c r="E173" s="87" t="s">
        <v>94</v>
      </c>
      <c r="F173" s="88">
        <v>5</v>
      </c>
      <c r="G173" s="89"/>
      <c r="H173" s="90">
        <f t="shared" ref="H173:H177" si="54">ROUND(G173*F173,2)</f>
        <v>0</v>
      </c>
      <c r="I173" s="5" t="str">
        <f t="shared" ca="1" si="39"/>
        <v/>
      </c>
      <c r="J173" s="1" t="str">
        <f t="shared" si="44"/>
        <v>B086-72200 mm Type 4 Concrete Pavement (Type A, Reinforced)m²</v>
      </c>
      <c r="K173" s="2" t="e">
        <f>MATCH(J173,#REF!,0)</f>
        <v>#REF!</v>
      </c>
      <c r="L173" s="3" t="str">
        <f t="shared" ca="1" si="40"/>
        <v>F0</v>
      </c>
      <c r="M173" s="3" t="str">
        <f t="shared" ca="1" si="41"/>
        <v>C2</v>
      </c>
      <c r="N173" s="3" t="str">
        <f t="shared" ca="1" si="42"/>
        <v>C2</v>
      </c>
    </row>
    <row r="174" spans="1:14" ht="48" customHeight="1" x14ac:dyDescent="0.2">
      <c r="A174" s="111" t="s">
        <v>296</v>
      </c>
      <c r="B174" s="92" t="s">
        <v>174</v>
      </c>
      <c r="C174" s="85" t="s">
        <v>599</v>
      </c>
      <c r="D174" s="86" t="s">
        <v>89</v>
      </c>
      <c r="E174" s="87" t="s">
        <v>94</v>
      </c>
      <c r="F174" s="88">
        <v>115</v>
      </c>
      <c r="G174" s="89"/>
      <c r="H174" s="90">
        <f t="shared" si="54"/>
        <v>0</v>
      </c>
      <c r="I174" s="5" t="str">
        <f t="shared" ca="1" si="39"/>
        <v/>
      </c>
      <c r="J174" s="1" t="str">
        <f t="shared" si="44"/>
        <v>B087-72200 mm Type 4 Concrete Pavement (Type B, Reinforced)m²</v>
      </c>
      <c r="K174" s="2" t="e">
        <f>MATCH(J174,#REF!,0)</f>
        <v>#REF!</v>
      </c>
      <c r="L174" s="3" t="str">
        <f t="shared" ca="1" si="40"/>
        <v>F0</v>
      </c>
      <c r="M174" s="3" t="str">
        <f t="shared" ca="1" si="41"/>
        <v>C2</v>
      </c>
      <c r="N174" s="3" t="str">
        <f t="shared" ca="1" si="42"/>
        <v>C2</v>
      </c>
    </row>
    <row r="175" spans="1:14" ht="48" customHeight="1" x14ac:dyDescent="0.2">
      <c r="A175" s="111" t="s">
        <v>297</v>
      </c>
      <c r="B175" s="92" t="s">
        <v>175</v>
      </c>
      <c r="C175" s="85" t="s">
        <v>600</v>
      </c>
      <c r="D175" s="86" t="s">
        <v>89</v>
      </c>
      <c r="E175" s="87" t="s">
        <v>94</v>
      </c>
      <c r="F175" s="88">
        <v>10</v>
      </c>
      <c r="G175" s="89"/>
      <c r="H175" s="90">
        <f t="shared" si="54"/>
        <v>0</v>
      </c>
      <c r="I175" s="5" t="str">
        <f t="shared" ca="1" si="39"/>
        <v/>
      </c>
      <c r="J175" s="1" t="str">
        <f t="shared" si="44"/>
        <v>B088-72200 mm Type 4 Concrete Pavement (Type C, Reinforced)m²</v>
      </c>
      <c r="K175" s="2" t="e">
        <f>MATCH(J175,#REF!,0)</f>
        <v>#REF!</v>
      </c>
      <c r="L175" s="3" t="str">
        <f t="shared" ca="1" si="40"/>
        <v>F0</v>
      </c>
      <c r="M175" s="3" t="str">
        <f t="shared" ca="1" si="41"/>
        <v>C2</v>
      </c>
      <c r="N175" s="3" t="str">
        <f t="shared" ca="1" si="42"/>
        <v>C2</v>
      </c>
    </row>
    <row r="176" spans="1:14" ht="48" customHeight="1" x14ac:dyDescent="0.2">
      <c r="A176" s="111" t="s">
        <v>298</v>
      </c>
      <c r="B176" s="92" t="s">
        <v>176</v>
      </c>
      <c r="C176" s="85" t="s">
        <v>601</v>
      </c>
      <c r="D176" s="86" t="s">
        <v>89</v>
      </c>
      <c r="E176" s="87" t="s">
        <v>94</v>
      </c>
      <c r="F176" s="88">
        <v>10</v>
      </c>
      <c r="G176" s="89"/>
      <c r="H176" s="90">
        <f t="shared" si="54"/>
        <v>0</v>
      </c>
      <c r="I176" s="5" t="str">
        <f t="shared" ca="1" si="39"/>
        <v/>
      </c>
      <c r="J176" s="1" t="str">
        <f t="shared" si="44"/>
        <v>B089-72200 mm Type 4 Concrete Pavement (Type D, Reinforced)m²</v>
      </c>
      <c r="K176" s="2" t="e">
        <f>MATCH(J176,#REF!,0)</f>
        <v>#REF!</v>
      </c>
      <c r="L176" s="3" t="str">
        <f t="shared" ca="1" si="40"/>
        <v>F0</v>
      </c>
      <c r="M176" s="3" t="str">
        <f t="shared" ca="1" si="41"/>
        <v>C2</v>
      </c>
      <c r="N176" s="3" t="str">
        <f t="shared" ca="1" si="42"/>
        <v>C2</v>
      </c>
    </row>
    <row r="177" spans="1:14" ht="36" customHeight="1" x14ac:dyDescent="0.2">
      <c r="A177" s="100" t="s">
        <v>147</v>
      </c>
      <c r="B177" s="84" t="s">
        <v>106</v>
      </c>
      <c r="C177" s="85" t="s">
        <v>77</v>
      </c>
      <c r="D177" s="86" t="s">
        <v>323</v>
      </c>
      <c r="E177" s="87"/>
      <c r="F177" s="88"/>
      <c r="G177" s="90"/>
      <c r="H177" s="90">
        <f t="shared" si="54"/>
        <v>0</v>
      </c>
      <c r="I177" s="5" t="str">
        <f t="shared" ca="1" si="39"/>
        <v>LOCKED</v>
      </c>
      <c r="J177" s="1" t="str">
        <f t="shared" si="44"/>
        <v>B094Drilled DowelsCW 3230-R8</v>
      </c>
      <c r="K177" s="2" t="e">
        <f>MATCH(J177,#REF!,0)</f>
        <v>#REF!</v>
      </c>
      <c r="L177" s="3" t="str">
        <f t="shared" ca="1" si="40"/>
        <v>F0</v>
      </c>
      <c r="M177" s="3" t="str">
        <f t="shared" ca="1" si="41"/>
        <v>C2</v>
      </c>
      <c r="N177" s="3" t="str">
        <f t="shared" ca="1" si="42"/>
        <v>C2</v>
      </c>
    </row>
    <row r="178" spans="1:14" ht="36" customHeight="1" x14ac:dyDescent="0.2">
      <c r="A178" s="100" t="s">
        <v>148</v>
      </c>
      <c r="B178" s="92" t="s">
        <v>173</v>
      </c>
      <c r="C178" s="85" t="s">
        <v>104</v>
      </c>
      <c r="D178" s="86" t="s">
        <v>89</v>
      </c>
      <c r="E178" s="87" t="s">
        <v>97</v>
      </c>
      <c r="F178" s="88">
        <v>400</v>
      </c>
      <c r="G178" s="89"/>
      <c r="H178" s="90">
        <f>ROUND(G178*F178,2)</f>
        <v>0</v>
      </c>
      <c r="I178" s="5" t="str">
        <f t="shared" ca="1" si="39"/>
        <v/>
      </c>
      <c r="J178" s="1" t="str">
        <f t="shared" si="44"/>
        <v>B09519.1 mm Diametereach</v>
      </c>
      <c r="K178" s="2" t="e">
        <f>MATCH(J178,#REF!,0)</f>
        <v>#REF!</v>
      </c>
      <c r="L178" s="3" t="str">
        <f t="shared" ca="1" si="40"/>
        <v>F0</v>
      </c>
      <c r="M178" s="3" t="str">
        <f t="shared" ca="1" si="41"/>
        <v>C2</v>
      </c>
      <c r="N178" s="3" t="str">
        <f t="shared" ca="1" si="42"/>
        <v>C2</v>
      </c>
    </row>
    <row r="179" spans="1:14" ht="36" customHeight="1" x14ac:dyDescent="0.2">
      <c r="A179" s="100" t="s">
        <v>150</v>
      </c>
      <c r="B179" s="84" t="s">
        <v>71</v>
      </c>
      <c r="C179" s="85" t="s">
        <v>78</v>
      </c>
      <c r="D179" s="86" t="s">
        <v>323</v>
      </c>
      <c r="E179" s="87"/>
      <c r="F179" s="88"/>
      <c r="G179" s="90"/>
      <c r="H179" s="90">
        <f t="shared" ref="H179" si="55">ROUND(G179*F179,2)</f>
        <v>0</v>
      </c>
      <c r="I179" s="5" t="str">
        <f t="shared" ca="1" si="39"/>
        <v>LOCKED</v>
      </c>
      <c r="J179" s="1" t="str">
        <f t="shared" si="44"/>
        <v>B097Drilled Tie BarsCW 3230-R8</v>
      </c>
      <c r="K179" s="2" t="e">
        <f>MATCH(J179,#REF!,0)</f>
        <v>#REF!</v>
      </c>
      <c r="L179" s="3" t="str">
        <f t="shared" ca="1" si="40"/>
        <v>F0</v>
      </c>
      <c r="M179" s="3" t="str">
        <f t="shared" ca="1" si="41"/>
        <v>C2</v>
      </c>
      <c r="N179" s="3" t="str">
        <f t="shared" ca="1" si="42"/>
        <v>C2</v>
      </c>
    </row>
    <row r="180" spans="1:14" ht="36" customHeight="1" x14ac:dyDescent="0.2">
      <c r="A180" s="100" t="s">
        <v>151</v>
      </c>
      <c r="B180" s="92" t="s">
        <v>173</v>
      </c>
      <c r="C180" s="85" t="s">
        <v>102</v>
      </c>
      <c r="D180" s="86" t="s">
        <v>89</v>
      </c>
      <c r="E180" s="87" t="s">
        <v>97</v>
      </c>
      <c r="F180" s="88">
        <v>450</v>
      </c>
      <c r="G180" s="89"/>
      <c r="H180" s="90">
        <f>ROUND(G180*F180,2)</f>
        <v>0</v>
      </c>
      <c r="I180" s="5" t="str">
        <f t="shared" ca="1" si="39"/>
        <v/>
      </c>
      <c r="J180" s="1" t="str">
        <f t="shared" si="44"/>
        <v>B09820 M Deformed Tie Bareach</v>
      </c>
      <c r="K180" s="2" t="e">
        <f>MATCH(J180,#REF!,0)</f>
        <v>#REF!</v>
      </c>
      <c r="L180" s="3" t="str">
        <f t="shared" ca="1" si="40"/>
        <v>F0</v>
      </c>
      <c r="M180" s="3" t="str">
        <f t="shared" ca="1" si="41"/>
        <v>C2</v>
      </c>
      <c r="N180" s="3" t="str">
        <f t="shared" ca="1" si="42"/>
        <v>C2</v>
      </c>
    </row>
    <row r="181" spans="1:14" ht="36" customHeight="1" x14ac:dyDescent="0.2">
      <c r="A181" s="100" t="s">
        <v>299</v>
      </c>
      <c r="B181" s="84" t="s">
        <v>72</v>
      </c>
      <c r="C181" s="85" t="s">
        <v>162</v>
      </c>
      <c r="D181" s="86" t="s">
        <v>1</v>
      </c>
      <c r="E181" s="87"/>
      <c r="F181" s="88"/>
      <c r="G181" s="90"/>
      <c r="H181" s="90">
        <f t="shared" ref="H181" si="56">ROUND(G181*F181,2)</f>
        <v>0</v>
      </c>
      <c r="I181" s="5" t="str">
        <f t="shared" ca="1" si="39"/>
        <v>LOCKED</v>
      </c>
      <c r="J181" s="1" t="str">
        <f t="shared" si="44"/>
        <v>B100rMiscellaneous Concrete Slab RemovalCW 3235-R9</v>
      </c>
      <c r="K181" s="2" t="e">
        <f>MATCH(J181,#REF!,0)</f>
        <v>#REF!</v>
      </c>
      <c r="L181" s="3" t="str">
        <f t="shared" ca="1" si="40"/>
        <v>F0</v>
      </c>
      <c r="M181" s="3" t="str">
        <f t="shared" ca="1" si="41"/>
        <v>C2</v>
      </c>
      <c r="N181" s="3" t="str">
        <f t="shared" ca="1" si="42"/>
        <v>C2</v>
      </c>
    </row>
    <row r="182" spans="1:14" ht="36" customHeight="1" x14ac:dyDescent="0.2">
      <c r="A182" s="100" t="s">
        <v>302</v>
      </c>
      <c r="B182" s="92" t="s">
        <v>173</v>
      </c>
      <c r="C182" s="85" t="s">
        <v>2</v>
      </c>
      <c r="D182" s="86" t="s">
        <v>89</v>
      </c>
      <c r="E182" s="87" t="s">
        <v>94</v>
      </c>
      <c r="F182" s="88">
        <v>155</v>
      </c>
      <c r="G182" s="89"/>
      <c r="H182" s="90">
        <f t="shared" ref="H182:H189" si="57">ROUND(G182*F182,2)</f>
        <v>0</v>
      </c>
      <c r="I182" s="5" t="str">
        <f t="shared" ca="1" si="39"/>
        <v/>
      </c>
      <c r="J182" s="1" t="str">
        <f t="shared" si="44"/>
        <v>B104r100 mm Sidewalkm²</v>
      </c>
      <c r="K182" s="2" t="e">
        <f>MATCH(J182,#REF!,0)</f>
        <v>#REF!</v>
      </c>
      <c r="L182" s="3" t="str">
        <f t="shared" ca="1" si="40"/>
        <v>F0</v>
      </c>
      <c r="M182" s="3" t="str">
        <f t="shared" ca="1" si="41"/>
        <v>C2</v>
      </c>
      <c r="N182" s="3" t="str">
        <f t="shared" ca="1" si="42"/>
        <v>C2</v>
      </c>
    </row>
    <row r="183" spans="1:14" ht="36" customHeight="1" x14ac:dyDescent="0.2">
      <c r="A183" s="100" t="s">
        <v>304</v>
      </c>
      <c r="B183" s="92" t="s">
        <v>174</v>
      </c>
      <c r="C183" s="85" t="s">
        <v>165</v>
      </c>
      <c r="D183" s="86" t="s">
        <v>89</v>
      </c>
      <c r="E183" s="87" t="s">
        <v>94</v>
      </c>
      <c r="F183" s="88">
        <v>1000</v>
      </c>
      <c r="G183" s="89"/>
      <c r="H183" s="90">
        <f t="shared" si="57"/>
        <v>0</v>
      </c>
      <c r="I183" s="5" t="str">
        <f t="shared" ca="1" si="39"/>
        <v/>
      </c>
      <c r="J183" s="1" t="str">
        <f t="shared" si="44"/>
        <v>B106rMonolithic Curb and Sidewalkm²</v>
      </c>
      <c r="K183" s="2" t="e">
        <f>MATCH(J183,#REF!,0)</f>
        <v>#REF!</v>
      </c>
      <c r="L183" s="3" t="str">
        <f t="shared" ca="1" si="40"/>
        <v>F0</v>
      </c>
      <c r="M183" s="3" t="str">
        <f t="shared" ca="1" si="41"/>
        <v>C2</v>
      </c>
      <c r="N183" s="3" t="str">
        <f t="shared" ca="1" si="42"/>
        <v>C2</v>
      </c>
    </row>
    <row r="184" spans="1:14" ht="48" customHeight="1" x14ac:dyDescent="0.2">
      <c r="A184" s="111" t="s">
        <v>375</v>
      </c>
      <c r="B184" s="84" t="s">
        <v>79</v>
      </c>
      <c r="C184" s="85" t="s">
        <v>505</v>
      </c>
      <c r="D184" s="86" t="s">
        <v>506</v>
      </c>
      <c r="E184" s="87" t="s">
        <v>94</v>
      </c>
      <c r="F184" s="114">
        <v>900</v>
      </c>
      <c r="G184" s="112"/>
      <c r="H184" s="90">
        <f t="shared" si="57"/>
        <v>0</v>
      </c>
      <c r="I184" s="5" t="str">
        <f t="shared" ca="1" si="39"/>
        <v/>
      </c>
      <c r="J184" s="1" t="str">
        <f t="shared" si="44"/>
        <v>B114CType 2 Monolithic Curb and 100 mm Sidewalk with Block Outs (100 mm reveal ht, dowelled)m²</v>
      </c>
      <c r="K184" s="2" t="e">
        <f>MATCH(J184,#REF!,0)</f>
        <v>#REF!</v>
      </c>
      <c r="L184" s="3" t="str">
        <f t="shared" ca="1" si="40"/>
        <v>F0</v>
      </c>
      <c r="M184" s="3" t="str">
        <f t="shared" ca="1" si="41"/>
        <v>C2</v>
      </c>
      <c r="N184" s="3" t="str">
        <f t="shared" ca="1" si="42"/>
        <v>C2</v>
      </c>
    </row>
    <row r="185" spans="1:14" ht="48" customHeight="1" x14ac:dyDescent="0.2">
      <c r="A185" s="111" t="s">
        <v>375</v>
      </c>
      <c r="B185" s="84" t="s">
        <v>80</v>
      </c>
      <c r="C185" s="85" t="s">
        <v>507</v>
      </c>
      <c r="D185" s="86" t="s">
        <v>506</v>
      </c>
      <c r="E185" s="87" t="s">
        <v>94</v>
      </c>
      <c r="F185" s="114">
        <v>300</v>
      </c>
      <c r="G185" s="112"/>
      <c r="H185" s="90">
        <f t="shared" si="57"/>
        <v>0</v>
      </c>
      <c r="I185" s="5" t="str">
        <f t="shared" ca="1" si="39"/>
        <v/>
      </c>
      <c r="J185" s="1" t="str">
        <f t="shared" si="44"/>
        <v>B114CType 6 Monolithic Curb and 100 mm Sidewalk with Block Outs (100 mm reveal ht, dowelled)m²</v>
      </c>
      <c r="K185" s="2" t="e">
        <f>MATCH(J185,#REF!,0)</f>
        <v>#REF!</v>
      </c>
      <c r="L185" s="3" t="str">
        <f t="shared" ca="1" si="40"/>
        <v>F0</v>
      </c>
      <c r="M185" s="3" t="str">
        <f t="shared" ca="1" si="41"/>
        <v>C2</v>
      </c>
      <c r="N185" s="3" t="str">
        <f t="shared" ca="1" si="42"/>
        <v>C2</v>
      </c>
    </row>
    <row r="186" spans="1:14" ht="36" customHeight="1" x14ac:dyDescent="0.2">
      <c r="A186" s="100" t="s">
        <v>376</v>
      </c>
      <c r="B186" s="84" t="s">
        <v>74</v>
      </c>
      <c r="C186" s="85" t="s">
        <v>377</v>
      </c>
      <c r="D186" s="86"/>
      <c r="E186" s="87"/>
      <c r="F186" s="88"/>
      <c r="G186" s="90"/>
      <c r="H186" s="90">
        <f t="shared" si="57"/>
        <v>0</v>
      </c>
      <c r="I186" s="5" t="str">
        <f t="shared" ca="1" si="39"/>
        <v>LOCKED</v>
      </c>
      <c r="J186" s="1" t="str">
        <f t="shared" si="44"/>
        <v>B114EPaving Stone Indicator Surfaces</v>
      </c>
      <c r="K186" s="2" t="e">
        <f>MATCH(J186,#REF!,0)</f>
        <v>#REF!</v>
      </c>
      <c r="L186" s="3" t="str">
        <f t="shared" ca="1" si="40"/>
        <v>F0</v>
      </c>
      <c r="M186" s="3" t="str">
        <f t="shared" ca="1" si="41"/>
        <v>C2</v>
      </c>
      <c r="N186" s="3" t="str">
        <f t="shared" ca="1" si="42"/>
        <v>C2</v>
      </c>
    </row>
    <row r="187" spans="1:14" ht="48" customHeight="1" x14ac:dyDescent="0.2">
      <c r="A187" s="94"/>
      <c r="B187" s="92" t="s">
        <v>173</v>
      </c>
      <c r="C187" s="85" t="s">
        <v>408</v>
      </c>
      <c r="D187" s="86" t="s">
        <v>254</v>
      </c>
      <c r="E187" s="87" t="s">
        <v>94</v>
      </c>
      <c r="F187" s="114">
        <v>85</v>
      </c>
      <c r="G187" s="89"/>
      <c r="H187" s="90">
        <f t="shared" si="57"/>
        <v>0</v>
      </c>
      <c r="I187" s="5" t="str">
        <f t="shared" ca="1" si="39"/>
        <v/>
      </c>
      <c r="J187" s="1" t="str">
        <f t="shared" si="44"/>
        <v>Charcoal Holland Paver(210 mm x 210 mm x 60 mm)m²</v>
      </c>
      <c r="K187" s="2" t="e">
        <f>MATCH(J187,#REF!,0)</f>
        <v>#REF!</v>
      </c>
      <c r="L187" s="3" t="str">
        <f t="shared" ca="1" si="40"/>
        <v>F0</v>
      </c>
      <c r="M187" s="3" t="str">
        <f t="shared" ca="1" si="41"/>
        <v>C2</v>
      </c>
      <c r="N187" s="3" t="str">
        <f t="shared" ca="1" si="42"/>
        <v>C2</v>
      </c>
    </row>
    <row r="188" spans="1:14" ht="36" customHeight="1" x14ac:dyDescent="0.2">
      <c r="A188" s="100" t="s">
        <v>305</v>
      </c>
      <c r="B188" s="84" t="s">
        <v>272</v>
      </c>
      <c r="C188" s="85" t="s">
        <v>166</v>
      </c>
      <c r="D188" s="86" t="s">
        <v>410</v>
      </c>
      <c r="E188" s="87"/>
      <c r="F188" s="88"/>
      <c r="G188" s="90"/>
      <c r="H188" s="90">
        <f t="shared" si="57"/>
        <v>0</v>
      </c>
      <c r="I188" s="5" t="str">
        <f t="shared" ca="1" si="39"/>
        <v>LOCKED</v>
      </c>
      <c r="J188" s="1" t="str">
        <f t="shared" si="44"/>
        <v>B114rlMiscellaneous Concrete Slab RenewalCW 3235-R9, E28</v>
      </c>
      <c r="K188" s="2" t="e">
        <f>MATCH(J188,#REF!,0)</f>
        <v>#REF!</v>
      </c>
      <c r="L188" s="3" t="str">
        <f t="shared" ca="1" si="40"/>
        <v>F0</v>
      </c>
      <c r="M188" s="3" t="str">
        <f t="shared" ca="1" si="41"/>
        <v>C2</v>
      </c>
      <c r="N188" s="3" t="str">
        <f t="shared" ca="1" si="42"/>
        <v>C2</v>
      </c>
    </row>
    <row r="189" spans="1:14" ht="36" customHeight="1" x14ac:dyDescent="0.2">
      <c r="A189" s="100" t="s">
        <v>307</v>
      </c>
      <c r="B189" s="92" t="s">
        <v>173</v>
      </c>
      <c r="C189" s="85" t="s">
        <v>438</v>
      </c>
      <c r="D189" s="86" t="s">
        <v>201</v>
      </c>
      <c r="E189" s="87"/>
      <c r="F189" s="88"/>
      <c r="G189" s="90"/>
      <c r="H189" s="90">
        <f t="shared" si="57"/>
        <v>0</v>
      </c>
      <c r="I189" s="5" t="str">
        <f t="shared" ca="1" si="39"/>
        <v>LOCKED</v>
      </c>
      <c r="J189" s="1" t="str">
        <f t="shared" si="44"/>
        <v>B118rl100 mm Type 2 Concrete SidewalkSD-228A</v>
      </c>
      <c r="K189" s="2" t="e">
        <f>MATCH(J189,#REF!,0)</f>
        <v>#REF!</v>
      </c>
      <c r="L189" s="3" t="str">
        <f t="shared" ca="1" si="40"/>
        <v>F0</v>
      </c>
      <c r="M189" s="3" t="str">
        <f t="shared" ca="1" si="41"/>
        <v>C2</v>
      </c>
      <c r="N189" s="3" t="str">
        <f t="shared" ca="1" si="42"/>
        <v>C2</v>
      </c>
    </row>
    <row r="190" spans="1:14" s="109" customFormat="1" ht="36" customHeight="1" x14ac:dyDescent="0.2">
      <c r="A190" s="101" t="s">
        <v>308</v>
      </c>
      <c r="B190" s="143" t="s">
        <v>275</v>
      </c>
      <c r="C190" s="103" t="s">
        <v>276</v>
      </c>
      <c r="D190" s="104"/>
      <c r="E190" s="105" t="s">
        <v>94</v>
      </c>
      <c r="F190" s="106">
        <v>20</v>
      </c>
      <c r="G190" s="107"/>
      <c r="H190" s="108">
        <f>ROUND(G190*F190,2)</f>
        <v>0</v>
      </c>
      <c r="I190" s="38" t="str">
        <f t="shared" ca="1" si="39"/>
        <v/>
      </c>
      <c r="J190" s="39" t="str">
        <f t="shared" si="44"/>
        <v>B119rlLess than 5 sq.m.m²</v>
      </c>
      <c r="K190" s="40" t="e">
        <f>MATCH(J190,#REF!,0)</f>
        <v>#REF!</v>
      </c>
      <c r="L190" s="41" t="str">
        <f t="shared" ca="1" si="40"/>
        <v>F0</v>
      </c>
      <c r="M190" s="41" t="str">
        <f t="shared" ca="1" si="41"/>
        <v>C2</v>
      </c>
      <c r="N190" s="41" t="str">
        <f t="shared" ca="1" si="42"/>
        <v>C2</v>
      </c>
    </row>
    <row r="191" spans="1:14" ht="36" customHeight="1" x14ac:dyDescent="0.2">
      <c r="A191" s="100" t="s">
        <v>309</v>
      </c>
      <c r="B191" s="84" t="s">
        <v>82</v>
      </c>
      <c r="C191" s="85" t="s">
        <v>169</v>
      </c>
      <c r="D191" s="86" t="s">
        <v>322</v>
      </c>
      <c r="E191" s="87"/>
      <c r="F191" s="88"/>
      <c r="G191" s="90"/>
      <c r="H191" s="90">
        <f t="shared" ref="H191" si="58">ROUND(G191*F191,2)</f>
        <v>0</v>
      </c>
      <c r="I191" s="5" t="str">
        <f t="shared" ca="1" si="39"/>
        <v>LOCKED</v>
      </c>
      <c r="J191" s="1" t="str">
        <f t="shared" si="44"/>
        <v>B126rConcrete Curb RemovalCW 3240-R10</v>
      </c>
      <c r="K191" s="2" t="e">
        <f>MATCH(J191,#REF!,0)</f>
        <v>#REF!</v>
      </c>
      <c r="L191" s="3" t="str">
        <f t="shared" ca="1" si="40"/>
        <v>F0</v>
      </c>
      <c r="M191" s="3" t="str">
        <f t="shared" ca="1" si="41"/>
        <v>C2</v>
      </c>
      <c r="N191" s="3" t="str">
        <f t="shared" ca="1" si="42"/>
        <v>C2</v>
      </c>
    </row>
    <row r="192" spans="1:14" ht="36" customHeight="1" x14ac:dyDescent="0.2">
      <c r="A192" s="100" t="s">
        <v>360</v>
      </c>
      <c r="B192" s="92" t="s">
        <v>173</v>
      </c>
      <c r="C192" s="85" t="s">
        <v>329</v>
      </c>
      <c r="D192" s="86" t="s">
        <v>89</v>
      </c>
      <c r="E192" s="87" t="s">
        <v>98</v>
      </c>
      <c r="F192" s="88">
        <v>200</v>
      </c>
      <c r="G192" s="89"/>
      <c r="H192" s="90">
        <f t="shared" ref="H192:H194" si="59">ROUND(G192*F192,2)</f>
        <v>0</v>
      </c>
      <c r="I192" s="5" t="str">
        <f t="shared" ca="1" si="39"/>
        <v/>
      </c>
      <c r="J192" s="1" t="str">
        <f t="shared" si="44"/>
        <v>B127rBBarrier Separatem</v>
      </c>
      <c r="K192" s="2" t="e">
        <f>MATCH(J192,#REF!,0)</f>
        <v>#REF!</v>
      </c>
      <c r="L192" s="3" t="str">
        <f t="shared" ca="1" si="40"/>
        <v>F0</v>
      </c>
      <c r="M192" s="3" t="str">
        <f t="shared" ca="1" si="41"/>
        <v>C2</v>
      </c>
      <c r="N192" s="3" t="str">
        <f t="shared" ca="1" si="42"/>
        <v>C2</v>
      </c>
    </row>
    <row r="193" spans="1:14" ht="36" customHeight="1" x14ac:dyDescent="0.2">
      <c r="A193" s="100" t="s">
        <v>361</v>
      </c>
      <c r="B193" s="92" t="s">
        <v>174</v>
      </c>
      <c r="C193" s="85" t="s">
        <v>330</v>
      </c>
      <c r="D193" s="86"/>
      <c r="E193" s="87" t="s">
        <v>98</v>
      </c>
      <c r="F193" s="88">
        <v>200</v>
      </c>
      <c r="G193" s="89"/>
      <c r="H193" s="90">
        <f t="shared" si="59"/>
        <v>0</v>
      </c>
      <c r="I193" s="5" t="str">
        <f t="shared" ca="1" si="39"/>
        <v/>
      </c>
      <c r="J193" s="1" t="str">
        <f t="shared" si="44"/>
        <v>B134rASplash Strip Monolithicm</v>
      </c>
      <c r="K193" s="2" t="e">
        <f>MATCH(J193,#REF!,0)</f>
        <v>#REF!</v>
      </c>
      <c r="L193" s="3" t="str">
        <f t="shared" ca="1" si="40"/>
        <v>F0</v>
      </c>
      <c r="M193" s="3" t="str">
        <f t="shared" ca="1" si="41"/>
        <v>C2</v>
      </c>
      <c r="N193" s="3" t="str">
        <f t="shared" ca="1" si="42"/>
        <v>C2</v>
      </c>
    </row>
    <row r="194" spans="1:14" ht="36" customHeight="1" x14ac:dyDescent="0.2">
      <c r="A194" s="100" t="s">
        <v>310</v>
      </c>
      <c r="B194" s="84" t="s">
        <v>83</v>
      </c>
      <c r="C194" s="85" t="s">
        <v>170</v>
      </c>
      <c r="D194" s="86" t="s">
        <v>322</v>
      </c>
      <c r="E194" s="87"/>
      <c r="F194" s="88"/>
      <c r="G194" s="90"/>
      <c r="H194" s="90">
        <f t="shared" si="59"/>
        <v>0</v>
      </c>
      <c r="I194" s="5" t="str">
        <f t="shared" ca="1" si="39"/>
        <v>LOCKED</v>
      </c>
      <c r="J194" s="1" t="str">
        <f t="shared" si="44"/>
        <v>B135iConcrete Curb InstallationCW 3240-R10</v>
      </c>
      <c r="K194" s="2" t="e">
        <f>MATCH(J194,#REF!,0)</f>
        <v>#REF!</v>
      </c>
      <c r="L194" s="3" t="str">
        <f t="shared" ca="1" si="40"/>
        <v>F0</v>
      </c>
      <c r="M194" s="3" t="str">
        <f t="shared" ca="1" si="41"/>
        <v>C2</v>
      </c>
      <c r="N194" s="3" t="str">
        <f t="shared" ca="1" si="42"/>
        <v>C2</v>
      </c>
    </row>
    <row r="195" spans="1:14" ht="48" customHeight="1" x14ac:dyDescent="0.2">
      <c r="A195" s="100" t="s">
        <v>311</v>
      </c>
      <c r="B195" s="92" t="s">
        <v>173</v>
      </c>
      <c r="C195" s="85" t="s">
        <v>412</v>
      </c>
      <c r="D195" s="86" t="s">
        <v>202</v>
      </c>
      <c r="E195" s="87" t="s">
        <v>98</v>
      </c>
      <c r="F195" s="88">
        <v>385</v>
      </c>
      <c r="G195" s="89"/>
      <c r="H195" s="90">
        <f t="shared" ref="H195:H197" si="60">ROUND(G195*F195,2)</f>
        <v>0</v>
      </c>
      <c r="I195" s="5" t="str">
        <f t="shared" ca="1" si="39"/>
        <v/>
      </c>
      <c r="J195" s="1" t="str">
        <f t="shared" si="44"/>
        <v>B136iType 2 Concrete Barrier (150 mm reveal ht, Dowelled)SD-205m</v>
      </c>
      <c r="K195" s="2" t="e">
        <f>MATCH(J195,#REF!,0)</f>
        <v>#REF!</v>
      </c>
      <c r="L195" s="3" t="str">
        <f t="shared" ca="1" si="40"/>
        <v>F0</v>
      </c>
      <c r="M195" s="3" t="str">
        <f t="shared" ca="1" si="41"/>
        <v>C2</v>
      </c>
      <c r="N195" s="3" t="str">
        <f t="shared" ca="1" si="42"/>
        <v>C2</v>
      </c>
    </row>
    <row r="196" spans="1:14" ht="36" customHeight="1" x14ac:dyDescent="0.2">
      <c r="A196" s="100" t="s">
        <v>312</v>
      </c>
      <c r="B196" s="84" t="s">
        <v>84</v>
      </c>
      <c r="C196" s="85" t="s">
        <v>73</v>
      </c>
      <c r="D196" s="86" t="s">
        <v>413</v>
      </c>
      <c r="E196" s="87"/>
      <c r="F196" s="88"/>
      <c r="G196" s="90"/>
      <c r="H196" s="90">
        <f t="shared" si="60"/>
        <v>0</v>
      </c>
      <c r="I196" s="5" t="str">
        <f t="shared" ca="1" si="39"/>
        <v>LOCKED</v>
      </c>
      <c r="J196" s="1" t="str">
        <f t="shared" si="44"/>
        <v>B154rlConcrete Curb RenewalCW 3240-R10, E28</v>
      </c>
      <c r="K196" s="2" t="e">
        <f>MATCH(J196,#REF!,0)</f>
        <v>#REF!</v>
      </c>
      <c r="L196" s="3" t="str">
        <f t="shared" ca="1" si="40"/>
        <v>F0</v>
      </c>
      <c r="M196" s="3" t="str">
        <f t="shared" ca="1" si="41"/>
        <v>C2</v>
      </c>
      <c r="N196" s="3" t="str">
        <f t="shared" ca="1" si="42"/>
        <v>C2</v>
      </c>
    </row>
    <row r="197" spans="1:14" ht="48" customHeight="1" x14ac:dyDescent="0.2">
      <c r="A197" s="100" t="s">
        <v>362</v>
      </c>
      <c r="B197" s="92" t="s">
        <v>173</v>
      </c>
      <c r="C197" s="85" t="s">
        <v>412</v>
      </c>
      <c r="D197" s="86" t="s">
        <v>279</v>
      </c>
      <c r="E197" s="87"/>
      <c r="F197" s="88"/>
      <c r="G197" s="90"/>
      <c r="H197" s="90">
        <f t="shared" si="60"/>
        <v>0</v>
      </c>
      <c r="I197" s="5" t="str">
        <f t="shared" ref="I197:I260" ca="1" si="61">IF(CELL("protect",$G197)=1, "LOCKED", "")</f>
        <v>LOCKED</v>
      </c>
      <c r="J197" s="1" t="str">
        <f t="shared" si="44"/>
        <v>B155rlAType 2 Concrete Barrier (150 mm reveal ht, Dowelled)SD-205,SD-206A</v>
      </c>
      <c r="K197" s="2" t="e">
        <f>MATCH(J197,#REF!,0)</f>
        <v>#REF!</v>
      </c>
      <c r="L197" s="3" t="str">
        <f t="shared" ref="L197:L260" ca="1" si="62">CELL("format",$F197)</f>
        <v>F0</v>
      </c>
      <c r="M197" s="3" t="str">
        <f t="shared" ref="M197:M260" ca="1" si="63">CELL("format",$G197)</f>
        <v>C2</v>
      </c>
      <c r="N197" s="3" t="str">
        <f t="shared" ref="N197:N260" ca="1" si="64">CELL("format",$H197)</f>
        <v>C2</v>
      </c>
    </row>
    <row r="198" spans="1:14" ht="36" customHeight="1" x14ac:dyDescent="0.2">
      <c r="A198" s="100" t="s">
        <v>414</v>
      </c>
      <c r="B198" s="115" t="s">
        <v>275</v>
      </c>
      <c r="C198" s="85" t="s">
        <v>280</v>
      </c>
      <c r="D198" s="86"/>
      <c r="E198" s="87" t="s">
        <v>98</v>
      </c>
      <c r="F198" s="88">
        <v>100</v>
      </c>
      <c r="G198" s="89"/>
      <c r="H198" s="90">
        <f>ROUND(G198*F198,2)</f>
        <v>0</v>
      </c>
      <c r="I198" s="5" t="str">
        <f t="shared" ca="1" si="61"/>
        <v/>
      </c>
      <c r="J198" s="1" t="str">
        <f t="shared" ref="J198:J261" si="65">CLEAN(CONCATENATE(TRIM($A198),TRIM($C198),IF(LEFT($D198)&lt;&gt;"E",TRIM($D198),),TRIM($E198)))</f>
        <v>B155rlA23 m to 30 mm</v>
      </c>
      <c r="K198" s="2" t="e">
        <f>MATCH(J198,#REF!,0)</f>
        <v>#REF!</v>
      </c>
      <c r="L198" s="3" t="str">
        <f t="shared" ca="1" si="62"/>
        <v>F0</v>
      </c>
      <c r="M198" s="3" t="str">
        <f t="shared" ca="1" si="63"/>
        <v>C2</v>
      </c>
      <c r="N198" s="3" t="str">
        <f t="shared" ca="1" si="64"/>
        <v>C2</v>
      </c>
    </row>
    <row r="199" spans="1:14" ht="48" customHeight="1" x14ac:dyDescent="0.2">
      <c r="A199" s="111" t="s">
        <v>363</v>
      </c>
      <c r="B199" s="92" t="s">
        <v>174</v>
      </c>
      <c r="C199" s="85" t="s">
        <v>508</v>
      </c>
      <c r="D199" s="86" t="s">
        <v>203</v>
      </c>
      <c r="E199" s="87" t="s">
        <v>98</v>
      </c>
      <c r="F199" s="88">
        <v>15</v>
      </c>
      <c r="G199" s="112"/>
      <c r="H199" s="90">
        <f t="shared" ref="H199:H200" si="66">ROUND(G199*F199,2)</f>
        <v>0</v>
      </c>
      <c r="I199" s="5" t="str">
        <f t="shared" ca="1" si="61"/>
        <v/>
      </c>
      <c r="J199" s="1" t="str">
        <f t="shared" si="65"/>
        <v>B167rlAType 2 Concrete Modified Barrier (150 mm reveal ht, Dowelled)SD-203Bm</v>
      </c>
      <c r="K199" s="2" t="e">
        <f>MATCH(J199,#REF!,0)</f>
        <v>#REF!</v>
      </c>
      <c r="L199" s="3" t="str">
        <f t="shared" ca="1" si="62"/>
        <v>F0</v>
      </c>
      <c r="M199" s="3" t="str">
        <f t="shared" ca="1" si="63"/>
        <v>C2</v>
      </c>
      <c r="N199" s="3" t="str">
        <f t="shared" ca="1" si="64"/>
        <v>C2</v>
      </c>
    </row>
    <row r="200" spans="1:14" ht="36" customHeight="1" x14ac:dyDescent="0.2">
      <c r="A200" s="111" t="s">
        <v>232</v>
      </c>
      <c r="B200" s="84" t="s">
        <v>85</v>
      </c>
      <c r="C200" s="85" t="s">
        <v>57</v>
      </c>
      <c r="D200" s="86" t="s">
        <v>325</v>
      </c>
      <c r="E200" s="87"/>
      <c r="F200" s="88"/>
      <c r="G200" s="90"/>
      <c r="H200" s="90">
        <f t="shared" si="66"/>
        <v>0</v>
      </c>
      <c r="I200" s="5" t="str">
        <f t="shared" ca="1" si="61"/>
        <v>LOCKED</v>
      </c>
      <c r="J200" s="1" t="str">
        <f t="shared" si="65"/>
        <v>B188Supply and Installation of Dowel AssembliesCW 3310-R17</v>
      </c>
      <c r="K200" s="2" t="e">
        <f>MATCH(J200,#REF!,0)</f>
        <v>#REF!</v>
      </c>
      <c r="L200" s="3" t="str">
        <f t="shared" ca="1" si="62"/>
        <v>F0</v>
      </c>
      <c r="M200" s="3" t="str">
        <f t="shared" ca="1" si="63"/>
        <v>C2</v>
      </c>
      <c r="N200" s="3" t="str">
        <f t="shared" ca="1" si="64"/>
        <v>C2</v>
      </c>
    </row>
    <row r="201" spans="1:14" ht="36" customHeight="1" x14ac:dyDescent="0.2">
      <c r="A201" s="111"/>
      <c r="B201" s="92" t="s">
        <v>173</v>
      </c>
      <c r="C201" s="85" t="s">
        <v>104</v>
      </c>
      <c r="D201" s="86"/>
      <c r="E201" s="87" t="s">
        <v>98</v>
      </c>
      <c r="F201" s="88">
        <v>75</v>
      </c>
      <c r="G201" s="112"/>
      <c r="H201" s="90">
        <f t="shared" ref="H201:H205" si="67">ROUND(G201*F201,2)</f>
        <v>0</v>
      </c>
      <c r="I201" s="5" t="str">
        <f t="shared" ca="1" si="61"/>
        <v/>
      </c>
      <c r="J201" s="1" t="str">
        <f t="shared" si="65"/>
        <v>19.1 mm Diameterm</v>
      </c>
      <c r="K201" s="2" t="e">
        <f>MATCH(J201,#REF!,0)</f>
        <v>#REF!</v>
      </c>
      <c r="L201" s="3" t="str">
        <f t="shared" ca="1" si="62"/>
        <v>F0</v>
      </c>
      <c r="M201" s="3" t="str">
        <f t="shared" ca="1" si="63"/>
        <v>C2</v>
      </c>
      <c r="N201" s="3" t="str">
        <f t="shared" ca="1" si="64"/>
        <v>C2</v>
      </c>
    </row>
    <row r="202" spans="1:14" ht="36" customHeight="1" x14ac:dyDescent="0.2">
      <c r="A202" s="100" t="s">
        <v>233</v>
      </c>
      <c r="B202" s="84" t="s">
        <v>86</v>
      </c>
      <c r="C202" s="85" t="s">
        <v>81</v>
      </c>
      <c r="D202" s="86" t="s">
        <v>288</v>
      </c>
      <c r="E202" s="87" t="s">
        <v>94</v>
      </c>
      <c r="F202" s="88">
        <v>25</v>
      </c>
      <c r="G202" s="89"/>
      <c r="H202" s="90">
        <f t="shared" si="67"/>
        <v>0</v>
      </c>
      <c r="I202" s="5" t="str">
        <f t="shared" ca="1" si="61"/>
        <v/>
      </c>
      <c r="J202" s="1" t="str">
        <f t="shared" si="65"/>
        <v>B189Regrading Existing Interlocking Paving StonesCW 3330-R5m²</v>
      </c>
      <c r="K202" s="2" t="e">
        <f>MATCH(J202,#REF!,0)</f>
        <v>#REF!</v>
      </c>
      <c r="L202" s="3" t="str">
        <f t="shared" ca="1" si="62"/>
        <v>F0</v>
      </c>
      <c r="M202" s="3" t="str">
        <f t="shared" ca="1" si="63"/>
        <v>C2</v>
      </c>
      <c r="N202" s="3" t="str">
        <f t="shared" ca="1" si="64"/>
        <v>C2</v>
      </c>
    </row>
    <row r="203" spans="1:14" ht="36" customHeight="1" x14ac:dyDescent="0.2">
      <c r="A203" s="100"/>
      <c r="B203" s="84" t="s">
        <v>87</v>
      </c>
      <c r="C203" s="85" t="s">
        <v>417</v>
      </c>
      <c r="D203" s="86" t="s">
        <v>263</v>
      </c>
      <c r="E203" s="87" t="s">
        <v>94</v>
      </c>
      <c r="F203" s="88">
        <v>2</v>
      </c>
      <c r="G203" s="89"/>
      <c r="H203" s="90">
        <f t="shared" si="67"/>
        <v>0</v>
      </c>
      <c r="I203" s="5" t="str">
        <f t="shared" ca="1" si="61"/>
        <v/>
      </c>
      <c r="J203" s="1" t="str">
        <f t="shared" si="65"/>
        <v>Salvage of Existing Transit Blue Paving Stonesm²</v>
      </c>
      <c r="K203" s="2" t="e">
        <f>MATCH(J203,#REF!,0)</f>
        <v>#REF!</v>
      </c>
      <c r="L203" s="3" t="str">
        <f t="shared" ca="1" si="62"/>
        <v>F0</v>
      </c>
      <c r="M203" s="3" t="str">
        <f t="shared" ca="1" si="63"/>
        <v>C2</v>
      </c>
      <c r="N203" s="3" t="str">
        <f t="shared" ca="1" si="64"/>
        <v>C2</v>
      </c>
    </row>
    <row r="204" spans="1:14" ht="36" customHeight="1" x14ac:dyDescent="0.2">
      <c r="A204" s="100" t="s">
        <v>234</v>
      </c>
      <c r="B204" s="84" t="s">
        <v>187</v>
      </c>
      <c r="C204" s="85" t="s">
        <v>181</v>
      </c>
      <c r="D204" s="86" t="s">
        <v>364</v>
      </c>
      <c r="E204" s="116"/>
      <c r="F204" s="88"/>
      <c r="G204" s="90"/>
      <c r="H204" s="90">
        <f t="shared" si="67"/>
        <v>0</v>
      </c>
      <c r="I204" s="5" t="str">
        <f t="shared" ca="1" si="61"/>
        <v>LOCKED</v>
      </c>
      <c r="J204" s="1" t="str">
        <f t="shared" si="65"/>
        <v>B190Construction of Asphaltic Concrete OverlayCW 3410-R12</v>
      </c>
      <c r="K204" s="2" t="e">
        <f>MATCH(J204,#REF!,0)</f>
        <v>#REF!</v>
      </c>
      <c r="L204" s="3" t="str">
        <f t="shared" ca="1" si="62"/>
        <v>F0</v>
      </c>
      <c r="M204" s="3" t="str">
        <f t="shared" ca="1" si="63"/>
        <v>C2</v>
      </c>
      <c r="N204" s="3" t="str">
        <f t="shared" ca="1" si="64"/>
        <v>C2</v>
      </c>
    </row>
    <row r="205" spans="1:14" ht="36" customHeight="1" x14ac:dyDescent="0.2">
      <c r="A205" s="100" t="s">
        <v>235</v>
      </c>
      <c r="B205" s="92" t="s">
        <v>173</v>
      </c>
      <c r="C205" s="85" t="s">
        <v>182</v>
      </c>
      <c r="D205" s="86"/>
      <c r="E205" s="87"/>
      <c r="F205" s="88"/>
      <c r="G205" s="90"/>
      <c r="H205" s="90">
        <f t="shared" si="67"/>
        <v>0</v>
      </c>
      <c r="I205" s="5" t="str">
        <f t="shared" ca="1" si="61"/>
        <v>LOCKED</v>
      </c>
      <c r="J205" s="1" t="str">
        <f t="shared" si="65"/>
        <v>B191Main Line Paving</v>
      </c>
      <c r="K205" s="2" t="e">
        <f>MATCH(J205,#REF!,0)</f>
        <v>#REF!</v>
      </c>
      <c r="L205" s="3" t="str">
        <f t="shared" ca="1" si="62"/>
        <v>F0</v>
      </c>
      <c r="M205" s="3" t="str">
        <f t="shared" ca="1" si="63"/>
        <v>C2</v>
      </c>
      <c r="N205" s="3" t="str">
        <f t="shared" ca="1" si="64"/>
        <v>C2</v>
      </c>
    </row>
    <row r="206" spans="1:14" ht="36" customHeight="1" x14ac:dyDescent="0.2">
      <c r="A206" s="100" t="s">
        <v>236</v>
      </c>
      <c r="B206" s="115" t="s">
        <v>275</v>
      </c>
      <c r="C206" s="85" t="s">
        <v>282</v>
      </c>
      <c r="D206" s="86"/>
      <c r="E206" s="87" t="s">
        <v>96</v>
      </c>
      <c r="F206" s="88">
        <v>950</v>
      </c>
      <c r="G206" s="89"/>
      <c r="H206" s="90">
        <f>ROUND(G206*F206,2)</f>
        <v>0</v>
      </c>
      <c r="I206" s="5" t="str">
        <f t="shared" ca="1" si="61"/>
        <v/>
      </c>
      <c r="J206" s="1" t="str">
        <f t="shared" si="65"/>
        <v>B193Type IAtonne</v>
      </c>
      <c r="K206" s="2" t="e">
        <f>MATCH(J206,#REF!,0)</f>
        <v>#REF!</v>
      </c>
      <c r="L206" s="3" t="str">
        <f t="shared" ca="1" si="62"/>
        <v>F0</v>
      </c>
      <c r="M206" s="3" t="str">
        <f t="shared" ca="1" si="63"/>
        <v>C2</v>
      </c>
      <c r="N206" s="3" t="str">
        <f t="shared" ca="1" si="64"/>
        <v>C2</v>
      </c>
    </row>
    <row r="207" spans="1:14" ht="36" customHeight="1" x14ac:dyDescent="0.2">
      <c r="A207" s="100" t="s">
        <v>237</v>
      </c>
      <c r="B207" s="92" t="s">
        <v>174</v>
      </c>
      <c r="C207" s="85" t="s">
        <v>183</v>
      </c>
      <c r="D207" s="86"/>
      <c r="E207" s="87"/>
      <c r="F207" s="88"/>
      <c r="G207" s="90"/>
      <c r="H207" s="90">
        <f t="shared" ref="H207" si="68">ROUND(G207*F207,2)</f>
        <v>0</v>
      </c>
      <c r="I207" s="5" t="str">
        <f t="shared" ca="1" si="61"/>
        <v>LOCKED</v>
      </c>
      <c r="J207" s="1" t="str">
        <f t="shared" si="65"/>
        <v>B194Tie-ins and Approaches</v>
      </c>
      <c r="K207" s="2" t="e">
        <f>MATCH(J207,#REF!,0)</f>
        <v>#REF!</v>
      </c>
      <c r="L207" s="3" t="str">
        <f t="shared" ca="1" si="62"/>
        <v>F0</v>
      </c>
      <c r="M207" s="3" t="str">
        <f t="shared" ca="1" si="63"/>
        <v>C2</v>
      </c>
      <c r="N207" s="3" t="str">
        <f t="shared" ca="1" si="64"/>
        <v>C2</v>
      </c>
    </row>
    <row r="208" spans="1:14" ht="36" customHeight="1" x14ac:dyDescent="0.2">
      <c r="A208" s="100" t="s">
        <v>238</v>
      </c>
      <c r="B208" s="115" t="s">
        <v>275</v>
      </c>
      <c r="C208" s="85" t="s">
        <v>282</v>
      </c>
      <c r="D208" s="86"/>
      <c r="E208" s="87" t="s">
        <v>96</v>
      </c>
      <c r="F208" s="88">
        <v>150</v>
      </c>
      <c r="G208" s="89"/>
      <c r="H208" s="90">
        <f>ROUND(G208*F208,2)</f>
        <v>0</v>
      </c>
      <c r="I208" s="5" t="str">
        <f t="shared" ca="1" si="61"/>
        <v/>
      </c>
      <c r="J208" s="1" t="str">
        <f t="shared" si="65"/>
        <v>B195Type IAtonne</v>
      </c>
      <c r="K208" s="2" t="e">
        <f>MATCH(J208,#REF!,0)</f>
        <v>#REF!</v>
      </c>
      <c r="L208" s="3" t="str">
        <f t="shared" ca="1" si="62"/>
        <v>F0</v>
      </c>
      <c r="M208" s="3" t="str">
        <f t="shared" ca="1" si="63"/>
        <v>C2</v>
      </c>
      <c r="N208" s="3" t="str">
        <f t="shared" ca="1" si="64"/>
        <v>C2</v>
      </c>
    </row>
    <row r="209" spans="1:14" ht="36" customHeight="1" x14ac:dyDescent="0.2">
      <c r="A209" s="100" t="s">
        <v>239</v>
      </c>
      <c r="B209" s="84" t="s">
        <v>114</v>
      </c>
      <c r="C209" s="85" t="s">
        <v>33</v>
      </c>
      <c r="D209" s="86" t="s">
        <v>326</v>
      </c>
      <c r="E209" s="87"/>
      <c r="F209" s="88"/>
      <c r="G209" s="90"/>
      <c r="H209" s="90">
        <f t="shared" ref="H209" si="69">ROUND(G209*F209,2)</f>
        <v>0</v>
      </c>
      <c r="I209" s="5" t="str">
        <f t="shared" ca="1" si="61"/>
        <v>LOCKED</v>
      </c>
      <c r="J209" s="1" t="str">
        <f t="shared" si="65"/>
        <v>B200Planing of PavementCW 3450-R6</v>
      </c>
      <c r="K209" s="2" t="e">
        <f>MATCH(J209,#REF!,0)</f>
        <v>#REF!</v>
      </c>
      <c r="L209" s="3" t="str">
        <f t="shared" ca="1" si="62"/>
        <v>F0</v>
      </c>
      <c r="M209" s="3" t="str">
        <f t="shared" ca="1" si="63"/>
        <v>C2</v>
      </c>
      <c r="N209" s="3" t="str">
        <f t="shared" ca="1" si="64"/>
        <v>C2</v>
      </c>
    </row>
    <row r="210" spans="1:14" ht="36" customHeight="1" x14ac:dyDescent="0.2">
      <c r="A210" s="100" t="s">
        <v>240</v>
      </c>
      <c r="B210" s="92" t="s">
        <v>173</v>
      </c>
      <c r="C210" s="85" t="s">
        <v>337</v>
      </c>
      <c r="D210" s="86" t="s">
        <v>89</v>
      </c>
      <c r="E210" s="87" t="s">
        <v>94</v>
      </c>
      <c r="F210" s="88">
        <v>1875</v>
      </c>
      <c r="G210" s="89"/>
      <c r="H210" s="90">
        <f t="shared" ref="H210:H215" si="70">ROUND(G210*F210,2)</f>
        <v>0</v>
      </c>
      <c r="I210" s="5" t="str">
        <f t="shared" ca="1" si="61"/>
        <v/>
      </c>
      <c r="J210" s="1" t="str">
        <f t="shared" si="65"/>
        <v>B2011 - 50 mm Depth (Asphalt)m²</v>
      </c>
      <c r="K210" s="2" t="e">
        <f>MATCH(J210,#REF!,0)</f>
        <v>#REF!</v>
      </c>
      <c r="L210" s="3" t="str">
        <f t="shared" ca="1" si="62"/>
        <v>F0</v>
      </c>
      <c r="M210" s="3" t="str">
        <f t="shared" ca="1" si="63"/>
        <v>C2</v>
      </c>
      <c r="N210" s="3" t="str">
        <f t="shared" ca="1" si="64"/>
        <v>C2</v>
      </c>
    </row>
    <row r="211" spans="1:14" ht="36" customHeight="1" x14ac:dyDescent="0.2">
      <c r="A211" s="100" t="s">
        <v>241</v>
      </c>
      <c r="B211" s="92" t="s">
        <v>174</v>
      </c>
      <c r="C211" s="85" t="s">
        <v>31</v>
      </c>
      <c r="D211" s="86" t="s">
        <v>89</v>
      </c>
      <c r="E211" s="87" t="s">
        <v>94</v>
      </c>
      <c r="F211" s="88">
        <v>1875</v>
      </c>
      <c r="G211" s="89"/>
      <c r="H211" s="90">
        <f t="shared" si="70"/>
        <v>0</v>
      </c>
      <c r="I211" s="5" t="str">
        <f t="shared" ca="1" si="61"/>
        <v/>
      </c>
      <c r="J211" s="1" t="str">
        <f t="shared" si="65"/>
        <v>B20250 - 100 mm Depth (Asphalt)m²</v>
      </c>
      <c r="K211" s="2" t="e">
        <f>MATCH(J211,#REF!,0)</f>
        <v>#REF!</v>
      </c>
      <c r="L211" s="3" t="str">
        <f t="shared" ca="1" si="62"/>
        <v>F0</v>
      </c>
      <c r="M211" s="3" t="str">
        <f t="shared" ca="1" si="63"/>
        <v>C2</v>
      </c>
      <c r="N211" s="3" t="str">
        <f t="shared" ca="1" si="64"/>
        <v>C2</v>
      </c>
    </row>
    <row r="212" spans="1:14" ht="36" customHeight="1" x14ac:dyDescent="0.2">
      <c r="A212" s="100" t="s">
        <v>250</v>
      </c>
      <c r="B212" s="84" t="s">
        <v>156</v>
      </c>
      <c r="C212" s="85" t="s">
        <v>392</v>
      </c>
      <c r="D212" s="86" t="s">
        <v>509</v>
      </c>
      <c r="E212" s="87"/>
      <c r="F212" s="88"/>
      <c r="G212" s="90"/>
      <c r="H212" s="90">
        <f t="shared" si="70"/>
        <v>0</v>
      </c>
      <c r="I212" s="5" t="str">
        <f t="shared" ca="1" si="61"/>
        <v>LOCKED</v>
      </c>
      <c r="J212" s="1" t="str">
        <f t="shared" si="65"/>
        <v>B206Supply and Install Pavement Repair Fabric</v>
      </c>
      <c r="K212" s="2" t="e">
        <f>MATCH(J212,#REF!,0)</f>
        <v>#REF!</v>
      </c>
      <c r="L212" s="3" t="str">
        <f t="shared" ca="1" si="62"/>
        <v>F0</v>
      </c>
      <c r="M212" s="3" t="str">
        <f t="shared" ca="1" si="63"/>
        <v>C2</v>
      </c>
      <c r="N212" s="3" t="str">
        <f t="shared" ca="1" si="64"/>
        <v>C2</v>
      </c>
    </row>
    <row r="213" spans="1:14" ht="36" customHeight="1" x14ac:dyDescent="0.2">
      <c r="A213" s="100" t="s">
        <v>390</v>
      </c>
      <c r="B213" s="92" t="s">
        <v>173</v>
      </c>
      <c r="C213" s="85" t="s">
        <v>391</v>
      </c>
      <c r="D213" s="86"/>
      <c r="E213" s="87" t="s">
        <v>94</v>
      </c>
      <c r="F213" s="114">
        <v>1200</v>
      </c>
      <c r="G213" s="89"/>
      <c r="H213" s="90">
        <f t="shared" si="70"/>
        <v>0</v>
      </c>
      <c r="I213" s="5" t="str">
        <f t="shared" ca="1" si="61"/>
        <v/>
      </c>
      <c r="J213" s="1" t="str">
        <f t="shared" si="65"/>
        <v>B206AType Am²</v>
      </c>
      <c r="K213" s="2" t="e">
        <f>MATCH(J213,#REF!,0)</f>
        <v>#REF!</v>
      </c>
      <c r="L213" s="3" t="str">
        <f t="shared" ca="1" si="62"/>
        <v>F0</v>
      </c>
      <c r="M213" s="3" t="str">
        <f t="shared" ca="1" si="63"/>
        <v>C2</v>
      </c>
      <c r="N213" s="3" t="str">
        <f t="shared" ca="1" si="64"/>
        <v>C2</v>
      </c>
    </row>
    <row r="214" spans="1:14" s="144" customFormat="1" ht="36" customHeight="1" x14ac:dyDescent="0.2">
      <c r="A214" s="131" t="s">
        <v>313</v>
      </c>
      <c r="B214" s="127" t="s">
        <v>154</v>
      </c>
      <c r="C214" s="103" t="s">
        <v>321</v>
      </c>
      <c r="D214" s="104" t="s">
        <v>327</v>
      </c>
      <c r="E214" s="105" t="s">
        <v>97</v>
      </c>
      <c r="F214" s="121">
        <v>8</v>
      </c>
      <c r="G214" s="107"/>
      <c r="H214" s="108">
        <f t="shared" si="70"/>
        <v>0</v>
      </c>
      <c r="I214" s="38" t="str">
        <f t="shared" ca="1" si="61"/>
        <v/>
      </c>
      <c r="J214" s="39" t="str">
        <f t="shared" si="65"/>
        <v>B219Detectable Warning Surface TilesCW 3326-R3each</v>
      </c>
      <c r="K214" s="40" t="e">
        <f>MATCH(J214,#REF!,0)</f>
        <v>#REF!</v>
      </c>
      <c r="L214" s="41" t="str">
        <f t="shared" ca="1" si="62"/>
        <v>F0</v>
      </c>
      <c r="M214" s="41" t="str">
        <f t="shared" ca="1" si="63"/>
        <v>C2</v>
      </c>
      <c r="N214" s="41" t="str">
        <f t="shared" ca="1" si="64"/>
        <v>C2</v>
      </c>
    </row>
    <row r="215" spans="1:14" ht="36" customHeight="1" x14ac:dyDescent="0.2">
      <c r="A215" s="94"/>
      <c r="B215" s="118"/>
      <c r="C215" s="96" t="s">
        <v>109</v>
      </c>
      <c r="D215" s="97"/>
      <c r="E215" s="124"/>
      <c r="F215" s="88"/>
      <c r="G215" s="90"/>
      <c r="H215" s="90">
        <f t="shared" si="70"/>
        <v>0</v>
      </c>
      <c r="I215" s="5" t="str">
        <f t="shared" ca="1" si="61"/>
        <v>LOCKED</v>
      </c>
      <c r="J215" s="1" t="str">
        <f t="shared" si="65"/>
        <v>JOINT AND CRACK SEALING</v>
      </c>
      <c r="K215" s="2" t="e">
        <f>MATCH(J215,#REF!,0)</f>
        <v>#REF!</v>
      </c>
      <c r="L215" s="3" t="str">
        <f t="shared" ca="1" si="62"/>
        <v>F0</v>
      </c>
      <c r="M215" s="3" t="str">
        <f t="shared" ca="1" si="63"/>
        <v>C2</v>
      </c>
      <c r="N215" s="3" t="str">
        <f t="shared" ca="1" si="64"/>
        <v>C2</v>
      </c>
    </row>
    <row r="216" spans="1:14" ht="48" customHeight="1" x14ac:dyDescent="0.2">
      <c r="A216" s="117" t="s">
        <v>120</v>
      </c>
      <c r="B216" s="84" t="s">
        <v>222</v>
      </c>
      <c r="C216" s="85" t="s">
        <v>315</v>
      </c>
      <c r="D216" s="86" t="s">
        <v>290</v>
      </c>
      <c r="E216" s="87" t="s">
        <v>98</v>
      </c>
      <c r="F216" s="114">
        <v>500</v>
      </c>
      <c r="G216" s="112"/>
      <c r="H216" s="90">
        <f>ROUND(G216*F216,2)</f>
        <v>0</v>
      </c>
      <c r="I216" s="5" t="str">
        <f t="shared" ca="1" si="61"/>
        <v/>
      </c>
      <c r="J216" s="1" t="str">
        <f t="shared" si="65"/>
        <v>D005Longitudinal Joint &amp; Crack Filling ( &gt; 25 mm in width )CW 3250-R7m</v>
      </c>
      <c r="K216" s="2" t="e">
        <f>MATCH(J216,#REF!,0)</f>
        <v>#REF!</v>
      </c>
      <c r="L216" s="3" t="str">
        <f t="shared" ca="1" si="62"/>
        <v>F0</v>
      </c>
      <c r="M216" s="3" t="str">
        <f t="shared" ca="1" si="63"/>
        <v>C2</v>
      </c>
      <c r="N216" s="3" t="str">
        <f t="shared" ca="1" si="64"/>
        <v>C2</v>
      </c>
    </row>
    <row r="217" spans="1:14" ht="36" customHeight="1" x14ac:dyDescent="0.2">
      <c r="A217" s="83" t="s">
        <v>248</v>
      </c>
      <c r="B217" s="84" t="s">
        <v>155</v>
      </c>
      <c r="C217" s="85" t="s">
        <v>32</v>
      </c>
      <c r="D217" s="86" t="s">
        <v>290</v>
      </c>
      <c r="E217" s="87" t="s">
        <v>98</v>
      </c>
      <c r="F217" s="114">
        <v>1000</v>
      </c>
      <c r="G217" s="89"/>
      <c r="H217" s="90">
        <f>ROUND(G217*F217,2)</f>
        <v>0</v>
      </c>
      <c r="I217" s="5" t="str">
        <f t="shared" ca="1" si="61"/>
        <v/>
      </c>
      <c r="J217" s="1" t="str">
        <f t="shared" si="65"/>
        <v>D006Reflective Crack MaintenanceCW 3250-R7m</v>
      </c>
      <c r="K217" s="2" t="e">
        <f>MATCH(J217,#REF!,0)</f>
        <v>#REF!</v>
      </c>
      <c r="L217" s="3" t="str">
        <f t="shared" ca="1" si="62"/>
        <v>F0</v>
      </c>
      <c r="M217" s="3" t="str">
        <f t="shared" ca="1" si="63"/>
        <v>C2</v>
      </c>
      <c r="N217" s="3" t="str">
        <f t="shared" ca="1" si="64"/>
        <v>C2</v>
      </c>
    </row>
    <row r="218" spans="1:14" ht="48" customHeight="1" x14ac:dyDescent="0.2">
      <c r="A218" s="94"/>
      <c r="B218" s="118"/>
      <c r="C218" s="96" t="s">
        <v>110</v>
      </c>
      <c r="D218" s="97"/>
      <c r="E218" s="124"/>
      <c r="F218" s="88"/>
      <c r="G218" s="90"/>
      <c r="H218" s="90">
        <f t="shared" ref="H218:H219" si="71">ROUND(G218*F218,2)</f>
        <v>0</v>
      </c>
      <c r="I218" s="5" t="str">
        <f t="shared" ca="1" si="61"/>
        <v>LOCKED</v>
      </c>
      <c r="J218" s="1" t="str">
        <f t="shared" si="65"/>
        <v>ASSOCIATED DRAINAGE AND UNDERGROUND WORKS</v>
      </c>
      <c r="K218" s="2" t="e">
        <f>MATCH(J218,#REF!,0)</f>
        <v>#REF!</v>
      </c>
      <c r="L218" s="3" t="str">
        <f t="shared" ca="1" si="62"/>
        <v>F0</v>
      </c>
      <c r="M218" s="3" t="str">
        <f t="shared" ca="1" si="63"/>
        <v>C2</v>
      </c>
      <c r="N218" s="3" t="str">
        <f t="shared" ca="1" si="64"/>
        <v>C2</v>
      </c>
    </row>
    <row r="219" spans="1:14" ht="36" customHeight="1" x14ac:dyDescent="0.2">
      <c r="A219" s="83" t="s">
        <v>121</v>
      </c>
      <c r="B219" s="84" t="s">
        <v>228</v>
      </c>
      <c r="C219" s="85" t="s">
        <v>209</v>
      </c>
      <c r="D219" s="86" t="s">
        <v>3</v>
      </c>
      <c r="E219" s="87"/>
      <c r="F219" s="88"/>
      <c r="G219" s="90"/>
      <c r="H219" s="90">
        <f t="shared" si="71"/>
        <v>0</v>
      </c>
      <c r="I219" s="5" t="str">
        <f t="shared" ca="1" si="61"/>
        <v>LOCKED</v>
      </c>
      <c r="J219" s="1" t="str">
        <f t="shared" si="65"/>
        <v>E003Catch BasinCW 2130-R12</v>
      </c>
      <c r="K219" s="2" t="e">
        <f>MATCH(J219,#REF!,0)</f>
        <v>#REF!</v>
      </c>
      <c r="L219" s="3" t="str">
        <f t="shared" ca="1" si="62"/>
        <v>F0</v>
      </c>
      <c r="M219" s="3" t="str">
        <f t="shared" ca="1" si="63"/>
        <v>C2</v>
      </c>
      <c r="N219" s="3" t="str">
        <f t="shared" ca="1" si="64"/>
        <v>C2</v>
      </c>
    </row>
    <row r="220" spans="1:14" ht="36" customHeight="1" x14ac:dyDescent="0.2">
      <c r="A220" s="83" t="s">
        <v>339</v>
      </c>
      <c r="B220" s="92" t="s">
        <v>173</v>
      </c>
      <c r="C220" s="85" t="s">
        <v>331</v>
      </c>
      <c r="D220" s="86"/>
      <c r="E220" s="87" t="s">
        <v>97</v>
      </c>
      <c r="F220" s="114">
        <v>8</v>
      </c>
      <c r="G220" s="89"/>
      <c r="H220" s="90">
        <f>ROUND(G220*F220,2)</f>
        <v>0</v>
      </c>
      <c r="I220" s="5" t="str">
        <f t="shared" ca="1" si="61"/>
        <v/>
      </c>
      <c r="J220" s="1" t="str">
        <f t="shared" si="65"/>
        <v>E004ASD-024, 1800 mm deepeach</v>
      </c>
      <c r="K220" s="2" t="e">
        <f>MATCH(J220,#REF!,0)</f>
        <v>#REF!</v>
      </c>
      <c r="L220" s="3" t="str">
        <f t="shared" ca="1" si="62"/>
        <v>F0</v>
      </c>
      <c r="M220" s="3" t="str">
        <f t="shared" ca="1" si="63"/>
        <v>C2</v>
      </c>
      <c r="N220" s="3" t="str">
        <f t="shared" ca="1" si="64"/>
        <v>C2</v>
      </c>
    </row>
    <row r="221" spans="1:14" ht="36" customHeight="1" x14ac:dyDescent="0.2">
      <c r="A221" s="83" t="s">
        <v>122</v>
      </c>
      <c r="B221" s="84" t="s">
        <v>269</v>
      </c>
      <c r="C221" s="85" t="s">
        <v>210</v>
      </c>
      <c r="D221" s="86" t="s">
        <v>3</v>
      </c>
      <c r="E221" s="87"/>
      <c r="F221" s="88"/>
      <c r="G221" s="90"/>
      <c r="H221" s="90">
        <f t="shared" ref="H221:H222" si="72">ROUND(G221*F221,2)</f>
        <v>0</v>
      </c>
      <c r="I221" s="5" t="str">
        <f t="shared" ca="1" si="61"/>
        <v>LOCKED</v>
      </c>
      <c r="J221" s="1" t="str">
        <f t="shared" si="65"/>
        <v>E008Sewer ServiceCW 2130-R12</v>
      </c>
      <c r="K221" s="2" t="e">
        <f>MATCH(J221,#REF!,0)</f>
        <v>#REF!</v>
      </c>
      <c r="L221" s="3" t="str">
        <f t="shared" ca="1" si="62"/>
        <v>F0</v>
      </c>
      <c r="M221" s="3" t="str">
        <f t="shared" ca="1" si="63"/>
        <v>C2</v>
      </c>
      <c r="N221" s="3" t="str">
        <f t="shared" ca="1" si="64"/>
        <v>C2</v>
      </c>
    </row>
    <row r="222" spans="1:14" ht="36" customHeight="1" x14ac:dyDescent="0.2">
      <c r="A222" s="83" t="s">
        <v>15</v>
      </c>
      <c r="B222" s="92" t="s">
        <v>173</v>
      </c>
      <c r="C222" s="85" t="s">
        <v>444</v>
      </c>
      <c r="D222" s="86"/>
      <c r="E222" s="87"/>
      <c r="F222" s="88"/>
      <c r="G222" s="90"/>
      <c r="H222" s="90">
        <f t="shared" si="72"/>
        <v>0</v>
      </c>
      <c r="I222" s="5" t="str">
        <f t="shared" ca="1" si="61"/>
        <v>LOCKED</v>
      </c>
      <c r="J222" s="1" t="str">
        <f t="shared" si="65"/>
        <v>E009250 mm, PVC</v>
      </c>
      <c r="K222" s="2" t="e">
        <f>MATCH(J222,#REF!,0)</f>
        <v>#REF!</v>
      </c>
      <c r="L222" s="3" t="str">
        <f t="shared" ca="1" si="62"/>
        <v>F0</v>
      </c>
      <c r="M222" s="3" t="str">
        <f t="shared" ca="1" si="63"/>
        <v>C2</v>
      </c>
      <c r="N222" s="3" t="str">
        <f t="shared" ca="1" si="64"/>
        <v>C2</v>
      </c>
    </row>
    <row r="223" spans="1:14" ht="48" customHeight="1" x14ac:dyDescent="0.2">
      <c r="A223" s="83" t="s">
        <v>16</v>
      </c>
      <c r="B223" s="115" t="s">
        <v>275</v>
      </c>
      <c r="C223" s="85" t="s">
        <v>445</v>
      </c>
      <c r="D223" s="86"/>
      <c r="E223" s="87" t="s">
        <v>98</v>
      </c>
      <c r="F223" s="114">
        <v>50</v>
      </c>
      <c r="G223" s="89"/>
      <c r="H223" s="90">
        <f>ROUND(G223*F223,2)</f>
        <v>0</v>
      </c>
      <c r="I223" s="5" t="str">
        <f t="shared" ca="1" si="61"/>
        <v/>
      </c>
      <c r="J223" s="1" t="str">
        <f t="shared" si="65"/>
        <v>E010In a Trench, Class B Bedding with Sand, Class 3 Backfillm</v>
      </c>
      <c r="K223" s="2" t="e">
        <f>MATCH(J223,#REF!,0)</f>
        <v>#REF!</v>
      </c>
      <c r="L223" s="3" t="str">
        <f t="shared" ca="1" si="62"/>
        <v>F0</v>
      </c>
      <c r="M223" s="3" t="str">
        <f t="shared" ca="1" si="63"/>
        <v>C2</v>
      </c>
      <c r="N223" s="3" t="str">
        <f t="shared" ca="1" si="64"/>
        <v>C2</v>
      </c>
    </row>
    <row r="224" spans="1:14" ht="48" customHeight="1" x14ac:dyDescent="0.2">
      <c r="A224" s="117" t="s">
        <v>17</v>
      </c>
      <c r="B224" s="115" t="s">
        <v>277</v>
      </c>
      <c r="C224" s="85" t="s">
        <v>446</v>
      </c>
      <c r="D224" s="86"/>
      <c r="E224" s="87" t="s">
        <v>98</v>
      </c>
      <c r="F224" s="114">
        <v>15</v>
      </c>
      <c r="G224" s="112"/>
      <c r="H224" s="90">
        <f>ROUND(G224*F224,2)</f>
        <v>0</v>
      </c>
      <c r="I224" s="5" t="str">
        <f t="shared" ca="1" si="61"/>
        <v/>
      </c>
      <c r="J224" s="1" t="str">
        <f t="shared" si="65"/>
        <v>E011Trenchless Installation, Class B Bedding with Sand, Class 3 Backfillm</v>
      </c>
      <c r="K224" s="2" t="e">
        <f>MATCH(J224,#REF!,0)</f>
        <v>#REF!</v>
      </c>
      <c r="L224" s="3" t="str">
        <f t="shared" ca="1" si="62"/>
        <v>F0</v>
      </c>
      <c r="M224" s="3" t="str">
        <f t="shared" ca="1" si="63"/>
        <v>C2</v>
      </c>
      <c r="N224" s="3" t="str">
        <f t="shared" ca="1" si="64"/>
        <v>C2</v>
      </c>
    </row>
    <row r="225" spans="1:14" ht="36" customHeight="1" x14ac:dyDescent="0.2">
      <c r="A225" s="83" t="s">
        <v>18</v>
      </c>
      <c r="B225" s="84" t="s">
        <v>314</v>
      </c>
      <c r="C225" s="16" t="s">
        <v>341</v>
      </c>
      <c r="D225" s="17" t="s">
        <v>342</v>
      </c>
      <c r="E225" s="87"/>
      <c r="F225" s="88"/>
      <c r="G225" s="90"/>
      <c r="H225" s="90">
        <f t="shared" ref="H225" si="73">ROUND(G225*F225,2)</f>
        <v>0</v>
      </c>
      <c r="I225" s="5" t="str">
        <f t="shared" ca="1" si="61"/>
        <v>LOCKED</v>
      </c>
      <c r="J225" s="1" t="str">
        <f t="shared" si="65"/>
        <v>E023Frames &amp; CoversCW 3210-R8</v>
      </c>
      <c r="K225" s="2" t="e">
        <f>MATCH(J225,#REF!,0)</f>
        <v>#REF!</v>
      </c>
      <c r="L225" s="3" t="str">
        <f t="shared" ca="1" si="62"/>
        <v>F0</v>
      </c>
      <c r="M225" s="3" t="str">
        <f t="shared" ca="1" si="63"/>
        <v>C2</v>
      </c>
      <c r="N225" s="3" t="str">
        <f t="shared" ca="1" si="64"/>
        <v>C2</v>
      </c>
    </row>
    <row r="226" spans="1:14" ht="48" customHeight="1" x14ac:dyDescent="0.2">
      <c r="A226" s="83" t="s">
        <v>19</v>
      </c>
      <c r="B226" s="92" t="s">
        <v>173</v>
      </c>
      <c r="C226" s="18" t="s">
        <v>371</v>
      </c>
      <c r="D226" s="86"/>
      <c r="E226" s="87" t="s">
        <v>97</v>
      </c>
      <c r="F226" s="114">
        <v>7</v>
      </c>
      <c r="G226" s="89"/>
      <c r="H226" s="90">
        <f t="shared" ref="H226:H228" si="74">ROUND(G226*F226,2)</f>
        <v>0</v>
      </c>
      <c r="I226" s="5" t="str">
        <f t="shared" ca="1" si="61"/>
        <v/>
      </c>
      <c r="J226" s="1" t="str">
        <f t="shared" si="65"/>
        <v>E024AP-006 - Standard Frame for Manhole and Catch Basineach</v>
      </c>
      <c r="K226" s="2" t="e">
        <f>MATCH(J226,#REF!,0)</f>
        <v>#REF!</v>
      </c>
      <c r="L226" s="3" t="str">
        <f t="shared" ca="1" si="62"/>
        <v>F0</v>
      </c>
      <c r="M226" s="3" t="str">
        <f t="shared" ca="1" si="63"/>
        <v>C2</v>
      </c>
      <c r="N226" s="3" t="str">
        <f t="shared" ca="1" si="64"/>
        <v>C2</v>
      </c>
    </row>
    <row r="227" spans="1:14" ht="48" customHeight="1" x14ac:dyDescent="0.2">
      <c r="A227" s="83" t="s">
        <v>20</v>
      </c>
      <c r="B227" s="92" t="s">
        <v>174</v>
      </c>
      <c r="C227" s="18" t="s">
        <v>372</v>
      </c>
      <c r="D227" s="86"/>
      <c r="E227" s="87" t="s">
        <v>97</v>
      </c>
      <c r="F227" s="114">
        <v>7</v>
      </c>
      <c r="G227" s="89"/>
      <c r="H227" s="90">
        <f t="shared" si="74"/>
        <v>0</v>
      </c>
      <c r="I227" s="5" t="str">
        <f t="shared" ca="1" si="61"/>
        <v/>
      </c>
      <c r="J227" s="1" t="str">
        <f t="shared" si="65"/>
        <v>E025AP-007 - Standard Solid Cover for Standard Frameeach</v>
      </c>
      <c r="K227" s="2" t="e">
        <f>MATCH(J227,#REF!,0)</f>
        <v>#REF!</v>
      </c>
      <c r="L227" s="3" t="str">
        <f t="shared" ca="1" si="62"/>
        <v>F0</v>
      </c>
      <c r="M227" s="3" t="str">
        <f t="shared" ca="1" si="63"/>
        <v>C2</v>
      </c>
      <c r="N227" s="3" t="str">
        <f t="shared" ca="1" si="64"/>
        <v>C2</v>
      </c>
    </row>
    <row r="228" spans="1:14" ht="36" customHeight="1" x14ac:dyDescent="0.2">
      <c r="A228" s="83" t="s">
        <v>21</v>
      </c>
      <c r="B228" s="84" t="s">
        <v>510</v>
      </c>
      <c r="C228" s="125" t="s">
        <v>211</v>
      </c>
      <c r="D228" s="86" t="s">
        <v>3</v>
      </c>
      <c r="E228" s="87"/>
      <c r="F228" s="88"/>
      <c r="G228" s="90"/>
      <c r="H228" s="90">
        <f t="shared" si="74"/>
        <v>0</v>
      </c>
      <c r="I228" s="5" t="str">
        <f t="shared" ca="1" si="61"/>
        <v>LOCKED</v>
      </c>
      <c r="J228" s="1" t="str">
        <f t="shared" si="65"/>
        <v>E032Connecting to Existing ManholeCW 2130-R12</v>
      </c>
      <c r="K228" s="2" t="e">
        <f>MATCH(J228,#REF!,0)</f>
        <v>#REF!</v>
      </c>
      <c r="L228" s="3" t="str">
        <f t="shared" ca="1" si="62"/>
        <v>F0</v>
      </c>
      <c r="M228" s="3" t="str">
        <f t="shared" ca="1" si="63"/>
        <v>C2</v>
      </c>
      <c r="N228" s="3" t="str">
        <f t="shared" ca="1" si="64"/>
        <v>C2</v>
      </c>
    </row>
    <row r="229" spans="1:14" ht="36" customHeight="1" x14ac:dyDescent="0.2">
      <c r="A229" s="83" t="s">
        <v>22</v>
      </c>
      <c r="B229" s="92" t="s">
        <v>173</v>
      </c>
      <c r="C229" s="125" t="s">
        <v>332</v>
      </c>
      <c r="D229" s="86"/>
      <c r="E229" s="87" t="s">
        <v>97</v>
      </c>
      <c r="F229" s="114">
        <v>4</v>
      </c>
      <c r="G229" s="89"/>
      <c r="H229" s="90">
        <f>ROUND(G229*F229,2)</f>
        <v>0</v>
      </c>
      <c r="I229" s="5" t="str">
        <f t="shared" ca="1" si="61"/>
        <v/>
      </c>
      <c r="J229" s="1" t="str">
        <f t="shared" si="65"/>
        <v>E033250 mm Catch Basin Leadeach</v>
      </c>
      <c r="K229" s="2" t="e">
        <f>MATCH(J229,#REF!,0)</f>
        <v>#REF!</v>
      </c>
      <c r="L229" s="3" t="str">
        <f t="shared" ca="1" si="62"/>
        <v>F0</v>
      </c>
      <c r="M229" s="3" t="str">
        <f t="shared" ca="1" si="63"/>
        <v>C2</v>
      </c>
      <c r="N229" s="3" t="str">
        <f t="shared" ca="1" si="64"/>
        <v>C2</v>
      </c>
    </row>
    <row r="230" spans="1:14" ht="36" customHeight="1" x14ac:dyDescent="0.2">
      <c r="A230" s="117" t="s">
        <v>23</v>
      </c>
      <c r="B230" s="84" t="s">
        <v>511</v>
      </c>
      <c r="C230" s="125" t="s">
        <v>212</v>
      </c>
      <c r="D230" s="86" t="s">
        <v>3</v>
      </c>
      <c r="E230" s="87"/>
      <c r="F230" s="88"/>
      <c r="G230" s="90"/>
      <c r="H230" s="90">
        <f t="shared" ref="H230:H231" si="75">ROUND(G230*F230,2)</f>
        <v>0</v>
      </c>
      <c r="I230" s="5" t="str">
        <f t="shared" ca="1" si="61"/>
        <v>LOCKED</v>
      </c>
      <c r="J230" s="1" t="str">
        <f t="shared" si="65"/>
        <v>E036Connecting to Existing SewerCW 2130-R12</v>
      </c>
      <c r="K230" s="2" t="e">
        <f>MATCH(J230,#REF!,0)</f>
        <v>#REF!</v>
      </c>
      <c r="L230" s="3" t="str">
        <f t="shared" ca="1" si="62"/>
        <v>F0</v>
      </c>
      <c r="M230" s="3" t="str">
        <f t="shared" ca="1" si="63"/>
        <v>C2</v>
      </c>
      <c r="N230" s="3" t="str">
        <f t="shared" ca="1" si="64"/>
        <v>C2</v>
      </c>
    </row>
    <row r="231" spans="1:14" ht="36" customHeight="1" x14ac:dyDescent="0.2">
      <c r="A231" s="117" t="s">
        <v>24</v>
      </c>
      <c r="B231" s="92" t="s">
        <v>173</v>
      </c>
      <c r="C231" s="125" t="s">
        <v>450</v>
      </c>
      <c r="D231" s="86"/>
      <c r="E231" s="87"/>
      <c r="F231" s="88"/>
      <c r="G231" s="90"/>
      <c r="H231" s="90">
        <f t="shared" si="75"/>
        <v>0</v>
      </c>
      <c r="I231" s="5" t="str">
        <f t="shared" ca="1" si="61"/>
        <v>LOCKED</v>
      </c>
      <c r="J231" s="1" t="str">
        <f t="shared" si="65"/>
        <v>E037250 mm (PVC) Connecting Pipe</v>
      </c>
      <c r="K231" s="2" t="e">
        <f>MATCH(J231,#REF!,0)</f>
        <v>#REF!</v>
      </c>
      <c r="L231" s="3" t="str">
        <f t="shared" ca="1" si="62"/>
        <v>F0</v>
      </c>
      <c r="M231" s="3" t="str">
        <f t="shared" ca="1" si="63"/>
        <v>C2</v>
      </c>
      <c r="N231" s="3" t="str">
        <f t="shared" ca="1" si="64"/>
        <v>C2</v>
      </c>
    </row>
    <row r="232" spans="1:14" ht="36" customHeight="1" x14ac:dyDescent="0.2">
      <c r="A232" s="117" t="s">
        <v>26</v>
      </c>
      <c r="B232" s="115" t="s">
        <v>275</v>
      </c>
      <c r="C232" s="85" t="s">
        <v>512</v>
      </c>
      <c r="D232" s="86"/>
      <c r="E232" s="87" t="s">
        <v>97</v>
      </c>
      <c r="F232" s="114">
        <v>1</v>
      </c>
      <c r="G232" s="112"/>
      <c r="H232" s="90">
        <f t="shared" ref="H232:H235" si="76">ROUND(G232*F232,2)</f>
        <v>0</v>
      </c>
      <c r="I232" s="5" t="str">
        <f t="shared" ca="1" si="61"/>
        <v/>
      </c>
      <c r="J232" s="1" t="str">
        <f t="shared" si="65"/>
        <v>E039Connecting to 375 mm (Concrete) Sewereach</v>
      </c>
      <c r="K232" s="2" t="e">
        <f>MATCH(J232,#REF!,0)</f>
        <v>#REF!</v>
      </c>
      <c r="L232" s="3" t="str">
        <f t="shared" ca="1" si="62"/>
        <v>F0</v>
      </c>
      <c r="M232" s="3" t="str">
        <f t="shared" ca="1" si="63"/>
        <v>C2</v>
      </c>
      <c r="N232" s="3" t="str">
        <f t="shared" ca="1" si="64"/>
        <v>C2</v>
      </c>
    </row>
    <row r="233" spans="1:14" ht="36" customHeight="1" x14ac:dyDescent="0.2">
      <c r="A233" s="117" t="s">
        <v>27</v>
      </c>
      <c r="B233" s="115" t="s">
        <v>277</v>
      </c>
      <c r="C233" s="85" t="s">
        <v>513</v>
      </c>
      <c r="D233" s="86"/>
      <c r="E233" s="87" t="s">
        <v>97</v>
      </c>
      <c r="F233" s="114">
        <v>1</v>
      </c>
      <c r="G233" s="112"/>
      <c r="H233" s="90">
        <f t="shared" si="76"/>
        <v>0</v>
      </c>
      <c r="I233" s="5" t="str">
        <f t="shared" ca="1" si="61"/>
        <v/>
      </c>
      <c r="J233" s="1" t="str">
        <f t="shared" si="65"/>
        <v>E040Connecting to 450 mm (Concrete) Sewereach</v>
      </c>
      <c r="K233" s="2" t="e">
        <f>MATCH(J233,#REF!,0)</f>
        <v>#REF!</v>
      </c>
      <c r="L233" s="3" t="str">
        <f t="shared" ca="1" si="62"/>
        <v>F0</v>
      </c>
      <c r="M233" s="3" t="str">
        <f t="shared" ca="1" si="63"/>
        <v>C2</v>
      </c>
      <c r="N233" s="3" t="str">
        <f t="shared" ca="1" si="64"/>
        <v>C2</v>
      </c>
    </row>
    <row r="234" spans="1:14" ht="36" customHeight="1" x14ac:dyDescent="0.2">
      <c r="A234" s="117" t="s">
        <v>340</v>
      </c>
      <c r="B234" s="115" t="s">
        <v>278</v>
      </c>
      <c r="C234" s="85" t="s">
        <v>514</v>
      </c>
      <c r="D234" s="86"/>
      <c r="E234" s="87" t="s">
        <v>97</v>
      </c>
      <c r="F234" s="114">
        <v>1</v>
      </c>
      <c r="G234" s="112"/>
      <c r="H234" s="90">
        <f t="shared" si="76"/>
        <v>0</v>
      </c>
      <c r="I234" s="5" t="str">
        <f t="shared" ca="1" si="61"/>
        <v/>
      </c>
      <c r="J234" s="1" t="str">
        <f t="shared" si="65"/>
        <v>E041AConnecting to 600 mm (Concrete) Sewereach</v>
      </c>
      <c r="K234" s="2" t="e">
        <f>MATCH(J234,#REF!,0)</f>
        <v>#REF!</v>
      </c>
      <c r="L234" s="3" t="str">
        <f t="shared" ca="1" si="62"/>
        <v>F0</v>
      </c>
      <c r="M234" s="3" t="str">
        <f t="shared" ca="1" si="63"/>
        <v>C2</v>
      </c>
      <c r="N234" s="3" t="str">
        <f t="shared" ca="1" si="64"/>
        <v>C2</v>
      </c>
    </row>
    <row r="235" spans="1:14" ht="48" customHeight="1" x14ac:dyDescent="0.2">
      <c r="A235" s="83" t="s">
        <v>28</v>
      </c>
      <c r="B235" s="84" t="s">
        <v>515</v>
      </c>
      <c r="C235" s="125" t="s">
        <v>284</v>
      </c>
      <c r="D235" s="86" t="s">
        <v>3</v>
      </c>
      <c r="E235" s="87"/>
      <c r="F235" s="88"/>
      <c r="G235" s="90"/>
      <c r="H235" s="90">
        <f t="shared" si="76"/>
        <v>0</v>
      </c>
      <c r="I235" s="5" t="str">
        <f t="shared" ca="1" si="61"/>
        <v>LOCKED</v>
      </c>
      <c r="J235" s="1" t="str">
        <f t="shared" si="65"/>
        <v>E042Connecting New Sewer Service to Existing Sewer ServiceCW 2130-R12</v>
      </c>
      <c r="K235" s="2" t="e">
        <f>MATCH(J235,#REF!,0)</f>
        <v>#REF!</v>
      </c>
      <c r="L235" s="3" t="str">
        <f t="shared" ca="1" si="62"/>
        <v>F0</v>
      </c>
      <c r="M235" s="3" t="str">
        <f t="shared" ca="1" si="63"/>
        <v>C2</v>
      </c>
      <c r="N235" s="3" t="str">
        <f t="shared" ca="1" si="64"/>
        <v>C2</v>
      </c>
    </row>
    <row r="236" spans="1:14" ht="36" customHeight="1" x14ac:dyDescent="0.2">
      <c r="A236" s="83" t="s">
        <v>29</v>
      </c>
      <c r="B236" s="92" t="s">
        <v>173</v>
      </c>
      <c r="C236" s="125" t="s">
        <v>338</v>
      </c>
      <c r="D236" s="86"/>
      <c r="E236" s="87" t="s">
        <v>97</v>
      </c>
      <c r="F236" s="114">
        <v>3</v>
      </c>
      <c r="G236" s="89"/>
      <c r="H236" s="90">
        <f t="shared" ref="H236:H239" si="77">ROUND(G236*F236,2)</f>
        <v>0</v>
      </c>
      <c r="I236" s="5" t="str">
        <f t="shared" ca="1" si="61"/>
        <v/>
      </c>
      <c r="J236" s="1" t="str">
        <f t="shared" si="65"/>
        <v>E043250 mmeach</v>
      </c>
      <c r="K236" s="2" t="e">
        <f>MATCH(J236,#REF!,0)</f>
        <v>#REF!</v>
      </c>
      <c r="L236" s="3" t="str">
        <f t="shared" ca="1" si="62"/>
        <v>F0</v>
      </c>
      <c r="M236" s="3" t="str">
        <f t="shared" ca="1" si="63"/>
        <v>C2</v>
      </c>
      <c r="N236" s="3" t="str">
        <f t="shared" ca="1" si="64"/>
        <v>C2</v>
      </c>
    </row>
    <row r="237" spans="1:14" s="109" customFormat="1" ht="36" customHeight="1" x14ac:dyDescent="0.2">
      <c r="A237" s="120" t="s">
        <v>214</v>
      </c>
      <c r="B237" s="127" t="s">
        <v>516</v>
      </c>
      <c r="C237" s="103" t="s">
        <v>273</v>
      </c>
      <c r="D237" s="104" t="s">
        <v>3</v>
      </c>
      <c r="E237" s="105" t="s">
        <v>97</v>
      </c>
      <c r="F237" s="121">
        <v>7</v>
      </c>
      <c r="G237" s="107"/>
      <c r="H237" s="108">
        <f t="shared" si="77"/>
        <v>0</v>
      </c>
      <c r="I237" s="38" t="str">
        <f t="shared" ca="1" si="61"/>
        <v/>
      </c>
      <c r="J237" s="39" t="str">
        <f t="shared" si="65"/>
        <v>E046Removal of Existing Catch BasinsCW 2130-R12each</v>
      </c>
      <c r="K237" s="40" t="e">
        <f>MATCH(J237,#REF!,0)</f>
        <v>#REF!</v>
      </c>
      <c r="L237" s="41" t="str">
        <f t="shared" ca="1" si="62"/>
        <v>F0</v>
      </c>
      <c r="M237" s="41" t="str">
        <f t="shared" ca="1" si="63"/>
        <v>C2</v>
      </c>
      <c r="N237" s="41" t="str">
        <f t="shared" ca="1" si="64"/>
        <v>C2</v>
      </c>
    </row>
    <row r="238" spans="1:14" ht="36" customHeight="1" x14ac:dyDescent="0.2">
      <c r="A238" s="83" t="s">
        <v>215</v>
      </c>
      <c r="B238" s="84" t="s">
        <v>517</v>
      </c>
      <c r="C238" s="85" t="s">
        <v>213</v>
      </c>
      <c r="D238" s="86" t="s">
        <v>3</v>
      </c>
      <c r="E238" s="87" t="s">
        <v>97</v>
      </c>
      <c r="F238" s="114">
        <v>6</v>
      </c>
      <c r="G238" s="89"/>
      <c r="H238" s="90">
        <f t="shared" si="77"/>
        <v>0</v>
      </c>
      <c r="I238" s="5" t="str">
        <f t="shared" ca="1" si="61"/>
        <v/>
      </c>
      <c r="J238" s="1" t="str">
        <f t="shared" si="65"/>
        <v>E047Removal of Existing Catch PitCW 2130-R12each</v>
      </c>
      <c r="K238" s="2" t="e">
        <f>MATCH(J238,#REF!,0)</f>
        <v>#REF!</v>
      </c>
      <c r="L238" s="3" t="str">
        <f t="shared" ca="1" si="62"/>
        <v>F0</v>
      </c>
      <c r="M238" s="3" t="str">
        <f t="shared" ca="1" si="63"/>
        <v>C2</v>
      </c>
      <c r="N238" s="3" t="str">
        <f t="shared" ca="1" si="64"/>
        <v>C2</v>
      </c>
    </row>
    <row r="239" spans="1:14" ht="48" customHeight="1" x14ac:dyDescent="0.2">
      <c r="A239" s="145"/>
      <c r="B239" s="84" t="s">
        <v>518</v>
      </c>
      <c r="C239" s="85" t="s">
        <v>458</v>
      </c>
      <c r="D239" s="86" t="s">
        <v>3</v>
      </c>
      <c r="E239" s="87"/>
      <c r="F239" s="88"/>
      <c r="G239" s="90"/>
      <c r="H239" s="90">
        <f t="shared" si="77"/>
        <v>0</v>
      </c>
      <c r="I239" s="5" t="str">
        <f t="shared" ca="1" si="61"/>
        <v>LOCKED</v>
      </c>
      <c r="J239" s="1" t="str">
        <f t="shared" si="65"/>
        <v>Abandoning Existing Sewer Services Under PavementCW 2130-R12</v>
      </c>
      <c r="K239" s="2" t="e">
        <f>MATCH(J239,#REF!,0)</f>
        <v>#REF!</v>
      </c>
      <c r="L239" s="3" t="str">
        <f t="shared" ca="1" si="62"/>
        <v>F0</v>
      </c>
      <c r="M239" s="3" t="str">
        <f t="shared" ca="1" si="63"/>
        <v>C2</v>
      </c>
      <c r="N239" s="3" t="str">
        <f t="shared" ca="1" si="64"/>
        <v>C2</v>
      </c>
    </row>
    <row r="240" spans="1:14" ht="36" customHeight="1" x14ac:dyDescent="0.2">
      <c r="A240" s="145"/>
      <c r="B240" s="92" t="s">
        <v>173</v>
      </c>
      <c r="C240" s="125" t="s">
        <v>338</v>
      </c>
      <c r="D240" s="86"/>
      <c r="E240" s="87" t="s">
        <v>97</v>
      </c>
      <c r="F240" s="114">
        <v>5</v>
      </c>
      <c r="G240" s="89"/>
      <c r="H240" s="90">
        <f t="shared" ref="H240:H241" si="78">ROUND(G240*F240,2)</f>
        <v>0</v>
      </c>
      <c r="I240" s="5" t="str">
        <f t="shared" ca="1" si="61"/>
        <v/>
      </c>
      <c r="J240" s="1" t="str">
        <f t="shared" si="65"/>
        <v>250 mmeach</v>
      </c>
      <c r="K240" s="2" t="e">
        <f>MATCH(J240,#REF!,0)</f>
        <v>#REF!</v>
      </c>
      <c r="L240" s="3" t="str">
        <f t="shared" ca="1" si="62"/>
        <v>F0</v>
      </c>
      <c r="M240" s="3" t="str">
        <f t="shared" ca="1" si="63"/>
        <v>C2</v>
      </c>
      <c r="N240" s="3" t="str">
        <f t="shared" ca="1" si="64"/>
        <v>C2</v>
      </c>
    </row>
    <row r="241" spans="1:14" ht="36" customHeight="1" x14ac:dyDescent="0.2">
      <c r="A241" s="94"/>
      <c r="B241" s="126"/>
      <c r="C241" s="96" t="s">
        <v>111</v>
      </c>
      <c r="D241" s="97"/>
      <c r="E241" s="124"/>
      <c r="F241" s="88"/>
      <c r="G241" s="90"/>
      <c r="H241" s="90">
        <f t="shared" si="78"/>
        <v>0</v>
      </c>
      <c r="I241" s="5" t="str">
        <f t="shared" ca="1" si="61"/>
        <v>LOCKED</v>
      </c>
      <c r="J241" s="1" t="str">
        <f t="shared" si="65"/>
        <v>ADJUSTMENTS</v>
      </c>
      <c r="K241" s="2" t="e">
        <f>MATCH(J241,#REF!,0)</f>
        <v>#REF!</v>
      </c>
      <c r="L241" s="3" t="str">
        <f t="shared" ca="1" si="62"/>
        <v>F0</v>
      </c>
      <c r="M241" s="3" t="str">
        <f t="shared" ca="1" si="63"/>
        <v>C2</v>
      </c>
      <c r="N241" s="3" t="str">
        <f t="shared" ca="1" si="64"/>
        <v>C2</v>
      </c>
    </row>
    <row r="242" spans="1:14" ht="48" customHeight="1" x14ac:dyDescent="0.2">
      <c r="A242" s="83" t="s">
        <v>123</v>
      </c>
      <c r="B242" s="84" t="s">
        <v>519</v>
      </c>
      <c r="C242" s="18" t="s">
        <v>343</v>
      </c>
      <c r="D242" s="17" t="s">
        <v>342</v>
      </c>
      <c r="E242" s="87" t="s">
        <v>97</v>
      </c>
      <c r="F242" s="114">
        <v>10</v>
      </c>
      <c r="G242" s="89"/>
      <c r="H242" s="90">
        <f>ROUND(G242*F242,2)</f>
        <v>0</v>
      </c>
      <c r="I242" s="5" t="str">
        <f t="shared" ca="1" si="61"/>
        <v/>
      </c>
      <c r="J242" s="1" t="str">
        <f t="shared" si="65"/>
        <v>F001Adjustment of Manholes/Catch Basins FramesCW 3210-R8each</v>
      </c>
      <c r="K242" s="2" t="e">
        <f>MATCH(J242,#REF!,0)</f>
        <v>#REF!</v>
      </c>
      <c r="L242" s="3" t="str">
        <f t="shared" ca="1" si="62"/>
        <v>F0</v>
      </c>
      <c r="M242" s="3" t="str">
        <f t="shared" ca="1" si="63"/>
        <v>C2</v>
      </c>
      <c r="N242" s="3" t="str">
        <f t="shared" ca="1" si="64"/>
        <v>C2</v>
      </c>
    </row>
    <row r="243" spans="1:14" ht="36" customHeight="1" x14ac:dyDescent="0.2">
      <c r="A243" s="83" t="s">
        <v>125</v>
      </c>
      <c r="B243" s="84" t="s">
        <v>520</v>
      </c>
      <c r="C243" s="18" t="s">
        <v>373</v>
      </c>
      <c r="D243" s="17" t="s">
        <v>342</v>
      </c>
      <c r="E243" s="87"/>
      <c r="F243" s="88"/>
      <c r="G243" s="90"/>
      <c r="H243" s="90">
        <f t="shared" ref="H243" si="79">ROUND(G243*F243,2)</f>
        <v>0</v>
      </c>
      <c r="I243" s="5" t="str">
        <f t="shared" ca="1" si="61"/>
        <v>LOCKED</v>
      </c>
      <c r="J243" s="1" t="str">
        <f t="shared" si="65"/>
        <v>F003Lifter Rings (AP-010)CW 3210-R8</v>
      </c>
      <c r="K243" s="2" t="e">
        <f>MATCH(J243,#REF!,0)</f>
        <v>#REF!</v>
      </c>
      <c r="L243" s="3" t="str">
        <f t="shared" ca="1" si="62"/>
        <v>F0</v>
      </c>
      <c r="M243" s="3" t="str">
        <f t="shared" ca="1" si="63"/>
        <v>C2</v>
      </c>
      <c r="N243" s="3" t="str">
        <f t="shared" ca="1" si="64"/>
        <v>C2</v>
      </c>
    </row>
    <row r="244" spans="1:14" ht="36" customHeight="1" x14ac:dyDescent="0.2">
      <c r="A244" s="83" t="s">
        <v>126</v>
      </c>
      <c r="B244" s="92" t="s">
        <v>173</v>
      </c>
      <c r="C244" s="85" t="s">
        <v>316</v>
      </c>
      <c r="D244" s="86"/>
      <c r="E244" s="87" t="s">
        <v>97</v>
      </c>
      <c r="F244" s="114">
        <v>1</v>
      </c>
      <c r="G244" s="89"/>
      <c r="H244" s="90">
        <f t="shared" ref="H244:H251" si="80">ROUND(G244*F244,2)</f>
        <v>0</v>
      </c>
      <c r="I244" s="5" t="str">
        <f t="shared" ca="1" si="61"/>
        <v/>
      </c>
      <c r="J244" s="1" t="str">
        <f t="shared" si="65"/>
        <v>F00438 mmeach</v>
      </c>
      <c r="K244" s="2" t="e">
        <f>MATCH(J244,#REF!,0)</f>
        <v>#REF!</v>
      </c>
      <c r="L244" s="3" t="str">
        <f t="shared" ca="1" si="62"/>
        <v>F0</v>
      </c>
      <c r="M244" s="3" t="str">
        <f t="shared" ca="1" si="63"/>
        <v>C2</v>
      </c>
      <c r="N244" s="3" t="str">
        <f t="shared" ca="1" si="64"/>
        <v>C2</v>
      </c>
    </row>
    <row r="245" spans="1:14" ht="36" customHeight="1" x14ac:dyDescent="0.2">
      <c r="A245" s="83" t="s">
        <v>127</v>
      </c>
      <c r="B245" s="92" t="s">
        <v>174</v>
      </c>
      <c r="C245" s="85" t="s">
        <v>317</v>
      </c>
      <c r="D245" s="86"/>
      <c r="E245" s="87" t="s">
        <v>97</v>
      </c>
      <c r="F245" s="114">
        <v>6</v>
      </c>
      <c r="G245" s="89"/>
      <c r="H245" s="90">
        <f t="shared" si="80"/>
        <v>0</v>
      </c>
      <c r="I245" s="5" t="str">
        <f t="shared" ca="1" si="61"/>
        <v/>
      </c>
      <c r="J245" s="1" t="str">
        <f t="shared" si="65"/>
        <v>F00551 mmeach</v>
      </c>
      <c r="K245" s="2" t="e">
        <f>MATCH(J245,#REF!,0)</f>
        <v>#REF!</v>
      </c>
      <c r="L245" s="3" t="str">
        <f t="shared" ca="1" si="62"/>
        <v>F0</v>
      </c>
      <c r="M245" s="3" t="str">
        <f t="shared" ca="1" si="63"/>
        <v>C2</v>
      </c>
      <c r="N245" s="3" t="str">
        <f t="shared" ca="1" si="64"/>
        <v>C2</v>
      </c>
    </row>
    <row r="246" spans="1:14" ht="36" customHeight="1" x14ac:dyDescent="0.2">
      <c r="A246" s="83" t="s">
        <v>128</v>
      </c>
      <c r="B246" s="84" t="s">
        <v>521</v>
      </c>
      <c r="C246" s="85" t="s">
        <v>257</v>
      </c>
      <c r="D246" s="17" t="s">
        <v>342</v>
      </c>
      <c r="E246" s="87" t="s">
        <v>97</v>
      </c>
      <c r="F246" s="114">
        <v>2</v>
      </c>
      <c r="G246" s="89"/>
      <c r="H246" s="90">
        <f t="shared" si="80"/>
        <v>0</v>
      </c>
      <c r="I246" s="5" t="str">
        <f t="shared" ca="1" si="61"/>
        <v/>
      </c>
      <c r="J246" s="1" t="str">
        <f t="shared" si="65"/>
        <v>F009Adjustment of Valve BoxesCW 3210-R8each</v>
      </c>
      <c r="K246" s="2" t="e">
        <f>MATCH(J246,#REF!,0)</f>
        <v>#REF!</v>
      </c>
      <c r="L246" s="3" t="str">
        <f t="shared" ca="1" si="62"/>
        <v>F0</v>
      </c>
      <c r="M246" s="3" t="str">
        <f t="shared" ca="1" si="63"/>
        <v>C2</v>
      </c>
      <c r="N246" s="3" t="str">
        <f t="shared" ca="1" si="64"/>
        <v>C2</v>
      </c>
    </row>
    <row r="247" spans="1:14" ht="36" customHeight="1" x14ac:dyDescent="0.2">
      <c r="A247" s="83" t="s">
        <v>224</v>
      </c>
      <c r="B247" s="84" t="s">
        <v>522</v>
      </c>
      <c r="C247" s="85" t="s">
        <v>259</v>
      </c>
      <c r="D247" s="17" t="s">
        <v>342</v>
      </c>
      <c r="E247" s="87" t="s">
        <v>97</v>
      </c>
      <c r="F247" s="114">
        <v>1</v>
      </c>
      <c r="G247" s="89"/>
      <c r="H247" s="90">
        <f t="shared" si="80"/>
        <v>0</v>
      </c>
      <c r="I247" s="5" t="str">
        <f t="shared" ca="1" si="61"/>
        <v/>
      </c>
      <c r="J247" s="1" t="str">
        <f t="shared" si="65"/>
        <v>F010Valve Box ExtensionsCW 3210-R8each</v>
      </c>
      <c r="K247" s="2" t="e">
        <f>MATCH(J247,#REF!,0)</f>
        <v>#REF!</v>
      </c>
      <c r="L247" s="3" t="str">
        <f t="shared" ca="1" si="62"/>
        <v>F0</v>
      </c>
      <c r="M247" s="3" t="str">
        <f t="shared" ca="1" si="63"/>
        <v>C2</v>
      </c>
      <c r="N247" s="3" t="str">
        <f t="shared" ca="1" si="64"/>
        <v>C2</v>
      </c>
    </row>
    <row r="248" spans="1:14" ht="36" customHeight="1" x14ac:dyDescent="0.2">
      <c r="A248" s="83" t="s">
        <v>129</v>
      </c>
      <c r="B248" s="84" t="s">
        <v>523</v>
      </c>
      <c r="C248" s="85" t="s">
        <v>258</v>
      </c>
      <c r="D248" s="17" t="s">
        <v>342</v>
      </c>
      <c r="E248" s="87" t="s">
        <v>97</v>
      </c>
      <c r="F248" s="114">
        <v>2</v>
      </c>
      <c r="G248" s="89"/>
      <c r="H248" s="90">
        <f t="shared" si="80"/>
        <v>0</v>
      </c>
      <c r="I248" s="5" t="str">
        <f t="shared" ca="1" si="61"/>
        <v/>
      </c>
      <c r="J248" s="1" t="str">
        <f t="shared" si="65"/>
        <v>F011Adjustment of Curb Stop BoxesCW 3210-R8each</v>
      </c>
      <c r="K248" s="2" t="e">
        <f>MATCH(J248,#REF!,0)</f>
        <v>#REF!</v>
      </c>
      <c r="L248" s="3" t="str">
        <f t="shared" ca="1" si="62"/>
        <v>F0</v>
      </c>
      <c r="M248" s="3" t="str">
        <f t="shared" ca="1" si="63"/>
        <v>C2</v>
      </c>
      <c r="N248" s="3" t="str">
        <f t="shared" ca="1" si="64"/>
        <v>C2</v>
      </c>
    </row>
    <row r="249" spans="1:14" ht="36" customHeight="1" x14ac:dyDescent="0.2">
      <c r="A249" s="20" t="s">
        <v>130</v>
      </c>
      <c r="B249" s="21" t="s">
        <v>524</v>
      </c>
      <c r="C249" s="18" t="s">
        <v>260</v>
      </c>
      <c r="D249" s="17" t="s">
        <v>342</v>
      </c>
      <c r="E249" s="22" t="s">
        <v>97</v>
      </c>
      <c r="F249" s="23">
        <v>2</v>
      </c>
      <c r="G249" s="24"/>
      <c r="H249" s="25">
        <f t="shared" si="80"/>
        <v>0</v>
      </c>
      <c r="I249" s="5" t="str">
        <f t="shared" ca="1" si="61"/>
        <v/>
      </c>
      <c r="J249" s="1" t="str">
        <f t="shared" si="65"/>
        <v>F018Curb Stop ExtensionsCW 3210-R8each</v>
      </c>
      <c r="K249" s="2" t="e">
        <f>MATCH(J249,#REF!,0)</f>
        <v>#REF!</v>
      </c>
      <c r="L249" s="3" t="str">
        <f t="shared" ca="1" si="62"/>
        <v>F0</v>
      </c>
      <c r="M249" s="3" t="str">
        <f t="shared" ca="1" si="63"/>
        <v>C2</v>
      </c>
      <c r="N249" s="3" t="str">
        <f t="shared" ca="1" si="64"/>
        <v>C2</v>
      </c>
    </row>
    <row r="250" spans="1:14" ht="36" customHeight="1" x14ac:dyDescent="0.2">
      <c r="A250" s="94"/>
      <c r="B250" s="95"/>
      <c r="C250" s="96" t="s">
        <v>112</v>
      </c>
      <c r="D250" s="97"/>
      <c r="E250" s="98"/>
      <c r="F250" s="88"/>
      <c r="G250" s="90"/>
      <c r="H250" s="90">
        <f t="shared" si="80"/>
        <v>0</v>
      </c>
      <c r="I250" s="5" t="str">
        <f t="shared" ca="1" si="61"/>
        <v>LOCKED</v>
      </c>
      <c r="J250" s="1" t="str">
        <f t="shared" si="65"/>
        <v>LANDSCAPING</v>
      </c>
      <c r="K250" s="2" t="e">
        <f>MATCH(J250,#REF!,0)</f>
        <v>#REF!</v>
      </c>
      <c r="L250" s="3" t="str">
        <f t="shared" ca="1" si="62"/>
        <v>F0</v>
      </c>
      <c r="M250" s="3" t="str">
        <f t="shared" ca="1" si="63"/>
        <v>C2</v>
      </c>
      <c r="N250" s="3" t="str">
        <f t="shared" ca="1" si="64"/>
        <v>C2</v>
      </c>
    </row>
    <row r="251" spans="1:14" ht="36" customHeight="1" x14ac:dyDescent="0.2">
      <c r="A251" s="100" t="s">
        <v>131</v>
      </c>
      <c r="B251" s="84" t="s">
        <v>525</v>
      </c>
      <c r="C251" s="85" t="s">
        <v>65</v>
      </c>
      <c r="D251" s="86" t="s">
        <v>602</v>
      </c>
      <c r="E251" s="87"/>
      <c r="F251" s="88"/>
      <c r="G251" s="90"/>
      <c r="H251" s="90">
        <f t="shared" si="80"/>
        <v>0</v>
      </c>
      <c r="I251" s="5" t="str">
        <f t="shared" ca="1" si="61"/>
        <v>LOCKED</v>
      </c>
      <c r="J251" s="1" t="str">
        <f t="shared" si="65"/>
        <v>G001SoddingCW 3510-R10</v>
      </c>
      <c r="K251" s="2" t="e">
        <f>MATCH(J251,#REF!,0)</f>
        <v>#REF!</v>
      </c>
      <c r="L251" s="3" t="str">
        <f t="shared" ca="1" si="62"/>
        <v>F0</v>
      </c>
      <c r="M251" s="3" t="str">
        <f t="shared" ca="1" si="63"/>
        <v>C2</v>
      </c>
      <c r="N251" s="3" t="str">
        <f t="shared" ca="1" si="64"/>
        <v>C2</v>
      </c>
    </row>
    <row r="252" spans="1:14" ht="36" customHeight="1" x14ac:dyDescent="0.2">
      <c r="A252" s="100" t="s">
        <v>132</v>
      </c>
      <c r="B252" s="92" t="s">
        <v>173</v>
      </c>
      <c r="C252" s="85" t="s">
        <v>318</v>
      </c>
      <c r="D252" s="86"/>
      <c r="E252" s="87" t="s">
        <v>94</v>
      </c>
      <c r="F252" s="88">
        <v>100</v>
      </c>
      <c r="G252" s="89"/>
      <c r="H252" s="90">
        <f>ROUND(G252*F252,2)</f>
        <v>0</v>
      </c>
      <c r="I252" s="5" t="str">
        <f t="shared" ca="1" si="61"/>
        <v/>
      </c>
      <c r="J252" s="1" t="str">
        <f t="shared" si="65"/>
        <v>G002width &lt; 600 mmm²</v>
      </c>
      <c r="K252" s="2" t="e">
        <f>MATCH(J252,#REF!,0)</f>
        <v>#REF!</v>
      </c>
      <c r="L252" s="3" t="str">
        <f t="shared" ca="1" si="62"/>
        <v>F0</v>
      </c>
      <c r="M252" s="3" t="str">
        <f t="shared" ca="1" si="63"/>
        <v>C2</v>
      </c>
      <c r="N252" s="3" t="str">
        <f t="shared" ca="1" si="64"/>
        <v>C2</v>
      </c>
    </row>
    <row r="253" spans="1:14" ht="36" customHeight="1" x14ac:dyDescent="0.2">
      <c r="A253" s="100" t="s">
        <v>133</v>
      </c>
      <c r="B253" s="92" t="s">
        <v>174</v>
      </c>
      <c r="C253" s="85" t="s">
        <v>319</v>
      </c>
      <c r="D253" s="86"/>
      <c r="E253" s="87" t="s">
        <v>94</v>
      </c>
      <c r="F253" s="88">
        <v>1400</v>
      </c>
      <c r="G253" s="89"/>
      <c r="H253" s="90">
        <f>ROUND(G253*F253,2)</f>
        <v>0</v>
      </c>
      <c r="I253" s="5" t="str">
        <f t="shared" ca="1" si="61"/>
        <v/>
      </c>
      <c r="J253" s="1" t="str">
        <f t="shared" si="65"/>
        <v>G003width &gt; or = 600 mmm²</v>
      </c>
      <c r="K253" s="2" t="e">
        <f>MATCH(J253,#REF!,0)</f>
        <v>#REF!</v>
      </c>
      <c r="L253" s="3" t="str">
        <f t="shared" ca="1" si="62"/>
        <v>F0</v>
      </c>
      <c r="M253" s="3" t="str">
        <f t="shared" ca="1" si="63"/>
        <v>C2</v>
      </c>
      <c r="N253" s="3" t="str">
        <f t="shared" ca="1" si="64"/>
        <v>C2</v>
      </c>
    </row>
    <row r="254" spans="1:14" ht="15.75" customHeight="1" x14ac:dyDescent="0.2">
      <c r="A254" s="94"/>
      <c r="B254" s="135"/>
      <c r="C254" s="96"/>
      <c r="D254" s="97"/>
      <c r="E254" s="124"/>
      <c r="F254" s="119"/>
      <c r="G254" s="94"/>
      <c r="H254" s="99"/>
      <c r="I254" s="5" t="str">
        <f t="shared" ca="1" si="61"/>
        <v>LOCKED</v>
      </c>
      <c r="J254" s="1" t="str">
        <f t="shared" si="65"/>
        <v/>
      </c>
      <c r="K254" s="2" t="e">
        <f>MATCH(J254,#REF!,0)</f>
        <v>#REF!</v>
      </c>
      <c r="L254" s="3" t="str">
        <f t="shared" ca="1" si="62"/>
        <v>G</v>
      </c>
      <c r="M254" s="3" t="str">
        <f t="shared" ca="1" si="63"/>
        <v>C2</v>
      </c>
      <c r="N254" s="3" t="str">
        <f t="shared" ca="1" si="64"/>
        <v>C2</v>
      </c>
    </row>
    <row r="255" spans="1:14" s="78" customFormat="1" ht="48" customHeight="1" thickBot="1" x14ac:dyDescent="0.25">
      <c r="A255" s="146"/>
      <c r="B255" s="138" t="s">
        <v>265</v>
      </c>
      <c r="C255" s="212" t="str">
        <f>C148</f>
        <v>PAVEMENT REHABILITATION: UNIVERSITY CRESCENT (S/B) FROM THATCHER DRIVE TO PEMBINA HIGHWAY</v>
      </c>
      <c r="D255" s="213"/>
      <c r="E255" s="213"/>
      <c r="F255" s="214"/>
      <c r="G255" s="146" t="s">
        <v>491</v>
      </c>
      <c r="H255" s="146">
        <f>SUM(H148:H254)</f>
        <v>0</v>
      </c>
      <c r="I255" s="5" t="str">
        <f t="shared" ca="1" si="61"/>
        <v>LOCKED</v>
      </c>
      <c r="J255" s="1" t="str">
        <f t="shared" si="65"/>
        <v>PAVEMENT REHABILITATION: UNIVERSITY CRESCENT (S/B) FROM THATCHER DRIVE TO PEMBINA HIGHWAY</v>
      </c>
      <c r="K255" s="2" t="e">
        <f>MATCH(J255,#REF!,0)</f>
        <v>#REF!</v>
      </c>
      <c r="L255" s="3" t="str">
        <f t="shared" ca="1" si="62"/>
        <v>G</v>
      </c>
      <c r="M255" s="3" t="str">
        <f t="shared" ca="1" si="63"/>
        <v>C2</v>
      </c>
      <c r="N255" s="3" t="str">
        <f t="shared" ca="1" si="64"/>
        <v>C2</v>
      </c>
    </row>
    <row r="256" spans="1:14" s="78" customFormat="1" ht="48" customHeight="1" thickTop="1" x14ac:dyDescent="0.2">
      <c r="A256" s="139"/>
      <c r="B256" s="140" t="s">
        <v>185</v>
      </c>
      <c r="C256" s="203" t="s">
        <v>526</v>
      </c>
      <c r="D256" s="204"/>
      <c r="E256" s="204"/>
      <c r="F256" s="205"/>
      <c r="G256" s="94"/>
      <c r="H256" s="141"/>
      <c r="I256" s="5" t="str">
        <f t="shared" ca="1" si="61"/>
        <v>LOCKED</v>
      </c>
      <c r="J256" s="1" t="str">
        <f t="shared" si="65"/>
        <v>TRAFFIC SIGNAL CONDUIT AND BASE INSTALLATION AND ASSOCIATED WORKS</v>
      </c>
      <c r="K256" s="2" t="e">
        <f>MATCH(J256,#REF!,0)</f>
        <v>#REF!</v>
      </c>
      <c r="L256" s="3" t="str">
        <f t="shared" ca="1" si="62"/>
        <v>G</v>
      </c>
      <c r="M256" s="3" t="str">
        <f t="shared" ca="1" si="63"/>
        <v>C2</v>
      </c>
      <c r="N256" s="3" t="str">
        <f t="shared" ca="1" si="64"/>
        <v>C2</v>
      </c>
    </row>
    <row r="257" spans="1:14" ht="36" customHeight="1" x14ac:dyDescent="0.2">
      <c r="A257" s="67"/>
      <c r="B257" s="95"/>
      <c r="C257" s="217" t="s">
        <v>527</v>
      </c>
      <c r="D257" s="218"/>
      <c r="E257" s="98"/>
      <c r="F257" s="88"/>
      <c r="G257" s="90"/>
      <c r="H257" s="90">
        <f t="shared" ref="H257:H259" si="81">ROUND(G257*F257,2)</f>
        <v>0</v>
      </c>
      <c r="I257" s="5" t="str">
        <f t="shared" ca="1" si="61"/>
        <v>LOCKED</v>
      </c>
      <c r="J257" s="1" t="str">
        <f t="shared" si="65"/>
        <v>UNIVERSITY CRESCENT AND THATCHER DRIVE</v>
      </c>
      <c r="K257" s="2" t="e">
        <f>MATCH(J257,#REF!,0)</f>
        <v>#REF!</v>
      </c>
      <c r="L257" s="3" t="str">
        <f t="shared" ca="1" si="62"/>
        <v>F0</v>
      </c>
      <c r="M257" s="3" t="str">
        <f t="shared" ca="1" si="63"/>
        <v>C2</v>
      </c>
      <c r="N257" s="3" t="str">
        <f t="shared" ca="1" si="64"/>
        <v>C2</v>
      </c>
    </row>
    <row r="258" spans="1:14" ht="36" customHeight="1" x14ac:dyDescent="0.2">
      <c r="A258" s="67"/>
      <c r="B258" s="95"/>
      <c r="C258" s="147" t="s">
        <v>528</v>
      </c>
      <c r="D258" s="147"/>
      <c r="E258" s="98"/>
      <c r="F258" s="88"/>
      <c r="G258" s="90"/>
      <c r="H258" s="90">
        <f t="shared" si="81"/>
        <v>0</v>
      </c>
      <c r="I258" s="5" t="str">
        <f t="shared" ca="1" si="61"/>
        <v>LOCKED</v>
      </c>
      <c r="J258" s="1" t="str">
        <f t="shared" si="65"/>
        <v>INSTALLATIONS</v>
      </c>
      <c r="K258" s="2" t="e">
        <f>MATCH(J258,#REF!,0)</f>
        <v>#REF!</v>
      </c>
      <c r="L258" s="3" t="str">
        <f t="shared" ca="1" si="62"/>
        <v>F0</v>
      </c>
      <c r="M258" s="3" t="str">
        <f t="shared" ca="1" si="63"/>
        <v>C2</v>
      </c>
      <c r="N258" s="3" t="str">
        <f t="shared" ca="1" si="64"/>
        <v>C2</v>
      </c>
    </row>
    <row r="259" spans="1:14" ht="36" customHeight="1" x14ac:dyDescent="0.2">
      <c r="A259" s="67"/>
      <c r="B259" s="84" t="s">
        <v>47</v>
      </c>
      <c r="C259" s="85" t="s">
        <v>529</v>
      </c>
      <c r="D259" s="147"/>
      <c r="E259" s="98"/>
      <c r="F259" s="88"/>
      <c r="G259" s="90"/>
      <c r="H259" s="90">
        <f t="shared" si="81"/>
        <v>0</v>
      </c>
      <c r="I259" s="5" t="str">
        <f t="shared" ca="1" si="61"/>
        <v>LOCKED</v>
      </c>
      <c r="J259" s="1" t="str">
        <f t="shared" si="65"/>
        <v>Installation of Conduit</v>
      </c>
      <c r="K259" s="2" t="e">
        <f>MATCH(J259,#REF!,0)</f>
        <v>#REF!</v>
      </c>
      <c r="L259" s="3" t="str">
        <f t="shared" ca="1" si="62"/>
        <v>F0</v>
      </c>
      <c r="M259" s="3" t="str">
        <f t="shared" ca="1" si="63"/>
        <v>C2</v>
      </c>
      <c r="N259" s="3" t="str">
        <f t="shared" ca="1" si="64"/>
        <v>C2</v>
      </c>
    </row>
    <row r="260" spans="1:14" ht="36" customHeight="1" x14ac:dyDescent="0.2">
      <c r="A260" s="67"/>
      <c r="B260" s="92" t="s">
        <v>173</v>
      </c>
      <c r="C260" s="85" t="s">
        <v>530</v>
      </c>
      <c r="D260" s="17" t="s">
        <v>531</v>
      </c>
      <c r="E260" s="87" t="s">
        <v>98</v>
      </c>
      <c r="F260" s="114">
        <v>50</v>
      </c>
      <c r="G260" s="89"/>
      <c r="H260" s="90">
        <f t="shared" ref="H260:H268" si="82">ROUND(G260*F260,2)</f>
        <v>0</v>
      </c>
      <c r="I260" s="5" t="str">
        <f t="shared" ca="1" si="61"/>
        <v/>
      </c>
      <c r="J260" s="1" t="str">
        <f t="shared" si="65"/>
        <v>Installation of Conduit - SingleCW 3620m</v>
      </c>
      <c r="K260" s="2" t="e">
        <f>MATCH(J260,#REF!,0)</f>
        <v>#REF!</v>
      </c>
      <c r="L260" s="3" t="str">
        <f t="shared" ca="1" si="62"/>
        <v>F0</v>
      </c>
      <c r="M260" s="3" t="str">
        <f t="shared" ca="1" si="63"/>
        <v>C2</v>
      </c>
      <c r="N260" s="3" t="str">
        <f t="shared" ca="1" si="64"/>
        <v>C2</v>
      </c>
    </row>
    <row r="261" spans="1:14" ht="36" customHeight="1" x14ac:dyDescent="0.2">
      <c r="A261" s="67"/>
      <c r="B261" s="84" t="s">
        <v>49</v>
      </c>
      <c r="C261" s="85" t="s">
        <v>532</v>
      </c>
      <c r="D261" s="147"/>
      <c r="E261" s="98"/>
      <c r="F261" s="88"/>
      <c r="G261" s="90"/>
      <c r="H261" s="90">
        <f t="shared" si="82"/>
        <v>0</v>
      </c>
      <c r="I261" s="5" t="str">
        <f t="shared" ref="I261:I324" ca="1" si="83">IF(CELL("protect",$G261)=1, "LOCKED", "")</f>
        <v>LOCKED</v>
      </c>
      <c r="J261" s="1" t="str">
        <f t="shared" si="65"/>
        <v>Installation of Concrete Bases</v>
      </c>
      <c r="K261" s="2" t="e">
        <f>MATCH(J261,#REF!,0)</f>
        <v>#REF!</v>
      </c>
      <c r="L261" s="3" t="str">
        <f t="shared" ref="L261:L324" ca="1" si="84">CELL("format",$F261)</f>
        <v>F0</v>
      </c>
      <c r="M261" s="3" t="str">
        <f t="shared" ref="M261:M324" ca="1" si="85">CELL("format",$G261)</f>
        <v>C2</v>
      </c>
      <c r="N261" s="3" t="str">
        <f t="shared" ref="N261:N324" ca="1" si="86">CELL("format",$H261)</f>
        <v>C2</v>
      </c>
    </row>
    <row r="262" spans="1:14" ht="63" customHeight="1" x14ac:dyDescent="0.2">
      <c r="A262" s="67"/>
      <c r="B262" s="92" t="s">
        <v>173</v>
      </c>
      <c r="C262" s="85" t="s">
        <v>533</v>
      </c>
      <c r="D262" s="17" t="s">
        <v>534</v>
      </c>
      <c r="E262" s="87" t="s">
        <v>97</v>
      </c>
      <c r="F262" s="114">
        <v>2</v>
      </c>
      <c r="G262" s="89"/>
      <c r="H262" s="90">
        <f t="shared" ref="H262:H264" si="87">ROUND(G262*F262,2)</f>
        <v>0</v>
      </c>
      <c r="I262" s="5" t="str">
        <f t="shared" ca="1" si="83"/>
        <v/>
      </c>
      <c r="J262" s="1" t="str">
        <f t="shared" ref="J262:J325" si="88">CLEAN(CONCATENATE(TRIM($A262),TRIM($C262),IF(LEFT($D262)&lt;&gt;"E",TRIM($D262),),TRIM($E262)))</f>
        <v>Signal Pole Base Early Open - Type GCW 3620, SD-313, SD-315.A, E23, E25each</v>
      </c>
      <c r="K262" s="2" t="e">
        <f>MATCH(J262,#REF!,0)</f>
        <v>#REF!</v>
      </c>
      <c r="L262" s="3" t="str">
        <f t="shared" ca="1" si="84"/>
        <v>F0</v>
      </c>
      <c r="M262" s="3" t="str">
        <f t="shared" ca="1" si="85"/>
        <v>C2</v>
      </c>
      <c r="N262" s="3" t="str">
        <f t="shared" ca="1" si="86"/>
        <v>C2</v>
      </c>
    </row>
    <row r="263" spans="1:14" ht="64.900000000000006" customHeight="1" x14ac:dyDescent="0.2">
      <c r="A263" s="67"/>
      <c r="B263" s="92" t="s">
        <v>174</v>
      </c>
      <c r="C263" s="85" t="s">
        <v>535</v>
      </c>
      <c r="D263" s="17" t="s">
        <v>536</v>
      </c>
      <c r="E263" s="87" t="s">
        <v>97</v>
      </c>
      <c r="F263" s="114">
        <v>2</v>
      </c>
      <c r="G263" s="89"/>
      <c r="H263" s="90">
        <f t="shared" si="87"/>
        <v>0</v>
      </c>
      <c r="I263" s="5" t="str">
        <f t="shared" ca="1" si="83"/>
        <v/>
      </c>
      <c r="J263" s="1" t="str">
        <f t="shared" si="88"/>
        <v>Signal Pole Base Early Open - Type ODCW 3620, SD-312A, SD-315.C, E23, E25each</v>
      </c>
      <c r="K263" s="2" t="e">
        <f>MATCH(J263,#REF!,0)</f>
        <v>#REF!</v>
      </c>
      <c r="L263" s="3" t="str">
        <f t="shared" ca="1" si="84"/>
        <v>F0</v>
      </c>
      <c r="M263" s="3" t="str">
        <f t="shared" ca="1" si="85"/>
        <v>C2</v>
      </c>
      <c r="N263" s="3" t="str">
        <f t="shared" ca="1" si="86"/>
        <v>C2</v>
      </c>
    </row>
    <row r="264" spans="1:14" ht="36" customHeight="1" x14ac:dyDescent="0.2">
      <c r="A264" s="67"/>
      <c r="B264" s="95"/>
      <c r="C264" s="147" t="s">
        <v>101</v>
      </c>
      <c r="D264" s="147"/>
      <c r="E264" s="98"/>
      <c r="F264" s="88"/>
      <c r="G264" s="90"/>
      <c r="H264" s="90">
        <f t="shared" si="87"/>
        <v>0</v>
      </c>
      <c r="I264" s="5" t="str">
        <f t="shared" ca="1" si="83"/>
        <v>LOCKED</v>
      </c>
      <c r="J264" s="1" t="str">
        <f t="shared" si="88"/>
        <v>MISCELLANEOUS</v>
      </c>
      <c r="K264" s="2" t="e">
        <f>MATCH(J264,#REF!,0)</f>
        <v>#REF!</v>
      </c>
      <c r="L264" s="3" t="str">
        <f t="shared" ca="1" si="84"/>
        <v>F0</v>
      </c>
      <c r="M264" s="3" t="str">
        <f t="shared" ca="1" si="85"/>
        <v>C2</v>
      </c>
      <c r="N264" s="3" t="str">
        <f t="shared" ca="1" si="86"/>
        <v>C2</v>
      </c>
    </row>
    <row r="265" spans="1:14" ht="36" customHeight="1" x14ac:dyDescent="0.2">
      <c r="A265" s="67"/>
      <c r="B265" s="84" t="s">
        <v>50</v>
      </c>
      <c r="C265" s="85" t="s">
        <v>537</v>
      </c>
      <c r="D265" s="17" t="s">
        <v>531</v>
      </c>
      <c r="E265" s="87" t="s">
        <v>97</v>
      </c>
      <c r="F265" s="114">
        <v>1</v>
      </c>
      <c r="G265" s="89"/>
      <c r="H265" s="90">
        <f t="shared" si="82"/>
        <v>0</v>
      </c>
      <c r="I265" s="5" t="str">
        <f t="shared" ca="1" si="83"/>
        <v/>
      </c>
      <c r="J265" s="1" t="str">
        <f t="shared" si="88"/>
        <v>Ground Rods (Electrodes)CW 3620each</v>
      </c>
      <c r="K265" s="2" t="e">
        <f>MATCH(J265,#REF!,0)</f>
        <v>#REF!</v>
      </c>
      <c r="L265" s="3" t="str">
        <f t="shared" ca="1" si="84"/>
        <v>F0</v>
      </c>
      <c r="M265" s="3" t="str">
        <f t="shared" ca="1" si="85"/>
        <v>C2</v>
      </c>
      <c r="N265" s="3" t="str">
        <f t="shared" ca="1" si="86"/>
        <v>C2</v>
      </c>
    </row>
    <row r="266" spans="1:14" ht="36" customHeight="1" x14ac:dyDescent="0.2">
      <c r="A266" s="67"/>
      <c r="B266" s="95"/>
      <c r="C266" s="217" t="s">
        <v>538</v>
      </c>
      <c r="D266" s="218"/>
      <c r="E266" s="98"/>
      <c r="F266" s="88"/>
      <c r="G266" s="90"/>
      <c r="H266" s="90">
        <f t="shared" si="82"/>
        <v>0</v>
      </c>
      <c r="I266" s="5" t="str">
        <f t="shared" ca="1" si="83"/>
        <v>LOCKED</v>
      </c>
      <c r="J266" s="1" t="str">
        <f t="shared" si="88"/>
        <v>UNIVERSITY CRESCENT AND WEDGEWOOD DRIVE</v>
      </c>
      <c r="K266" s="2" t="e">
        <f>MATCH(J266,#REF!,0)</f>
        <v>#REF!</v>
      </c>
      <c r="L266" s="3" t="str">
        <f t="shared" ca="1" si="84"/>
        <v>F0</v>
      </c>
      <c r="M266" s="3" t="str">
        <f t="shared" ca="1" si="85"/>
        <v>C2</v>
      </c>
      <c r="N266" s="3" t="str">
        <f t="shared" ca="1" si="86"/>
        <v>C2</v>
      </c>
    </row>
    <row r="267" spans="1:14" ht="36" customHeight="1" x14ac:dyDescent="0.2">
      <c r="A267" s="67"/>
      <c r="B267" s="95"/>
      <c r="C267" s="147" t="s">
        <v>528</v>
      </c>
      <c r="D267" s="147"/>
      <c r="E267" s="98"/>
      <c r="F267" s="88"/>
      <c r="G267" s="90"/>
      <c r="H267" s="90">
        <f t="shared" si="82"/>
        <v>0</v>
      </c>
      <c r="I267" s="5" t="str">
        <f t="shared" ca="1" si="83"/>
        <v>LOCKED</v>
      </c>
      <c r="J267" s="1" t="str">
        <f t="shared" si="88"/>
        <v>INSTALLATIONS</v>
      </c>
      <c r="K267" s="2" t="e">
        <f>MATCH(J267,#REF!,0)</f>
        <v>#REF!</v>
      </c>
      <c r="L267" s="3" t="str">
        <f t="shared" ca="1" si="84"/>
        <v>F0</v>
      </c>
      <c r="M267" s="3" t="str">
        <f t="shared" ca="1" si="85"/>
        <v>C2</v>
      </c>
      <c r="N267" s="3" t="str">
        <f t="shared" ca="1" si="86"/>
        <v>C2</v>
      </c>
    </row>
    <row r="268" spans="1:14" ht="36" customHeight="1" x14ac:dyDescent="0.2">
      <c r="A268" s="67"/>
      <c r="B268" s="84" t="s">
        <v>51</v>
      </c>
      <c r="C268" s="85" t="s">
        <v>529</v>
      </c>
      <c r="D268" s="147"/>
      <c r="E268" s="98"/>
      <c r="F268" s="88"/>
      <c r="G268" s="90"/>
      <c r="H268" s="90">
        <f t="shared" si="82"/>
        <v>0</v>
      </c>
      <c r="I268" s="5" t="str">
        <f t="shared" ca="1" si="83"/>
        <v>LOCKED</v>
      </c>
      <c r="J268" s="1" t="str">
        <f t="shared" si="88"/>
        <v>Installation of Conduit</v>
      </c>
      <c r="K268" s="2" t="e">
        <f>MATCH(J268,#REF!,0)</f>
        <v>#REF!</v>
      </c>
      <c r="L268" s="3" t="str">
        <f t="shared" ca="1" si="84"/>
        <v>F0</v>
      </c>
      <c r="M268" s="3" t="str">
        <f t="shared" ca="1" si="85"/>
        <v>C2</v>
      </c>
      <c r="N268" s="3" t="str">
        <f t="shared" ca="1" si="86"/>
        <v>C2</v>
      </c>
    </row>
    <row r="269" spans="1:14" ht="36" customHeight="1" x14ac:dyDescent="0.2">
      <c r="A269" s="67"/>
      <c r="B269" s="92" t="s">
        <v>173</v>
      </c>
      <c r="C269" s="85" t="s">
        <v>530</v>
      </c>
      <c r="D269" s="17" t="s">
        <v>531</v>
      </c>
      <c r="E269" s="87" t="s">
        <v>98</v>
      </c>
      <c r="F269" s="114">
        <v>75</v>
      </c>
      <c r="G269" s="89"/>
      <c r="H269" s="90">
        <f t="shared" ref="H269:H270" si="89">ROUND(G269*F269,2)</f>
        <v>0</v>
      </c>
      <c r="I269" s="5" t="str">
        <f t="shared" ca="1" si="83"/>
        <v/>
      </c>
      <c r="J269" s="1" t="str">
        <f t="shared" si="88"/>
        <v>Installation of Conduit - SingleCW 3620m</v>
      </c>
      <c r="K269" s="2" t="e">
        <f>MATCH(J269,#REF!,0)</f>
        <v>#REF!</v>
      </c>
      <c r="L269" s="3" t="str">
        <f t="shared" ca="1" si="84"/>
        <v>F0</v>
      </c>
      <c r="M269" s="3" t="str">
        <f t="shared" ca="1" si="85"/>
        <v>C2</v>
      </c>
      <c r="N269" s="3" t="str">
        <f t="shared" ca="1" si="86"/>
        <v>C2</v>
      </c>
    </row>
    <row r="270" spans="1:14" ht="36" customHeight="1" x14ac:dyDescent="0.2">
      <c r="A270" s="67"/>
      <c r="B270" s="84" t="s">
        <v>52</v>
      </c>
      <c r="C270" s="85" t="s">
        <v>532</v>
      </c>
      <c r="D270" s="147"/>
      <c r="E270" s="98"/>
      <c r="F270" s="88"/>
      <c r="G270" s="90"/>
      <c r="H270" s="90">
        <f t="shared" si="89"/>
        <v>0</v>
      </c>
      <c r="I270" s="5" t="str">
        <f t="shared" ca="1" si="83"/>
        <v>LOCKED</v>
      </c>
      <c r="J270" s="1" t="str">
        <f t="shared" si="88"/>
        <v>Installation of Concrete Bases</v>
      </c>
      <c r="K270" s="2" t="e">
        <f>MATCH(J270,#REF!,0)</f>
        <v>#REF!</v>
      </c>
      <c r="L270" s="3" t="str">
        <f t="shared" ca="1" si="84"/>
        <v>F0</v>
      </c>
      <c r="M270" s="3" t="str">
        <f t="shared" ca="1" si="85"/>
        <v>C2</v>
      </c>
      <c r="N270" s="3" t="str">
        <f t="shared" ca="1" si="86"/>
        <v>C2</v>
      </c>
    </row>
    <row r="271" spans="1:14" ht="65.099999999999994" customHeight="1" x14ac:dyDescent="0.2">
      <c r="A271" s="67"/>
      <c r="B271" s="92" t="s">
        <v>173</v>
      </c>
      <c r="C271" s="85" t="s">
        <v>533</v>
      </c>
      <c r="D271" s="17" t="s">
        <v>534</v>
      </c>
      <c r="E271" s="87" t="s">
        <v>97</v>
      </c>
      <c r="F271" s="114">
        <v>1</v>
      </c>
      <c r="G271" s="89"/>
      <c r="H271" s="90">
        <f t="shared" ref="H271:H274" si="90">ROUND(G271*F271,2)</f>
        <v>0</v>
      </c>
      <c r="I271" s="5" t="str">
        <f t="shared" ca="1" si="83"/>
        <v/>
      </c>
      <c r="J271" s="1" t="str">
        <f t="shared" si="88"/>
        <v>Signal Pole Base Early Open - Type GCW 3620, SD-313, SD-315.A, E23, E25each</v>
      </c>
      <c r="K271" s="2" t="e">
        <f>MATCH(J271,#REF!,0)</f>
        <v>#REF!</v>
      </c>
      <c r="L271" s="3" t="str">
        <f t="shared" ca="1" si="84"/>
        <v>F0</v>
      </c>
      <c r="M271" s="3" t="str">
        <f t="shared" ca="1" si="85"/>
        <v>C2</v>
      </c>
      <c r="N271" s="3" t="str">
        <f t="shared" ca="1" si="86"/>
        <v>C2</v>
      </c>
    </row>
    <row r="272" spans="1:14" ht="64.150000000000006" customHeight="1" x14ac:dyDescent="0.2">
      <c r="A272" s="67"/>
      <c r="B272" s="92" t="s">
        <v>174</v>
      </c>
      <c r="C272" s="85" t="s">
        <v>535</v>
      </c>
      <c r="D272" s="17" t="s">
        <v>536</v>
      </c>
      <c r="E272" s="87" t="s">
        <v>97</v>
      </c>
      <c r="F272" s="114">
        <v>3</v>
      </c>
      <c r="G272" s="89"/>
      <c r="H272" s="90">
        <f t="shared" si="90"/>
        <v>0</v>
      </c>
      <c r="I272" s="5" t="str">
        <f t="shared" ca="1" si="83"/>
        <v/>
      </c>
      <c r="J272" s="1" t="str">
        <f t="shared" si="88"/>
        <v>Signal Pole Base Early Open - Type ODCW 3620, SD-312A, SD-315.C, E23, E25each</v>
      </c>
      <c r="K272" s="2" t="e">
        <f>MATCH(J272,#REF!,0)</f>
        <v>#REF!</v>
      </c>
      <c r="L272" s="3" t="str">
        <f t="shared" ca="1" si="84"/>
        <v>F0</v>
      </c>
      <c r="M272" s="3" t="str">
        <f t="shared" ca="1" si="85"/>
        <v>C2</v>
      </c>
      <c r="N272" s="3" t="str">
        <f t="shared" ca="1" si="86"/>
        <v>C2</v>
      </c>
    </row>
    <row r="273" spans="1:14" ht="36" customHeight="1" x14ac:dyDescent="0.2">
      <c r="A273" s="67"/>
      <c r="B273" s="95"/>
      <c r="C273" s="147" t="s">
        <v>539</v>
      </c>
      <c r="D273" s="147"/>
      <c r="E273" s="98"/>
      <c r="F273" s="88"/>
      <c r="G273" s="90"/>
      <c r="H273" s="90">
        <f t="shared" si="90"/>
        <v>0</v>
      </c>
      <c r="I273" s="5" t="str">
        <f t="shared" ca="1" si="83"/>
        <v>LOCKED</v>
      </c>
      <c r="J273" s="1" t="str">
        <f t="shared" si="88"/>
        <v>REMOVALS</v>
      </c>
      <c r="K273" s="2" t="e">
        <f>MATCH(J273,#REF!,0)</f>
        <v>#REF!</v>
      </c>
      <c r="L273" s="3" t="str">
        <f t="shared" ca="1" si="84"/>
        <v>F0</v>
      </c>
      <c r="M273" s="3" t="str">
        <f t="shared" ca="1" si="85"/>
        <v>C2</v>
      </c>
      <c r="N273" s="3" t="str">
        <f t="shared" ca="1" si="86"/>
        <v>C2</v>
      </c>
    </row>
    <row r="274" spans="1:14" ht="36" customHeight="1" x14ac:dyDescent="0.2">
      <c r="A274" s="67"/>
      <c r="B274" s="84" t="s">
        <v>189</v>
      </c>
      <c r="C274" s="85" t="s">
        <v>540</v>
      </c>
      <c r="D274" s="147"/>
      <c r="E274" s="98"/>
      <c r="F274" s="88"/>
      <c r="G274" s="90"/>
      <c r="H274" s="90">
        <f t="shared" si="90"/>
        <v>0</v>
      </c>
      <c r="I274" s="5" t="str">
        <f t="shared" ca="1" si="83"/>
        <v>LOCKED</v>
      </c>
      <c r="J274" s="1" t="str">
        <f t="shared" si="88"/>
        <v>Removal of Concrete Bases</v>
      </c>
      <c r="K274" s="2" t="e">
        <f>MATCH(J274,#REF!,0)</f>
        <v>#REF!</v>
      </c>
      <c r="L274" s="3" t="str">
        <f t="shared" ca="1" si="84"/>
        <v>F0</v>
      </c>
      <c r="M274" s="3" t="str">
        <f t="shared" ca="1" si="85"/>
        <v>C2</v>
      </c>
      <c r="N274" s="3" t="str">
        <f t="shared" ca="1" si="86"/>
        <v>C2</v>
      </c>
    </row>
    <row r="275" spans="1:14" s="109" customFormat="1" ht="48" customHeight="1" x14ac:dyDescent="0.2">
      <c r="A275" s="148"/>
      <c r="B275" s="102" t="s">
        <v>173</v>
      </c>
      <c r="C275" s="103" t="s">
        <v>541</v>
      </c>
      <c r="D275" s="19" t="s">
        <v>531</v>
      </c>
      <c r="E275" s="105" t="s">
        <v>97</v>
      </c>
      <c r="F275" s="121">
        <v>3</v>
      </c>
      <c r="G275" s="107"/>
      <c r="H275" s="108">
        <f t="shared" ref="H275:H276" si="91">ROUND(G275*F275,2)</f>
        <v>0</v>
      </c>
      <c r="I275" s="38" t="str">
        <f t="shared" ca="1" si="83"/>
        <v/>
      </c>
      <c r="J275" s="39" t="str">
        <f t="shared" si="88"/>
        <v>Removal of Existing Signal Pole Base or Service BoxCW 3620each</v>
      </c>
      <c r="K275" s="40" t="e">
        <f>MATCH(J275,#REF!,0)</f>
        <v>#REF!</v>
      </c>
      <c r="L275" s="41" t="str">
        <f t="shared" ca="1" si="84"/>
        <v>F0</v>
      </c>
      <c r="M275" s="41" t="str">
        <f t="shared" ca="1" si="85"/>
        <v>C2</v>
      </c>
      <c r="N275" s="41" t="str">
        <f t="shared" ca="1" si="86"/>
        <v>C2</v>
      </c>
    </row>
    <row r="276" spans="1:14" ht="36" customHeight="1" x14ac:dyDescent="0.2">
      <c r="A276" s="67"/>
      <c r="B276" s="95"/>
      <c r="C276" s="147" t="s">
        <v>101</v>
      </c>
      <c r="D276" s="147"/>
      <c r="E276" s="98"/>
      <c r="F276" s="88"/>
      <c r="G276" s="90"/>
      <c r="H276" s="90">
        <f t="shared" si="91"/>
        <v>0</v>
      </c>
      <c r="I276" s="5" t="str">
        <f t="shared" ca="1" si="83"/>
        <v>LOCKED</v>
      </c>
      <c r="J276" s="1" t="str">
        <f t="shared" si="88"/>
        <v>MISCELLANEOUS</v>
      </c>
      <c r="K276" s="2" t="e">
        <f>MATCH(J276,#REF!,0)</f>
        <v>#REF!</v>
      </c>
      <c r="L276" s="3" t="str">
        <f t="shared" ca="1" si="84"/>
        <v>F0</v>
      </c>
      <c r="M276" s="3" t="str">
        <f t="shared" ca="1" si="85"/>
        <v>C2</v>
      </c>
      <c r="N276" s="3" t="str">
        <f t="shared" ca="1" si="86"/>
        <v>C2</v>
      </c>
    </row>
    <row r="277" spans="1:14" ht="36" customHeight="1" x14ac:dyDescent="0.2">
      <c r="A277" s="67"/>
      <c r="B277" s="84" t="s">
        <v>190</v>
      </c>
      <c r="C277" s="85" t="s">
        <v>537</v>
      </c>
      <c r="D277" s="17" t="s">
        <v>531</v>
      </c>
      <c r="E277" s="87" t="s">
        <v>97</v>
      </c>
      <c r="F277" s="114">
        <v>1</v>
      </c>
      <c r="G277" s="89"/>
      <c r="H277" s="90">
        <f t="shared" ref="H277:H280" si="92">ROUND(G277*F277,2)</f>
        <v>0</v>
      </c>
      <c r="I277" s="5" t="str">
        <f t="shared" ca="1" si="83"/>
        <v/>
      </c>
      <c r="J277" s="1" t="str">
        <f t="shared" si="88"/>
        <v>Ground Rods (Electrodes)CW 3620each</v>
      </c>
      <c r="K277" s="2" t="e">
        <f>MATCH(J277,#REF!,0)</f>
        <v>#REF!</v>
      </c>
      <c r="L277" s="3" t="str">
        <f t="shared" ca="1" si="84"/>
        <v>F0</v>
      </c>
      <c r="M277" s="3" t="str">
        <f t="shared" ca="1" si="85"/>
        <v>C2</v>
      </c>
      <c r="N277" s="3" t="str">
        <f t="shared" ca="1" si="86"/>
        <v>C2</v>
      </c>
    </row>
    <row r="278" spans="1:14" ht="36" customHeight="1" x14ac:dyDescent="0.2">
      <c r="A278" s="67"/>
      <c r="B278" s="95"/>
      <c r="C278" s="217" t="s">
        <v>542</v>
      </c>
      <c r="D278" s="218"/>
      <c r="E278" s="98"/>
      <c r="F278" s="88"/>
      <c r="G278" s="90"/>
      <c r="H278" s="90">
        <f t="shared" si="92"/>
        <v>0</v>
      </c>
      <c r="I278" s="5" t="str">
        <f t="shared" ca="1" si="83"/>
        <v>LOCKED</v>
      </c>
      <c r="J278" s="1" t="str">
        <f t="shared" si="88"/>
        <v>UNIVERSITY CRESCENT AND PEMBINA HIGHWAY</v>
      </c>
      <c r="K278" s="2" t="e">
        <f>MATCH(J278,#REF!,0)</f>
        <v>#REF!</v>
      </c>
      <c r="L278" s="3" t="str">
        <f t="shared" ca="1" si="84"/>
        <v>F0</v>
      </c>
      <c r="M278" s="3" t="str">
        <f t="shared" ca="1" si="85"/>
        <v>C2</v>
      </c>
      <c r="N278" s="3" t="str">
        <f t="shared" ca="1" si="86"/>
        <v>C2</v>
      </c>
    </row>
    <row r="279" spans="1:14" ht="36" customHeight="1" x14ac:dyDescent="0.2">
      <c r="A279" s="67"/>
      <c r="B279" s="95"/>
      <c r="C279" s="147" t="s">
        <v>528</v>
      </c>
      <c r="D279" s="147"/>
      <c r="E279" s="98"/>
      <c r="F279" s="88"/>
      <c r="G279" s="90"/>
      <c r="H279" s="90">
        <f t="shared" si="92"/>
        <v>0</v>
      </c>
      <c r="I279" s="5" t="str">
        <f t="shared" ca="1" si="83"/>
        <v>LOCKED</v>
      </c>
      <c r="J279" s="1" t="str">
        <f t="shared" si="88"/>
        <v>INSTALLATIONS</v>
      </c>
      <c r="K279" s="2" t="e">
        <f>MATCH(J279,#REF!,0)</f>
        <v>#REF!</v>
      </c>
      <c r="L279" s="3" t="str">
        <f t="shared" ca="1" si="84"/>
        <v>F0</v>
      </c>
      <c r="M279" s="3" t="str">
        <f t="shared" ca="1" si="85"/>
        <v>C2</v>
      </c>
      <c r="N279" s="3" t="str">
        <f t="shared" ca="1" si="86"/>
        <v>C2</v>
      </c>
    </row>
    <row r="280" spans="1:14" ht="36" customHeight="1" x14ac:dyDescent="0.2">
      <c r="A280" s="67"/>
      <c r="B280" s="84" t="s">
        <v>191</v>
      </c>
      <c r="C280" s="85" t="s">
        <v>529</v>
      </c>
      <c r="D280" s="147"/>
      <c r="E280" s="98"/>
      <c r="F280" s="88"/>
      <c r="G280" s="90"/>
      <c r="H280" s="90">
        <f t="shared" si="92"/>
        <v>0</v>
      </c>
      <c r="I280" s="5" t="str">
        <f t="shared" ca="1" si="83"/>
        <v>LOCKED</v>
      </c>
      <c r="J280" s="1" t="str">
        <f t="shared" si="88"/>
        <v>Installation of Conduit</v>
      </c>
      <c r="K280" s="2" t="e">
        <f>MATCH(J280,#REF!,0)</f>
        <v>#REF!</v>
      </c>
      <c r="L280" s="3" t="str">
        <f t="shared" ca="1" si="84"/>
        <v>F0</v>
      </c>
      <c r="M280" s="3" t="str">
        <f t="shared" ca="1" si="85"/>
        <v>C2</v>
      </c>
      <c r="N280" s="3" t="str">
        <f t="shared" ca="1" si="86"/>
        <v>C2</v>
      </c>
    </row>
    <row r="281" spans="1:14" ht="36" customHeight="1" x14ac:dyDescent="0.2">
      <c r="A281" s="67"/>
      <c r="B281" s="92" t="s">
        <v>173</v>
      </c>
      <c r="C281" s="85" t="s">
        <v>530</v>
      </c>
      <c r="D281" s="17" t="s">
        <v>531</v>
      </c>
      <c r="E281" s="87" t="s">
        <v>98</v>
      </c>
      <c r="F281" s="114">
        <v>45</v>
      </c>
      <c r="G281" s="89"/>
      <c r="H281" s="90">
        <f t="shared" ref="H281:H283" si="93">ROUND(G281*F281,2)</f>
        <v>0</v>
      </c>
      <c r="I281" s="5" t="str">
        <f t="shared" ca="1" si="83"/>
        <v/>
      </c>
      <c r="J281" s="1" t="str">
        <f t="shared" si="88"/>
        <v>Installation of Conduit - SingleCW 3620m</v>
      </c>
      <c r="K281" s="2" t="e">
        <f>MATCH(J281,#REF!,0)</f>
        <v>#REF!</v>
      </c>
      <c r="L281" s="3" t="str">
        <f t="shared" ca="1" si="84"/>
        <v>F0</v>
      </c>
      <c r="M281" s="3" t="str">
        <f t="shared" ca="1" si="85"/>
        <v>C2</v>
      </c>
      <c r="N281" s="3" t="str">
        <f t="shared" ca="1" si="86"/>
        <v>C2</v>
      </c>
    </row>
    <row r="282" spans="1:14" ht="36" customHeight="1" x14ac:dyDescent="0.2">
      <c r="A282" s="67"/>
      <c r="B282" s="92" t="s">
        <v>174</v>
      </c>
      <c r="C282" s="85" t="s">
        <v>543</v>
      </c>
      <c r="D282" s="17" t="s">
        <v>531</v>
      </c>
      <c r="E282" s="87" t="s">
        <v>98</v>
      </c>
      <c r="F282" s="114">
        <v>15</v>
      </c>
      <c r="G282" s="89"/>
      <c r="H282" s="90">
        <f t="shared" si="93"/>
        <v>0</v>
      </c>
      <c r="I282" s="5" t="str">
        <f t="shared" ca="1" si="83"/>
        <v/>
      </c>
      <c r="J282" s="1" t="str">
        <f t="shared" si="88"/>
        <v>Installation of Conduit - DoubleCW 3620m</v>
      </c>
      <c r="K282" s="2" t="e">
        <f>MATCH(J282,#REF!,0)</f>
        <v>#REF!</v>
      </c>
      <c r="L282" s="3" t="str">
        <f t="shared" ca="1" si="84"/>
        <v>F0</v>
      </c>
      <c r="M282" s="3" t="str">
        <f t="shared" ca="1" si="85"/>
        <v>C2</v>
      </c>
      <c r="N282" s="3" t="str">
        <f t="shared" ca="1" si="86"/>
        <v>C2</v>
      </c>
    </row>
    <row r="283" spans="1:14" ht="36" customHeight="1" x14ac:dyDescent="0.2">
      <c r="A283" s="67"/>
      <c r="B283" s="84" t="s">
        <v>192</v>
      </c>
      <c r="C283" s="85" t="s">
        <v>532</v>
      </c>
      <c r="D283" s="147"/>
      <c r="E283" s="98"/>
      <c r="F283" s="88"/>
      <c r="G283" s="90"/>
      <c r="H283" s="90">
        <f t="shared" si="93"/>
        <v>0</v>
      </c>
      <c r="I283" s="5" t="str">
        <f t="shared" ca="1" si="83"/>
        <v>LOCKED</v>
      </c>
      <c r="J283" s="1" t="str">
        <f t="shared" si="88"/>
        <v>Installation of Concrete Bases</v>
      </c>
      <c r="K283" s="2" t="e">
        <f>MATCH(J283,#REF!,0)</f>
        <v>#REF!</v>
      </c>
      <c r="L283" s="3" t="str">
        <f t="shared" ca="1" si="84"/>
        <v>F0</v>
      </c>
      <c r="M283" s="3" t="str">
        <f t="shared" ca="1" si="85"/>
        <v>C2</v>
      </c>
      <c r="N283" s="3" t="str">
        <f t="shared" ca="1" si="86"/>
        <v>C2</v>
      </c>
    </row>
    <row r="284" spans="1:14" ht="60" customHeight="1" x14ac:dyDescent="0.2">
      <c r="A284" s="67"/>
      <c r="B284" s="92" t="s">
        <v>173</v>
      </c>
      <c r="C284" s="85" t="s">
        <v>533</v>
      </c>
      <c r="D284" s="17" t="s">
        <v>534</v>
      </c>
      <c r="E284" s="87" t="s">
        <v>97</v>
      </c>
      <c r="F284" s="114">
        <v>2</v>
      </c>
      <c r="G284" s="89"/>
      <c r="H284" s="90">
        <f t="shared" ref="H284:H285" si="94">ROUND(G284*F284,2)</f>
        <v>0</v>
      </c>
      <c r="I284" s="5" t="str">
        <f t="shared" ca="1" si="83"/>
        <v/>
      </c>
      <c r="J284" s="1" t="str">
        <f t="shared" si="88"/>
        <v>Signal Pole Base Early Open - Type GCW 3620, SD-313, SD-315.A, E23, E25each</v>
      </c>
      <c r="K284" s="2" t="e">
        <f>MATCH(J284,#REF!,0)</f>
        <v>#REF!</v>
      </c>
      <c r="L284" s="3" t="str">
        <f t="shared" ca="1" si="84"/>
        <v>F0</v>
      </c>
      <c r="M284" s="3" t="str">
        <f t="shared" ca="1" si="85"/>
        <v>C2</v>
      </c>
      <c r="N284" s="3" t="str">
        <f t="shared" ca="1" si="86"/>
        <v>C2</v>
      </c>
    </row>
    <row r="285" spans="1:14" ht="36" customHeight="1" x14ac:dyDescent="0.2">
      <c r="A285" s="67"/>
      <c r="B285" s="84" t="s">
        <v>193</v>
      </c>
      <c r="C285" s="85" t="s">
        <v>544</v>
      </c>
      <c r="D285" s="147"/>
      <c r="E285" s="98"/>
      <c r="F285" s="88"/>
      <c r="G285" s="90"/>
      <c r="H285" s="90">
        <f t="shared" si="94"/>
        <v>0</v>
      </c>
      <c r="I285" s="5" t="str">
        <f t="shared" ca="1" si="83"/>
        <v>LOCKED</v>
      </c>
      <c r="J285" s="1" t="str">
        <f t="shared" si="88"/>
        <v>Installation of Service Boxes</v>
      </c>
      <c r="K285" s="2" t="e">
        <f>MATCH(J285,#REF!,0)</f>
        <v>#REF!</v>
      </c>
      <c r="L285" s="3" t="str">
        <f t="shared" ca="1" si="84"/>
        <v>F0</v>
      </c>
      <c r="M285" s="3" t="str">
        <f t="shared" ca="1" si="85"/>
        <v>C2</v>
      </c>
      <c r="N285" s="3" t="str">
        <f t="shared" ca="1" si="86"/>
        <v>C2</v>
      </c>
    </row>
    <row r="286" spans="1:14" ht="36" customHeight="1" x14ac:dyDescent="0.2">
      <c r="A286" s="67"/>
      <c r="B286" s="92" t="s">
        <v>173</v>
      </c>
      <c r="C286" s="85" t="s">
        <v>545</v>
      </c>
      <c r="D286" s="17" t="s">
        <v>546</v>
      </c>
      <c r="E286" s="87" t="s">
        <v>97</v>
      </c>
      <c r="F286" s="114">
        <v>1</v>
      </c>
      <c r="G286" s="89"/>
      <c r="H286" s="90">
        <f t="shared" ref="H286:H288" si="95">ROUND(G286*F286,2)</f>
        <v>0</v>
      </c>
      <c r="I286" s="5" t="str">
        <f t="shared" ca="1" si="83"/>
        <v/>
      </c>
      <c r="J286" s="1" t="str">
        <f t="shared" si="88"/>
        <v>Service Box - Pre-Cast (17" x 30")CW 3620, SD-322, E23, E24each</v>
      </c>
      <c r="K286" s="2" t="e">
        <f>MATCH(J286,#REF!,0)</f>
        <v>#REF!</v>
      </c>
      <c r="L286" s="3" t="str">
        <f t="shared" ca="1" si="84"/>
        <v>F0</v>
      </c>
      <c r="M286" s="3" t="str">
        <f t="shared" ca="1" si="85"/>
        <v>C2</v>
      </c>
      <c r="N286" s="3" t="str">
        <f t="shared" ca="1" si="86"/>
        <v>C2</v>
      </c>
    </row>
    <row r="287" spans="1:14" ht="36" customHeight="1" x14ac:dyDescent="0.2">
      <c r="A287" s="67"/>
      <c r="B287" s="95"/>
      <c r="C287" s="147" t="s">
        <v>539</v>
      </c>
      <c r="D287" s="147"/>
      <c r="E287" s="98"/>
      <c r="F287" s="88"/>
      <c r="G287" s="90"/>
      <c r="H287" s="90">
        <f t="shared" si="95"/>
        <v>0</v>
      </c>
      <c r="I287" s="5" t="str">
        <f t="shared" ca="1" si="83"/>
        <v>LOCKED</v>
      </c>
      <c r="J287" s="1" t="str">
        <f t="shared" si="88"/>
        <v>REMOVALS</v>
      </c>
      <c r="K287" s="2" t="e">
        <f>MATCH(J287,#REF!,0)</f>
        <v>#REF!</v>
      </c>
      <c r="L287" s="3" t="str">
        <f t="shared" ca="1" si="84"/>
        <v>F0</v>
      </c>
      <c r="M287" s="3" t="str">
        <f t="shared" ca="1" si="85"/>
        <v>C2</v>
      </c>
      <c r="N287" s="3" t="str">
        <f t="shared" ca="1" si="86"/>
        <v>C2</v>
      </c>
    </row>
    <row r="288" spans="1:14" ht="36" customHeight="1" x14ac:dyDescent="0.2">
      <c r="A288" s="67"/>
      <c r="B288" s="84" t="s">
        <v>194</v>
      </c>
      <c r="C288" s="85" t="s">
        <v>540</v>
      </c>
      <c r="D288" s="147"/>
      <c r="E288" s="98"/>
      <c r="F288" s="88"/>
      <c r="G288" s="90"/>
      <c r="H288" s="90">
        <f t="shared" si="95"/>
        <v>0</v>
      </c>
      <c r="I288" s="5" t="str">
        <f t="shared" ca="1" si="83"/>
        <v>LOCKED</v>
      </c>
      <c r="J288" s="1" t="str">
        <f t="shared" si="88"/>
        <v>Removal of Concrete Bases</v>
      </c>
      <c r="K288" s="2" t="e">
        <f>MATCH(J288,#REF!,0)</f>
        <v>#REF!</v>
      </c>
      <c r="L288" s="3" t="str">
        <f t="shared" ca="1" si="84"/>
        <v>F0</v>
      </c>
      <c r="M288" s="3" t="str">
        <f t="shared" ca="1" si="85"/>
        <v>C2</v>
      </c>
      <c r="N288" s="3" t="str">
        <f t="shared" ca="1" si="86"/>
        <v>C2</v>
      </c>
    </row>
    <row r="289" spans="1:14" ht="48" customHeight="1" x14ac:dyDescent="0.2">
      <c r="A289" s="67"/>
      <c r="B289" s="92" t="s">
        <v>173</v>
      </c>
      <c r="C289" s="85" t="s">
        <v>541</v>
      </c>
      <c r="D289" s="17" t="s">
        <v>531</v>
      </c>
      <c r="E289" s="87" t="s">
        <v>97</v>
      </c>
      <c r="F289" s="114">
        <v>5</v>
      </c>
      <c r="G289" s="89"/>
      <c r="H289" s="90">
        <f t="shared" ref="H289:H290" si="96">ROUND(G289*F289,2)</f>
        <v>0</v>
      </c>
      <c r="I289" s="5" t="str">
        <f t="shared" ca="1" si="83"/>
        <v/>
      </c>
      <c r="J289" s="1" t="str">
        <f t="shared" si="88"/>
        <v>Removal of Existing Signal Pole Base or Service BoxCW 3620each</v>
      </c>
      <c r="K289" s="2" t="e">
        <f>MATCH(J289,#REF!,0)</f>
        <v>#REF!</v>
      </c>
      <c r="L289" s="3" t="str">
        <f t="shared" ca="1" si="84"/>
        <v>F0</v>
      </c>
      <c r="M289" s="3" t="str">
        <f t="shared" ca="1" si="85"/>
        <v>C2</v>
      </c>
      <c r="N289" s="3" t="str">
        <f t="shared" ca="1" si="86"/>
        <v>C2</v>
      </c>
    </row>
    <row r="290" spans="1:14" ht="36" customHeight="1" x14ac:dyDescent="0.2">
      <c r="A290" s="67"/>
      <c r="B290" s="95"/>
      <c r="C290" s="147" t="s">
        <v>101</v>
      </c>
      <c r="D290" s="147"/>
      <c r="E290" s="98"/>
      <c r="F290" s="88"/>
      <c r="G290" s="90"/>
      <c r="H290" s="90">
        <f t="shared" si="96"/>
        <v>0</v>
      </c>
      <c r="I290" s="5" t="str">
        <f t="shared" ca="1" si="83"/>
        <v>LOCKED</v>
      </c>
      <c r="J290" s="1" t="str">
        <f t="shared" si="88"/>
        <v>MISCELLANEOUS</v>
      </c>
      <c r="K290" s="2" t="e">
        <f>MATCH(J290,#REF!,0)</f>
        <v>#REF!</v>
      </c>
      <c r="L290" s="3" t="str">
        <f t="shared" ca="1" si="84"/>
        <v>F0</v>
      </c>
      <c r="M290" s="3" t="str">
        <f t="shared" ca="1" si="85"/>
        <v>C2</v>
      </c>
      <c r="N290" s="3" t="str">
        <f t="shared" ca="1" si="86"/>
        <v>C2</v>
      </c>
    </row>
    <row r="291" spans="1:14" ht="36" customHeight="1" x14ac:dyDescent="0.2">
      <c r="A291" s="67"/>
      <c r="B291" s="84" t="s">
        <v>289</v>
      </c>
      <c r="C291" s="85" t="s">
        <v>547</v>
      </c>
      <c r="D291" s="17" t="s">
        <v>531</v>
      </c>
      <c r="E291" s="87" t="s">
        <v>97</v>
      </c>
      <c r="F291" s="114">
        <v>4</v>
      </c>
      <c r="G291" s="89"/>
      <c r="H291" s="90">
        <f t="shared" ref="H291" si="97">ROUND(G291*F291,2)</f>
        <v>0</v>
      </c>
      <c r="I291" s="5" t="str">
        <f t="shared" ca="1" si="83"/>
        <v/>
      </c>
      <c r="J291" s="1" t="str">
        <f t="shared" si="88"/>
        <v>CutoversCW 3620each</v>
      </c>
      <c r="K291" s="2" t="e">
        <f>MATCH(J291,#REF!,0)</f>
        <v>#REF!</v>
      </c>
      <c r="L291" s="3" t="str">
        <f t="shared" ca="1" si="84"/>
        <v>F0</v>
      </c>
      <c r="M291" s="3" t="str">
        <f t="shared" ca="1" si="85"/>
        <v>C2</v>
      </c>
      <c r="N291" s="3" t="str">
        <f t="shared" ca="1" si="86"/>
        <v>C2</v>
      </c>
    </row>
    <row r="292" spans="1:14" s="78" customFormat="1" ht="48" customHeight="1" thickBot="1" x14ac:dyDescent="0.25">
      <c r="A292" s="149"/>
      <c r="B292" s="150" t="s">
        <v>185</v>
      </c>
      <c r="C292" s="219" t="str">
        <f>C256</f>
        <v>TRAFFIC SIGNAL CONDUIT AND BASE INSTALLATION AND ASSOCIATED WORKS</v>
      </c>
      <c r="D292" s="220"/>
      <c r="E292" s="220"/>
      <c r="F292" s="221"/>
      <c r="G292" s="149" t="s">
        <v>491</v>
      </c>
      <c r="H292" s="149">
        <f>SUM(H256:H291)</f>
        <v>0</v>
      </c>
      <c r="I292" s="5" t="str">
        <f t="shared" ca="1" si="83"/>
        <v>LOCKED</v>
      </c>
      <c r="J292" s="1" t="str">
        <f t="shared" si="88"/>
        <v>TRAFFIC SIGNAL CONDUIT AND BASE INSTALLATION AND ASSOCIATED WORKS</v>
      </c>
      <c r="K292" s="2" t="e">
        <f>MATCH(J292,#REF!,0)</f>
        <v>#REF!</v>
      </c>
      <c r="L292" s="3" t="str">
        <f t="shared" ca="1" si="84"/>
        <v>G</v>
      </c>
      <c r="M292" s="3" t="str">
        <f t="shared" ca="1" si="85"/>
        <v>C2</v>
      </c>
      <c r="N292" s="3" t="str">
        <f t="shared" ca="1" si="86"/>
        <v>C2</v>
      </c>
    </row>
    <row r="293" spans="1:14" s="78" customFormat="1" ht="48" customHeight="1" thickTop="1" x14ac:dyDescent="0.2">
      <c r="A293" s="75"/>
      <c r="B293" s="76" t="s">
        <v>11</v>
      </c>
      <c r="C293" s="209" t="s">
        <v>548</v>
      </c>
      <c r="D293" s="210"/>
      <c r="E293" s="210"/>
      <c r="F293" s="211"/>
      <c r="G293" s="75"/>
      <c r="H293" s="77"/>
      <c r="I293" s="5" t="str">
        <f t="shared" ca="1" si="83"/>
        <v>LOCKED</v>
      </c>
      <c r="J293" s="1" t="str">
        <f t="shared" si="88"/>
        <v>WATER AND WASTE WORK</v>
      </c>
      <c r="K293" s="2" t="e">
        <f>MATCH(J293,#REF!,0)</f>
        <v>#REF!</v>
      </c>
      <c r="L293" s="3" t="str">
        <f t="shared" ca="1" si="84"/>
        <v>G</v>
      </c>
      <c r="M293" s="3" t="str">
        <f t="shared" ca="1" si="85"/>
        <v>C2</v>
      </c>
      <c r="N293" s="3" t="str">
        <f t="shared" ca="1" si="86"/>
        <v>C2</v>
      </c>
    </row>
    <row r="294" spans="1:14" ht="36" customHeight="1" x14ac:dyDescent="0.2">
      <c r="A294" s="151"/>
      <c r="B294" s="152"/>
      <c r="C294" s="153" t="s">
        <v>549</v>
      </c>
      <c r="D294" s="154"/>
      <c r="E294" s="155" t="s">
        <v>89</v>
      </c>
      <c r="F294" s="88"/>
      <c r="G294" s="90"/>
      <c r="H294" s="90">
        <f t="shared" ref="H294:H295" si="98">ROUND(G294*F294,2)</f>
        <v>0</v>
      </c>
      <c r="I294" s="5" t="str">
        <f t="shared" ca="1" si="83"/>
        <v>LOCKED</v>
      </c>
      <c r="J294" s="1" t="str">
        <f t="shared" si="88"/>
        <v>MANHOLE REPAIR (MH60014428)</v>
      </c>
      <c r="K294" s="2" t="e">
        <f>MATCH(J294,#REF!,0)</f>
        <v>#REF!</v>
      </c>
      <c r="L294" s="3" t="str">
        <f t="shared" ca="1" si="84"/>
        <v>F0</v>
      </c>
      <c r="M294" s="3" t="str">
        <f t="shared" ca="1" si="85"/>
        <v>C2</v>
      </c>
      <c r="N294" s="3" t="str">
        <f t="shared" ca="1" si="86"/>
        <v>C2</v>
      </c>
    </row>
    <row r="295" spans="1:14" ht="36" customHeight="1" x14ac:dyDescent="0.2">
      <c r="A295" s="156" t="s">
        <v>124</v>
      </c>
      <c r="B295" s="157" t="s">
        <v>219</v>
      </c>
      <c r="C295" s="158" t="s">
        <v>270</v>
      </c>
      <c r="D295" s="159" t="s">
        <v>3</v>
      </c>
      <c r="E295" s="160"/>
      <c r="F295" s="88"/>
      <c r="G295" s="90"/>
      <c r="H295" s="90">
        <f t="shared" si="98"/>
        <v>0</v>
      </c>
      <c r="I295" s="5" t="str">
        <f t="shared" ca="1" si="83"/>
        <v>LOCKED</v>
      </c>
      <c r="J295" s="1" t="str">
        <f t="shared" si="88"/>
        <v>F002Replacing Existing RisersCW 2130-R12</v>
      </c>
      <c r="K295" s="2" t="e">
        <f>MATCH(J295,#REF!,0)</f>
        <v>#REF!</v>
      </c>
      <c r="L295" s="3" t="str">
        <f t="shared" ca="1" si="84"/>
        <v>F0</v>
      </c>
      <c r="M295" s="3" t="str">
        <f t="shared" ca="1" si="85"/>
        <v>C2</v>
      </c>
      <c r="N295" s="3" t="str">
        <f t="shared" ca="1" si="86"/>
        <v>C2</v>
      </c>
    </row>
    <row r="296" spans="1:14" ht="36" customHeight="1" x14ac:dyDescent="0.2">
      <c r="A296" s="156" t="s">
        <v>271</v>
      </c>
      <c r="B296" s="163" t="s">
        <v>173</v>
      </c>
      <c r="C296" s="158" t="s">
        <v>274</v>
      </c>
      <c r="D296" s="159"/>
      <c r="E296" s="160" t="s">
        <v>99</v>
      </c>
      <c r="F296" s="164">
        <v>0.6</v>
      </c>
      <c r="G296" s="165"/>
      <c r="H296" s="162">
        <f>ROUND(G296*F296,2)</f>
        <v>0</v>
      </c>
      <c r="I296" s="5" t="str">
        <f t="shared" ca="1" si="83"/>
        <v/>
      </c>
      <c r="J296" s="1" t="str">
        <f t="shared" si="88"/>
        <v>F002APre-cast Concrete Risersvert. m</v>
      </c>
      <c r="K296" s="2" t="e">
        <f>MATCH(J296,#REF!,0)</f>
        <v>#REF!</v>
      </c>
      <c r="L296" s="3" t="str">
        <f t="shared" ca="1" si="84"/>
        <v>F1</v>
      </c>
      <c r="M296" s="3" t="str">
        <f t="shared" ca="1" si="85"/>
        <v>C2</v>
      </c>
      <c r="N296" s="3" t="str">
        <f t="shared" ca="1" si="86"/>
        <v>C2</v>
      </c>
    </row>
    <row r="297" spans="1:14" ht="36" customHeight="1" x14ac:dyDescent="0.2">
      <c r="A297" s="156"/>
      <c r="B297" s="157" t="s">
        <v>53</v>
      </c>
      <c r="C297" s="27" t="s">
        <v>550</v>
      </c>
      <c r="D297" s="28" t="s">
        <v>551</v>
      </c>
      <c r="E297" s="160"/>
      <c r="F297" s="88"/>
      <c r="G297" s="90"/>
      <c r="H297" s="90">
        <f t="shared" ref="H297" si="99">ROUND(G297*F297,2)</f>
        <v>0</v>
      </c>
      <c r="I297" s="5" t="str">
        <f t="shared" ca="1" si="83"/>
        <v>LOCKED</v>
      </c>
      <c r="J297" s="1" t="str">
        <f t="shared" si="88"/>
        <v>Manhole Inspection (following repair)CW 2145-R5</v>
      </c>
      <c r="K297" s="2" t="e">
        <f>MATCH(J297,#REF!,0)</f>
        <v>#REF!</v>
      </c>
      <c r="L297" s="3" t="str">
        <f t="shared" ca="1" si="84"/>
        <v>F0</v>
      </c>
      <c r="M297" s="3" t="str">
        <f t="shared" ca="1" si="85"/>
        <v>C2</v>
      </c>
      <c r="N297" s="3" t="str">
        <f t="shared" ca="1" si="86"/>
        <v>C2</v>
      </c>
    </row>
    <row r="298" spans="1:14" ht="36" customHeight="1" x14ac:dyDescent="0.2">
      <c r="A298" s="156"/>
      <c r="B298" s="163" t="s">
        <v>173</v>
      </c>
      <c r="C298" s="158" t="s">
        <v>552</v>
      </c>
      <c r="D298" s="159"/>
      <c r="E298" s="160" t="s">
        <v>97</v>
      </c>
      <c r="F298" s="161">
        <v>1</v>
      </c>
      <c r="G298" s="165"/>
      <c r="H298" s="162">
        <f t="shared" ref="H298:H300" si="100">ROUND(G298*F298,2)</f>
        <v>0</v>
      </c>
      <c r="I298" s="5" t="str">
        <f t="shared" ca="1" si="83"/>
        <v/>
      </c>
      <c r="J298" s="1" t="str">
        <f t="shared" si="88"/>
        <v>Manhole Inspectioneach</v>
      </c>
      <c r="K298" s="2" t="e">
        <f>MATCH(J298,#REF!,0)</f>
        <v>#REF!</v>
      </c>
      <c r="L298" s="3" t="str">
        <f t="shared" ca="1" si="84"/>
        <v>F0</v>
      </c>
      <c r="M298" s="3" t="str">
        <f t="shared" ca="1" si="85"/>
        <v>C2</v>
      </c>
      <c r="N298" s="3" t="str">
        <f t="shared" ca="1" si="86"/>
        <v>C2</v>
      </c>
    </row>
    <row r="299" spans="1:14" ht="36" customHeight="1" x14ac:dyDescent="0.2">
      <c r="A299" s="151"/>
      <c r="B299" s="152"/>
      <c r="C299" s="153" t="s">
        <v>553</v>
      </c>
      <c r="D299" s="154"/>
      <c r="E299" s="155" t="s">
        <v>89</v>
      </c>
      <c r="F299" s="88"/>
      <c r="G299" s="90"/>
      <c r="H299" s="90">
        <f t="shared" si="100"/>
        <v>0</v>
      </c>
      <c r="I299" s="5" t="str">
        <f t="shared" ca="1" si="83"/>
        <v>LOCKED</v>
      </c>
      <c r="J299" s="1" t="str">
        <f t="shared" si="88"/>
        <v>MANHOLE REPAIR (MH60013884)</v>
      </c>
      <c r="K299" s="2" t="e">
        <f>MATCH(J299,#REF!,0)</f>
        <v>#REF!</v>
      </c>
      <c r="L299" s="3" t="str">
        <f t="shared" ca="1" si="84"/>
        <v>F0</v>
      </c>
      <c r="M299" s="3" t="str">
        <f t="shared" ca="1" si="85"/>
        <v>C2</v>
      </c>
      <c r="N299" s="3" t="str">
        <f t="shared" ca="1" si="86"/>
        <v>C2</v>
      </c>
    </row>
    <row r="300" spans="1:14" ht="36" customHeight="1" x14ac:dyDescent="0.2">
      <c r="A300" s="156" t="s">
        <v>124</v>
      </c>
      <c r="B300" s="157" t="s">
        <v>55</v>
      </c>
      <c r="C300" s="158" t="s">
        <v>270</v>
      </c>
      <c r="D300" s="159" t="s">
        <v>3</v>
      </c>
      <c r="E300" s="160"/>
      <c r="F300" s="88"/>
      <c r="G300" s="90"/>
      <c r="H300" s="90">
        <f t="shared" si="100"/>
        <v>0</v>
      </c>
      <c r="I300" s="5" t="str">
        <f t="shared" ca="1" si="83"/>
        <v>LOCKED</v>
      </c>
      <c r="J300" s="1" t="str">
        <f t="shared" si="88"/>
        <v>F002Replacing Existing RisersCW 2130-R12</v>
      </c>
      <c r="K300" s="2" t="e">
        <f>MATCH(J300,#REF!,0)</f>
        <v>#REF!</v>
      </c>
      <c r="L300" s="3" t="str">
        <f t="shared" ca="1" si="84"/>
        <v>F0</v>
      </c>
      <c r="M300" s="3" t="str">
        <f t="shared" ca="1" si="85"/>
        <v>C2</v>
      </c>
      <c r="N300" s="3" t="str">
        <f t="shared" ca="1" si="86"/>
        <v>C2</v>
      </c>
    </row>
    <row r="301" spans="1:14" ht="36" customHeight="1" x14ac:dyDescent="0.2">
      <c r="A301" s="156" t="s">
        <v>271</v>
      </c>
      <c r="B301" s="163" t="s">
        <v>173</v>
      </c>
      <c r="C301" s="158" t="s">
        <v>274</v>
      </c>
      <c r="D301" s="159"/>
      <c r="E301" s="160" t="s">
        <v>99</v>
      </c>
      <c r="F301" s="164">
        <v>0.5</v>
      </c>
      <c r="G301" s="165"/>
      <c r="H301" s="162">
        <f>ROUND(G301*F301,2)</f>
        <v>0</v>
      </c>
      <c r="I301" s="5" t="str">
        <f t="shared" ca="1" si="83"/>
        <v/>
      </c>
      <c r="J301" s="1" t="str">
        <f t="shared" si="88"/>
        <v>F002APre-cast Concrete Risersvert. m</v>
      </c>
      <c r="K301" s="2" t="e">
        <f>MATCH(J301,#REF!,0)</f>
        <v>#REF!</v>
      </c>
      <c r="L301" s="3" t="str">
        <f t="shared" ca="1" si="84"/>
        <v>F1</v>
      </c>
      <c r="M301" s="3" t="str">
        <f t="shared" ca="1" si="85"/>
        <v>C2</v>
      </c>
      <c r="N301" s="3" t="str">
        <f t="shared" ca="1" si="86"/>
        <v>C2</v>
      </c>
    </row>
    <row r="302" spans="1:14" ht="36" customHeight="1" x14ac:dyDescent="0.2">
      <c r="A302" s="156"/>
      <c r="B302" s="157" t="s">
        <v>56</v>
      </c>
      <c r="C302" s="27" t="s">
        <v>550</v>
      </c>
      <c r="D302" s="28" t="s">
        <v>551</v>
      </c>
      <c r="E302" s="160"/>
      <c r="F302" s="88"/>
      <c r="G302" s="90"/>
      <c r="H302" s="90">
        <f t="shared" ref="H302" si="101">ROUND(G302*F302,2)</f>
        <v>0</v>
      </c>
      <c r="I302" s="5" t="str">
        <f t="shared" ca="1" si="83"/>
        <v>LOCKED</v>
      </c>
      <c r="J302" s="1" t="str">
        <f t="shared" si="88"/>
        <v>Manhole Inspection (following repair)CW 2145-R5</v>
      </c>
      <c r="K302" s="2" t="e">
        <f>MATCH(J302,#REF!,0)</f>
        <v>#REF!</v>
      </c>
      <c r="L302" s="3" t="str">
        <f t="shared" ca="1" si="84"/>
        <v>F0</v>
      </c>
      <c r="M302" s="3" t="str">
        <f t="shared" ca="1" si="85"/>
        <v>C2</v>
      </c>
      <c r="N302" s="3" t="str">
        <f t="shared" ca="1" si="86"/>
        <v>C2</v>
      </c>
    </row>
    <row r="303" spans="1:14" ht="36" customHeight="1" x14ac:dyDescent="0.2">
      <c r="A303" s="156"/>
      <c r="B303" s="163" t="s">
        <v>173</v>
      </c>
      <c r="C303" s="158" t="s">
        <v>552</v>
      </c>
      <c r="D303" s="159"/>
      <c r="E303" s="160" t="s">
        <v>97</v>
      </c>
      <c r="F303" s="161">
        <v>1</v>
      </c>
      <c r="G303" s="165"/>
      <c r="H303" s="162">
        <f t="shared" ref="H303:H305" si="102">ROUND(G303*F303,2)</f>
        <v>0</v>
      </c>
      <c r="I303" s="5" t="str">
        <f t="shared" ca="1" si="83"/>
        <v/>
      </c>
      <c r="J303" s="1" t="str">
        <f t="shared" si="88"/>
        <v>Manhole Inspectioneach</v>
      </c>
      <c r="K303" s="2" t="e">
        <f>MATCH(J303,#REF!,0)</f>
        <v>#REF!</v>
      </c>
      <c r="L303" s="3" t="str">
        <f t="shared" ca="1" si="84"/>
        <v>F0</v>
      </c>
      <c r="M303" s="3" t="str">
        <f t="shared" ca="1" si="85"/>
        <v>C2</v>
      </c>
      <c r="N303" s="3" t="str">
        <f t="shared" ca="1" si="86"/>
        <v>C2</v>
      </c>
    </row>
    <row r="304" spans="1:14" ht="36" customHeight="1" x14ac:dyDescent="0.2">
      <c r="A304" s="151"/>
      <c r="B304" s="152"/>
      <c r="C304" s="153" t="s">
        <v>554</v>
      </c>
      <c r="D304" s="154"/>
      <c r="E304" s="155" t="s">
        <v>89</v>
      </c>
      <c r="F304" s="88"/>
      <c r="G304" s="90"/>
      <c r="H304" s="90">
        <f t="shared" si="102"/>
        <v>0</v>
      </c>
      <c r="I304" s="5" t="str">
        <f t="shared" ca="1" si="83"/>
        <v>LOCKED</v>
      </c>
      <c r="J304" s="1" t="str">
        <f t="shared" si="88"/>
        <v>MANHOLE REPAIR (MH60013883)</v>
      </c>
      <c r="K304" s="2" t="e">
        <f>MATCH(J304,#REF!,0)</f>
        <v>#REF!</v>
      </c>
      <c r="L304" s="3" t="str">
        <f t="shared" ca="1" si="84"/>
        <v>F0</v>
      </c>
      <c r="M304" s="3" t="str">
        <f t="shared" ca="1" si="85"/>
        <v>C2</v>
      </c>
      <c r="N304" s="3" t="str">
        <f t="shared" ca="1" si="86"/>
        <v>C2</v>
      </c>
    </row>
    <row r="305" spans="1:14" ht="36" customHeight="1" x14ac:dyDescent="0.2">
      <c r="A305" s="156" t="s">
        <v>124</v>
      </c>
      <c r="B305" s="157" t="s">
        <v>555</v>
      </c>
      <c r="C305" s="158" t="s">
        <v>270</v>
      </c>
      <c r="D305" s="159" t="s">
        <v>3</v>
      </c>
      <c r="E305" s="160"/>
      <c r="F305" s="88"/>
      <c r="G305" s="90"/>
      <c r="H305" s="90">
        <f t="shared" si="102"/>
        <v>0</v>
      </c>
      <c r="I305" s="5" t="str">
        <f t="shared" ca="1" si="83"/>
        <v>LOCKED</v>
      </c>
      <c r="J305" s="1" t="str">
        <f t="shared" si="88"/>
        <v>F002Replacing Existing RisersCW 2130-R12</v>
      </c>
      <c r="K305" s="2" t="e">
        <f>MATCH(J305,#REF!,0)</f>
        <v>#REF!</v>
      </c>
      <c r="L305" s="3" t="str">
        <f t="shared" ca="1" si="84"/>
        <v>F0</v>
      </c>
      <c r="M305" s="3" t="str">
        <f t="shared" ca="1" si="85"/>
        <v>C2</v>
      </c>
      <c r="N305" s="3" t="str">
        <f t="shared" ca="1" si="86"/>
        <v>C2</v>
      </c>
    </row>
    <row r="306" spans="1:14" ht="36" customHeight="1" x14ac:dyDescent="0.2">
      <c r="A306" s="156" t="s">
        <v>271</v>
      </c>
      <c r="B306" s="163" t="s">
        <v>173</v>
      </c>
      <c r="C306" s="158" t="s">
        <v>274</v>
      </c>
      <c r="D306" s="159"/>
      <c r="E306" s="160" t="s">
        <v>99</v>
      </c>
      <c r="F306" s="164">
        <v>0.3</v>
      </c>
      <c r="G306" s="165"/>
      <c r="H306" s="162">
        <f>ROUND(G306*F306,2)</f>
        <v>0</v>
      </c>
      <c r="I306" s="5" t="str">
        <f t="shared" ca="1" si="83"/>
        <v/>
      </c>
      <c r="J306" s="1" t="str">
        <f t="shared" si="88"/>
        <v>F002APre-cast Concrete Risersvert. m</v>
      </c>
      <c r="K306" s="2" t="e">
        <f>MATCH(J306,#REF!,0)</f>
        <v>#REF!</v>
      </c>
      <c r="L306" s="3" t="str">
        <f t="shared" ca="1" si="84"/>
        <v>F1</v>
      </c>
      <c r="M306" s="3" t="str">
        <f t="shared" ca="1" si="85"/>
        <v>C2</v>
      </c>
      <c r="N306" s="3" t="str">
        <f t="shared" ca="1" si="86"/>
        <v>C2</v>
      </c>
    </row>
    <row r="307" spans="1:14" ht="36" customHeight="1" x14ac:dyDescent="0.2">
      <c r="A307" s="156"/>
      <c r="B307" s="157" t="s">
        <v>556</v>
      </c>
      <c r="C307" s="27" t="s">
        <v>550</v>
      </c>
      <c r="D307" s="28" t="s">
        <v>551</v>
      </c>
      <c r="E307" s="160"/>
      <c r="F307" s="88"/>
      <c r="G307" s="90"/>
      <c r="H307" s="90">
        <f t="shared" ref="H307" si="103">ROUND(G307*F307,2)</f>
        <v>0</v>
      </c>
      <c r="I307" s="5" t="str">
        <f t="shared" ca="1" si="83"/>
        <v>LOCKED</v>
      </c>
      <c r="J307" s="1" t="str">
        <f t="shared" si="88"/>
        <v>Manhole Inspection (following repair)CW 2145-R5</v>
      </c>
      <c r="K307" s="2" t="e">
        <f>MATCH(J307,#REF!,0)</f>
        <v>#REF!</v>
      </c>
      <c r="L307" s="3" t="str">
        <f t="shared" ca="1" si="84"/>
        <v>F0</v>
      </c>
      <c r="M307" s="3" t="str">
        <f t="shared" ca="1" si="85"/>
        <v>C2</v>
      </c>
      <c r="N307" s="3" t="str">
        <f t="shared" ca="1" si="86"/>
        <v>C2</v>
      </c>
    </row>
    <row r="308" spans="1:14" ht="36" customHeight="1" x14ac:dyDescent="0.2">
      <c r="A308" s="156"/>
      <c r="B308" s="163" t="s">
        <v>173</v>
      </c>
      <c r="C308" s="158" t="s">
        <v>552</v>
      </c>
      <c r="D308" s="159"/>
      <c r="E308" s="160" t="s">
        <v>97</v>
      </c>
      <c r="F308" s="161">
        <v>1</v>
      </c>
      <c r="G308" s="165"/>
      <c r="H308" s="162">
        <f t="shared" ref="H308:H310" si="104">ROUND(G308*F308,2)</f>
        <v>0</v>
      </c>
      <c r="I308" s="5" t="str">
        <f t="shared" ca="1" si="83"/>
        <v/>
      </c>
      <c r="J308" s="1" t="str">
        <f t="shared" si="88"/>
        <v>Manhole Inspectioneach</v>
      </c>
      <c r="K308" s="2" t="e">
        <f>MATCH(J308,#REF!,0)</f>
        <v>#REF!</v>
      </c>
      <c r="L308" s="3" t="str">
        <f t="shared" ca="1" si="84"/>
        <v>F0</v>
      </c>
      <c r="M308" s="3" t="str">
        <f t="shared" ca="1" si="85"/>
        <v>C2</v>
      </c>
      <c r="N308" s="3" t="str">
        <f t="shared" ca="1" si="86"/>
        <v>C2</v>
      </c>
    </row>
    <row r="309" spans="1:14" ht="36" customHeight="1" x14ac:dyDescent="0.2">
      <c r="A309" s="151"/>
      <c r="B309" s="152"/>
      <c r="C309" s="153" t="s">
        <v>557</v>
      </c>
      <c r="D309" s="154"/>
      <c r="E309" s="155" t="s">
        <v>89</v>
      </c>
      <c r="F309" s="88"/>
      <c r="G309" s="90"/>
      <c r="H309" s="90">
        <f t="shared" si="104"/>
        <v>0</v>
      </c>
      <c r="I309" s="5" t="str">
        <f t="shared" ca="1" si="83"/>
        <v>LOCKED</v>
      </c>
      <c r="J309" s="1" t="str">
        <f t="shared" si="88"/>
        <v>MANHOLE REPAIR (MH60013869)</v>
      </c>
      <c r="K309" s="2" t="e">
        <f>MATCH(J309,#REF!,0)</f>
        <v>#REF!</v>
      </c>
      <c r="L309" s="3" t="str">
        <f t="shared" ca="1" si="84"/>
        <v>F0</v>
      </c>
      <c r="M309" s="3" t="str">
        <f t="shared" ca="1" si="85"/>
        <v>C2</v>
      </c>
      <c r="N309" s="3" t="str">
        <f t="shared" ca="1" si="86"/>
        <v>C2</v>
      </c>
    </row>
    <row r="310" spans="1:14" ht="36" customHeight="1" x14ac:dyDescent="0.2">
      <c r="A310" s="156" t="s">
        <v>124</v>
      </c>
      <c r="B310" s="157" t="s">
        <v>558</v>
      </c>
      <c r="C310" s="158" t="s">
        <v>270</v>
      </c>
      <c r="D310" s="159" t="s">
        <v>3</v>
      </c>
      <c r="E310" s="160"/>
      <c r="F310" s="88"/>
      <c r="G310" s="90"/>
      <c r="H310" s="90">
        <f t="shared" si="104"/>
        <v>0</v>
      </c>
      <c r="I310" s="5" t="str">
        <f t="shared" ca="1" si="83"/>
        <v>LOCKED</v>
      </c>
      <c r="J310" s="1" t="str">
        <f t="shared" si="88"/>
        <v>F002Replacing Existing RisersCW 2130-R12</v>
      </c>
      <c r="K310" s="2" t="e">
        <f>MATCH(J310,#REF!,0)</f>
        <v>#REF!</v>
      </c>
      <c r="L310" s="3" t="str">
        <f t="shared" ca="1" si="84"/>
        <v>F0</v>
      </c>
      <c r="M310" s="3" t="str">
        <f t="shared" ca="1" si="85"/>
        <v>C2</v>
      </c>
      <c r="N310" s="3" t="str">
        <f t="shared" ca="1" si="86"/>
        <v>C2</v>
      </c>
    </row>
    <row r="311" spans="1:14" ht="36" customHeight="1" x14ac:dyDescent="0.2">
      <c r="A311" s="156" t="s">
        <v>271</v>
      </c>
      <c r="B311" s="163" t="s">
        <v>173</v>
      </c>
      <c r="C311" s="158" t="s">
        <v>274</v>
      </c>
      <c r="D311" s="159"/>
      <c r="E311" s="160" t="s">
        <v>99</v>
      </c>
      <c r="F311" s="164">
        <v>0.5</v>
      </c>
      <c r="G311" s="165"/>
      <c r="H311" s="162">
        <f>ROUND(G311*F311,2)</f>
        <v>0</v>
      </c>
      <c r="I311" s="5" t="str">
        <f t="shared" ca="1" si="83"/>
        <v/>
      </c>
      <c r="J311" s="1" t="str">
        <f t="shared" si="88"/>
        <v>F002APre-cast Concrete Risersvert. m</v>
      </c>
      <c r="K311" s="2" t="e">
        <f>MATCH(J311,#REF!,0)</f>
        <v>#REF!</v>
      </c>
      <c r="L311" s="3" t="str">
        <f t="shared" ca="1" si="84"/>
        <v>F1</v>
      </c>
      <c r="M311" s="3" t="str">
        <f t="shared" ca="1" si="85"/>
        <v>C2</v>
      </c>
      <c r="N311" s="3" t="str">
        <f t="shared" ca="1" si="86"/>
        <v>C2</v>
      </c>
    </row>
    <row r="312" spans="1:14" ht="36" customHeight="1" x14ac:dyDescent="0.2">
      <c r="A312" s="156"/>
      <c r="B312" s="157" t="s">
        <v>559</v>
      </c>
      <c r="C312" s="27" t="s">
        <v>550</v>
      </c>
      <c r="D312" s="28" t="s">
        <v>551</v>
      </c>
      <c r="E312" s="160"/>
      <c r="F312" s="88"/>
      <c r="G312" s="90"/>
      <c r="H312" s="90">
        <f t="shared" ref="H312" si="105">ROUND(G312*F312,2)</f>
        <v>0</v>
      </c>
      <c r="I312" s="5" t="str">
        <f t="shared" ca="1" si="83"/>
        <v>LOCKED</v>
      </c>
      <c r="J312" s="1" t="str">
        <f t="shared" si="88"/>
        <v>Manhole Inspection (following repair)CW 2145-R5</v>
      </c>
      <c r="K312" s="2" t="e">
        <f>MATCH(J312,#REF!,0)</f>
        <v>#REF!</v>
      </c>
      <c r="L312" s="3" t="str">
        <f t="shared" ca="1" si="84"/>
        <v>F0</v>
      </c>
      <c r="M312" s="3" t="str">
        <f t="shared" ca="1" si="85"/>
        <v>C2</v>
      </c>
      <c r="N312" s="3" t="str">
        <f t="shared" ca="1" si="86"/>
        <v>C2</v>
      </c>
    </row>
    <row r="313" spans="1:14" ht="36" customHeight="1" x14ac:dyDescent="0.2">
      <c r="A313" s="156"/>
      <c r="B313" s="163" t="s">
        <v>173</v>
      </c>
      <c r="C313" s="158" t="s">
        <v>552</v>
      </c>
      <c r="D313" s="159"/>
      <c r="E313" s="160" t="s">
        <v>97</v>
      </c>
      <c r="F313" s="161">
        <v>1</v>
      </c>
      <c r="G313" s="165"/>
      <c r="H313" s="162">
        <f t="shared" ref="H313:H315" si="106">ROUND(G313*F313,2)</f>
        <v>0</v>
      </c>
      <c r="I313" s="5" t="str">
        <f t="shared" ca="1" si="83"/>
        <v/>
      </c>
      <c r="J313" s="1" t="str">
        <f t="shared" si="88"/>
        <v>Manhole Inspectioneach</v>
      </c>
      <c r="K313" s="2" t="e">
        <f>MATCH(J313,#REF!,0)</f>
        <v>#REF!</v>
      </c>
      <c r="L313" s="3" t="str">
        <f t="shared" ca="1" si="84"/>
        <v>F0</v>
      </c>
      <c r="M313" s="3" t="str">
        <f t="shared" ca="1" si="85"/>
        <v>C2</v>
      </c>
      <c r="N313" s="3" t="str">
        <f t="shared" ca="1" si="86"/>
        <v>C2</v>
      </c>
    </row>
    <row r="314" spans="1:14" ht="36" customHeight="1" x14ac:dyDescent="0.2">
      <c r="A314" s="151"/>
      <c r="B314" s="152"/>
      <c r="C314" s="153" t="s">
        <v>560</v>
      </c>
      <c r="D314" s="154"/>
      <c r="E314" s="155" t="s">
        <v>89</v>
      </c>
      <c r="F314" s="88"/>
      <c r="G314" s="90"/>
      <c r="H314" s="90">
        <f t="shared" si="106"/>
        <v>0</v>
      </c>
      <c r="I314" s="5" t="str">
        <f t="shared" ca="1" si="83"/>
        <v>LOCKED</v>
      </c>
      <c r="J314" s="1" t="str">
        <f t="shared" si="88"/>
        <v>MANHOLE REPAIR (MH60013871)</v>
      </c>
      <c r="K314" s="2" t="e">
        <f>MATCH(J314,#REF!,0)</f>
        <v>#REF!</v>
      </c>
      <c r="L314" s="3" t="str">
        <f t="shared" ca="1" si="84"/>
        <v>F0</v>
      </c>
      <c r="M314" s="3" t="str">
        <f t="shared" ca="1" si="85"/>
        <v>C2</v>
      </c>
      <c r="N314" s="3" t="str">
        <f t="shared" ca="1" si="86"/>
        <v>C2</v>
      </c>
    </row>
    <row r="315" spans="1:14" ht="36" customHeight="1" x14ac:dyDescent="0.2">
      <c r="A315" s="156" t="s">
        <v>124</v>
      </c>
      <c r="B315" s="157" t="s">
        <v>561</v>
      </c>
      <c r="C315" s="158" t="s">
        <v>270</v>
      </c>
      <c r="D315" s="159" t="s">
        <v>3</v>
      </c>
      <c r="E315" s="160"/>
      <c r="F315" s="88"/>
      <c r="G315" s="90"/>
      <c r="H315" s="90">
        <f t="shared" si="106"/>
        <v>0</v>
      </c>
      <c r="I315" s="5" t="str">
        <f t="shared" ca="1" si="83"/>
        <v>LOCKED</v>
      </c>
      <c r="J315" s="1" t="str">
        <f t="shared" si="88"/>
        <v>F002Replacing Existing RisersCW 2130-R12</v>
      </c>
      <c r="K315" s="2" t="e">
        <f>MATCH(J315,#REF!,0)</f>
        <v>#REF!</v>
      </c>
      <c r="L315" s="3" t="str">
        <f t="shared" ca="1" si="84"/>
        <v>F0</v>
      </c>
      <c r="M315" s="3" t="str">
        <f t="shared" ca="1" si="85"/>
        <v>C2</v>
      </c>
      <c r="N315" s="3" t="str">
        <f t="shared" ca="1" si="86"/>
        <v>C2</v>
      </c>
    </row>
    <row r="316" spans="1:14" s="109" customFormat="1" ht="36" customHeight="1" x14ac:dyDescent="0.2">
      <c r="A316" s="166" t="s">
        <v>271</v>
      </c>
      <c r="B316" s="167" t="s">
        <v>173</v>
      </c>
      <c r="C316" s="168" t="s">
        <v>274</v>
      </c>
      <c r="D316" s="169"/>
      <c r="E316" s="170" t="s">
        <v>99</v>
      </c>
      <c r="F316" s="171">
        <v>0.3</v>
      </c>
      <c r="G316" s="172"/>
      <c r="H316" s="173">
        <f>ROUND(G316*F316,2)</f>
        <v>0</v>
      </c>
      <c r="I316" s="38" t="str">
        <f t="shared" ca="1" si="83"/>
        <v/>
      </c>
      <c r="J316" s="39" t="str">
        <f t="shared" si="88"/>
        <v>F002APre-cast Concrete Risersvert. m</v>
      </c>
      <c r="K316" s="40" t="e">
        <f>MATCH(J316,#REF!,0)</f>
        <v>#REF!</v>
      </c>
      <c r="L316" s="41" t="str">
        <f t="shared" ca="1" si="84"/>
        <v>F1</v>
      </c>
      <c r="M316" s="41" t="str">
        <f t="shared" ca="1" si="85"/>
        <v>C2</v>
      </c>
      <c r="N316" s="41" t="str">
        <f t="shared" ca="1" si="86"/>
        <v>C2</v>
      </c>
    </row>
    <row r="317" spans="1:14" ht="36" customHeight="1" x14ac:dyDescent="0.2">
      <c r="A317" s="156"/>
      <c r="B317" s="157" t="s">
        <v>562</v>
      </c>
      <c r="C317" s="27" t="s">
        <v>550</v>
      </c>
      <c r="D317" s="28" t="s">
        <v>551</v>
      </c>
      <c r="E317" s="160"/>
      <c r="F317" s="88"/>
      <c r="G317" s="90"/>
      <c r="H317" s="90">
        <f t="shared" ref="H317" si="107">ROUND(G317*F317,2)</f>
        <v>0</v>
      </c>
      <c r="I317" s="5" t="str">
        <f t="shared" ca="1" si="83"/>
        <v>LOCKED</v>
      </c>
      <c r="J317" s="1" t="str">
        <f t="shared" si="88"/>
        <v>Manhole Inspection (following repair)CW 2145-R5</v>
      </c>
      <c r="K317" s="2" t="e">
        <f>MATCH(J317,#REF!,0)</f>
        <v>#REF!</v>
      </c>
      <c r="L317" s="3" t="str">
        <f t="shared" ca="1" si="84"/>
        <v>F0</v>
      </c>
      <c r="M317" s="3" t="str">
        <f t="shared" ca="1" si="85"/>
        <v>C2</v>
      </c>
      <c r="N317" s="3" t="str">
        <f t="shared" ca="1" si="86"/>
        <v>C2</v>
      </c>
    </row>
    <row r="318" spans="1:14" ht="36" customHeight="1" x14ac:dyDescent="0.2">
      <c r="A318" s="156"/>
      <c r="B318" s="163" t="s">
        <v>173</v>
      </c>
      <c r="C318" s="158" t="s">
        <v>552</v>
      </c>
      <c r="D318" s="159"/>
      <c r="E318" s="160" t="s">
        <v>97</v>
      </c>
      <c r="F318" s="161">
        <v>1</v>
      </c>
      <c r="G318" s="165"/>
      <c r="H318" s="162">
        <f t="shared" ref="H318:H320" si="108">ROUND(G318*F318,2)</f>
        <v>0</v>
      </c>
      <c r="I318" s="5" t="str">
        <f t="shared" ca="1" si="83"/>
        <v/>
      </c>
      <c r="J318" s="1" t="str">
        <f t="shared" si="88"/>
        <v>Manhole Inspectioneach</v>
      </c>
      <c r="K318" s="2" t="e">
        <f>MATCH(J318,#REF!,0)</f>
        <v>#REF!</v>
      </c>
      <c r="L318" s="3" t="str">
        <f t="shared" ca="1" si="84"/>
        <v>F0</v>
      </c>
      <c r="M318" s="3" t="str">
        <f t="shared" ca="1" si="85"/>
        <v>C2</v>
      </c>
      <c r="N318" s="3" t="str">
        <f t="shared" ca="1" si="86"/>
        <v>C2</v>
      </c>
    </row>
    <row r="319" spans="1:14" ht="36" customHeight="1" x14ac:dyDescent="0.2">
      <c r="A319" s="151"/>
      <c r="B319" s="152"/>
      <c r="C319" s="153" t="s">
        <v>563</v>
      </c>
      <c r="D319" s="154"/>
      <c r="E319" s="155" t="s">
        <v>89</v>
      </c>
      <c r="F319" s="88"/>
      <c r="G319" s="90"/>
      <c r="H319" s="90">
        <f t="shared" si="108"/>
        <v>0</v>
      </c>
      <c r="I319" s="5" t="str">
        <f t="shared" ca="1" si="83"/>
        <v>LOCKED</v>
      </c>
      <c r="J319" s="1" t="str">
        <f t="shared" si="88"/>
        <v>MANHOLE REPAIR (MH60013861)</v>
      </c>
      <c r="K319" s="2" t="e">
        <f>MATCH(J319,#REF!,0)</f>
        <v>#REF!</v>
      </c>
      <c r="L319" s="3" t="str">
        <f t="shared" ca="1" si="84"/>
        <v>F0</v>
      </c>
      <c r="M319" s="3" t="str">
        <f t="shared" ca="1" si="85"/>
        <v>C2</v>
      </c>
      <c r="N319" s="3" t="str">
        <f t="shared" ca="1" si="86"/>
        <v>C2</v>
      </c>
    </row>
    <row r="320" spans="1:14" ht="36" customHeight="1" x14ac:dyDescent="0.2">
      <c r="A320" s="156" t="s">
        <v>124</v>
      </c>
      <c r="B320" s="157" t="s">
        <v>564</v>
      </c>
      <c r="C320" s="158" t="s">
        <v>270</v>
      </c>
      <c r="D320" s="159" t="s">
        <v>3</v>
      </c>
      <c r="E320" s="160"/>
      <c r="F320" s="88"/>
      <c r="G320" s="90"/>
      <c r="H320" s="90">
        <f t="shared" si="108"/>
        <v>0</v>
      </c>
      <c r="I320" s="5" t="str">
        <f t="shared" ca="1" si="83"/>
        <v>LOCKED</v>
      </c>
      <c r="J320" s="1" t="str">
        <f t="shared" si="88"/>
        <v>F002Replacing Existing RisersCW 2130-R12</v>
      </c>
      <c r="K320" s="2" t="e">
        <f>MATCH(J320,#REF!,0)</f>
        <v>#REF!</v>
      </c>
      <c r="L320" s="3" t="str">
        <f t="shared" ca="1" si="84"/>
        <v>F0</v>
      </c>
      <c r="M320" s="3" t="str">
        <f t="shared" ca="1" si="85"/>
        <v>C2</v>
      </c>
      <c r="N320" s="3" t="str">
        <f t="shared" ca="1" si="86"/>
        <v>C2</v>
      </c>
    </row>
    <row r="321" spans="1:14" ht="36" customHeight="1" x14ac:dyDescent="0.2">
      <c r="A321" s="156" t="s">
        <v>271</v>
      </c>
      <c r="B321" s="163" t="s">
        <v>173</v>
      </c>
      <c r="C321" s="158" t="s">
        <v>274</v>
      </c>
      <c r="D321" s="159"/>
      <c r="E321" s="160" t="s">
        <v>99</v>
      </c>
      <c r="F321" s="164">
        <v>1.1000000000000001</v>
      </c>
      <c r="G321" s="165"/>
      <c r="H321" s="162">
        <f>ROUND(G321*F321,2)</f>
        <v>0</v>
      </c>
      <c r="I321" s="5" t="str">
        <f t="shared" ca="1" si="83"/>
        <v/>
      </c>
      <c r="J321" s="1" t="str">
        <f t="shared" si="88"/>
        <v>F002APre-cast Concrete Risersvert. m</v>
      </c>
      <c r="K321" s="2" t="e">
        <f>MATCH(J321,#REF!,0)</f>
        <v>#REF!</v>
      </c>
      <c r="L321" s="3" t="str">
        <f t="shared" ca="1" si="84"/>
        <v>F1</v>
      </c>
      <c r="M321" s="3" t="str">
        <f t="shared" ca="1" si="85"/>
        <v>C2</v>
      </c>
      <c r="N321" s="3" t="str">
        <f t="shared" ca="1" si="86"/>
        <v>C2</v>
      </c>
    </row>
    <row r="322" spans="1:14" ht="36" customHeight="1" x14ac:dyDescent="0.2">
      <c r="A322" s="156"/>
      <c r="B322" s="157" t="s">
        <v>565</v>
      </c>
      <c r="C322" s="27" t="s">
        <v>550</v>
      </c>
      <c r="D322" s="28" t="s">
        <v>551</v>
      </c>
      <c r="E322" s="160"/>
      <c r="F322" s="88"/>
      <c r="G322" s="90"/>
      <c r="H322" s="90">
        <f t="shared" ref="H322" si="109">ROUND(G322*F322,2)</f>
        <v>0</v>
      </c>
      <c r="I322" s="5" t="str">
        <f t="shared" ca="1" si="83"/>
        <v>LOCKED</v>
      </c>
      <c r="J322" s="1" t="str">
        <f t="shared" si="88"/>
        <v>Manhole Inspection (following repair)CW 2145-R5</v>
      </c>
      <c r="K322" s="2" t="e">
        <f>MATCH(J322,#REF!,0)</f>
        <v>#REF!</v>
      </c>
      <c r="L322" s="3" t="str">
        <f t="shared" ca="1" si="84"/>
        <v>F0</v>
      </c>
      <c r="M322" s="3" t="str">
        <f t="shared" ca="1" si="85"/>
        <v>C2</v>
      </c>
      <c r="N322" s="3" t="str">
        <f t="shared" ca="1" si="86"/>
        <v>C2</v>
      </c>
    </row>
    <row r="323" spans="1:14" ht="36" customHeight="1" x14ac:dyDescent="0.2">
      <c r="A323" s="156"/>
      <c r="B323" s="163" t="s">
        <v>173</v>
      </c>
      <c r="C323" s="158" t="s">
        <v>552</v>
      </c>
      <c r="D323" s="159"/>
      <c r="E323" s="160" t="s">
        <v>97</v>
      </c>
      <c r="F323" s="161">
        <v>1</v>
      </c>
      <c r="G323" s="165"/>
      <c r="H323" s="162">
        <f t="shared" ref="H323:H325" si="110">ROUND(G323*F323,2)</f>
        <v>0</v>
      </c>
      <c r="I323" s="5" t="str">
        <f t="shared" ca="1" si="83"/>
        <v/>
      </c>
      <c r="J323" s="1" t="str">
        <f t="shared" si="88"/>
        <v>Manhole Inspectioneach</v>
      </c>
      <c r="K323" s="2" t="e">
        <f>MATCH(J323,#REF!,0)</f>
        <v>#REF!</v>
      </c>
      <c r="L323" s="3" t="str">
        <f t="shared" ca="1" si="84"/>
        <v>F0</v>
      </c>
      <c r="M323" s="3" t="str">
        <f t="shared" ca="1" si="85"/>
        <v>C2</v>
      </c>
      <c r="N323" s="3" t="str">
        <f t="shared" ca="1" si="86"/>
        <v>C2</v>
      </c>
    </row>
    <row r="324" spans="1:14" ht="36" customHeight="1" x14ac:dyDescent="0.2">
      <c r="A324" s="151"/>
      <c r="B324" s="152"/>
      <c r="C324" s="153" t="s">
        <v>566</v>
      </c>
      <c r="D324" s="154"/>
      <c r="E324" s="155" t="s">
        <v>89</v>
      </c>
      <c r="F324" s="88"/>
      <c r="G324" s="90"/>
      <c r="H324" s="90">
        <f t="shared" si="110"/>
        <v>0</v>
      </c>
      <c r="I324" s="5" t="str">
        <f t="shared" ca="1" si="83"/>
        <v>LOCKED</v>
      </c>
      <c r="J324" s="1" t="str">
        <f t="shared" si="88"/>
        <v>MANHOLE REPAIR (MH60013858)</v>
      </c>
      <c r="K324" s="2" t="e">
        <f>MATCH(J324,#REF!,0)</f>
        <v>#REF!</v>
      </c>
      <c r="L324" s="3" t="str">
        <f t="shared" ca="1" si="84"/>
        <v>F0</v>
      </c>
      <c r="M324" s="3" t="str">
        <f t="shared" ca="1" si="85"/>
        <v>C2</v>
      </c>
      <c r="N324" s="3" t="str">
        <f t="shared" ca="1" si="86"/>
        <v>C2</v>
      </c>
    </row>
    <row r="325" spans="1:14" ht="36" customHeight="1" x14ac:dyDescent="0.2">
      <c r="A325" s="156" t="s">
        <v>124</v>
      </c>
      <c r="B325" s="157" t="s">
        <v>567</v>
      </c>
      <c r="C325" s="158" t="s">
        <v>270</v>
      </c>
      <c r="D325" s="159" t="s">
        <v>3</v>
      </c>
      <c r="E325" s="160"/>
      <c r="F325" s="88"/>
      <c r="G325" s="90"/>
      <c r="H325" s="90">
        <f t="shared" si="110"/>
        <v>0</v>
      </c>
      <c r="I325" s="5" t="str">
        <f t="shared" ref="I325:I360" ca="1" si="111">IF(CELL("protect",$G325)=1, "LOCKED", "")</f>
        <v>LOCKED</v>
      </c>
      <c r="J325" s="1" t="str">
        <f t="shared" si="88"/>
        <v>F002Replacing Existing RisersCW 2130-R12</v>
      </c>
      <c r="K325" s="2" t="e">
        <f>MATCH(J325,#REF!,0)</f>
        <v>#REF!</v>
      </c>
      <c r="L325" s="3" t="str">
        <f t="shared" ref="L325:L360" ca="1" si="112">CELL("format",$F325)</f>
        <v>F0</v>
      </c>
      <c r="M325" s="3" t="str">
        <f t="shared" ref="M325:M360" ca="1" si="113">CELL("format",$G325)</f>
        <v>C2</v>
      </c>
      <c r="N325" s="3" t="str">
        <f t="shared" ref="N325:N360" ca="1" si="114">CELL("format",$H325)</f>
        <v>C2</v>
      </c>
    </row>
    <row r="326" spans="1:14" ht="36" customHeight="1" x14ac:dyDescent="0.2">
      <c r="A326" s="156" t="s">
        <v>271</v>
      </c>
      <c r="B326" s="163" t="s">
        <v>173</v>
      </c>
      <c r="C326" s="158" t="s">
        <v>274</v>
      </c>
      <c r="D326" s="159"/>
      <c r="E326" s="160" t="s">
        <v>99</v>
      </c>
      <c r="F326" s="164">
        <v>0.7</v>
      </c>
      <c r="G326" s="165"/>
      <c r="H326" s="162">
        <f>ROUND(G326*F326,2)</f>
        <v>0</v>
      </c>
      <c r="I326" s="5" t="str">
        <f t="shared" ca="1" si="111"/>
        <v/>
      </c>
      <c r="J326" s="1" t="str">
        <f t="shared" ref="J326:J360" si="115">CLEAN(CONCATENATE(TRIM($A326),TRIM($C326),IF(LEFT($D326)&lt;&gt;"E",TRIM($D326),),TRIM($E326)))</f>
        <v>F002APre-cast Concrete Risersvert. m</v>
      </c>
      <c r="K326" s="2" t="e">
        <f>MATCH(J326,#REF!,0)</f>
        <v>#REF!</v>
      </c>
      <c r="L326" s="3" t="str">
        <f t="shared" ca="1" si="112"/>
        <v>F1</v>
      </c>
      <c r="M326" s="3" t="str">
        <f t="shared" ca="1" si="113"/>
        <v>C2</v>
      </c>
      <c r="N326" s="3" t="str">
        <f t="shared" ca="1" si="114"/>
        <v>C2</v>
      </c>
    </row>
    <row r="327" spans="1:14" ht="36" customHeight="1" x14ac:dyDescent="0.2">
      <c r="A327" s="156"/>
      <c r="B327" s="157" t="s">
        <v>568</v>
      </c>
      <c r="C327" s="27" t="s">
        <v>550</v>
      </c>
      <c r="D327" s="28" t="s">
        <v>551</v>
      </c>
      <c r="E327" s="160"/>
      <c r="F327" s="88"/>
      <c r="G327" s="90"/>
      <c r="H327" s="90">
        <f t="shared" ref="H327" si="116">ROUND(G327*F327,2)</f>
        <v>0</v>
      </c>
      <c r="I327" s="5" t="str">
        <f t="shared" ca="1" si="111"/>
        <v>LOCKED</v>
      </c>
      <c r="J327" s="1" t="str">
        <f t="shared" si="115"/>
        <v>Manhole Inspection (following repair)CW 2145-R5</v>
      </c>
      <c r="K327" s="2" t="e">
        <f>MATCH(J327,#REF!,0)</f>
        <v>#REF!</v>
      </c>
      <c r="L327" s="3" t="str">
        <f t="shared" ca="1" si="112"/>
        <v>F0</v>
      </c>
      <c r="M327" s="3" t="str">
        <f t="shared" ca="1" si="113"/>
        <v>C2</v>
      </c>
      <c r="N327" s="3" t="str">
        <f t="shared" ca="1" si="114"/>
        <v>C2</v>
      </c>
    </row>
    <row r="328" spans="1:14" ht="36" customHeight="1" x14ac:dyDescent="0.2">
      <c r="A328" s="156"/>
      <c r="B328" s="163" t="s">
        <v>173</v>
      </c>
      <c r="C328" s="158" t="s">
        <v>552</v>
      </c>
      <c r="D328" s="159"/>
      <c r="E328" s="160" t="s">
        <v>97</v>
      </c>
      <c r="F328" s="161">
        <v>1</v>
      </c>
      <c r="G328" s="165"/>
      <c r="H328" s="162">
        <f t="shared" ref="H328:H329" si="117">ROUND(G328*F328,2)</f>
        <v>0</v>
      </c>
      <c r="I328" s="5" t="str">
        <f t="shared" ca="1" si="111"/>
        <v/>
      </c>
      <c r="J328" s="1" t="str">
        <f t="shared" si="115"/>
        <v>Manhole Inspectioneach</v>
      </c>
      <c r="K328" s="2" t="e">
        <f>MATCH(J328,#REF!,0)</f>
        <v>#REF!</v>
      </c>
      <c r="L328" s="3" t="str">
        <f t="shared" ca="1" si="112"/>
        <v>F0</v>
      </c>
      <c r="M328" s="3" t="str">
        <f t="shared" ca="1" si="113"/>
        <v>C2</v>
      </c>
      <c r="N328" s="3" t="str">
        <f t="shared" ca="1" si="114"/>
        <v>C2</v>
      </c>
    </row>
    <row r="329" spans="1:14" ht="36" customHeight="1" x14ac:dyDescent="0.2">
      <c r="A329" s="83" t="s">
        <v>333</v>
      </c>
      <c r="B329" s="84" t="s">
        <v>569</v>
      </c>
      <c r="C329" s="125" t="s">
        <v>334</v>
      </c>
      <c r="D329" s="174" t="s">
        <v>570</v>
      </c>
      <c r="E329" s="87"/>
      <c r="F329" s="88"/>
      <c r="G329" s="90"/>
      <c r="H329" s="90">
        <f t="shared" si="117"/>
        <v>0</v>
      </c>
      <c r="I329" s="5" t="str">
        <f t="shared" ca="1" si="111"/>
        <v>LOCKED</v>
      </c>
      <c r="J329" s="1" t="str">
        <f t="shared" si="115"/>
        <v>E072Watermain and Water Service Insulation</v>
      </c>
      <c r="K329" s="2" t="e">
        <f>MATCH(J329,#REF!,0)</f>
        <v>#REF!</v>
      </c>
      <c r="L329" s="3" t="str">
        <f t="shared" ca="1" si="112"/>
        <v>F0</v>
      </c>
      <c r="M329" s="3" t="str">
        <f t="shared" ca="1" si="113"/>
        <v>C2</v>
      </c>
      <c r="N329" s="3" t="str">
        <f t="shared" ca="1" si="114"/>
        <v>C2</v>
      </c>
    </row>
    <row r="330" spans="1:14" ht="36" customHeight="1" x14ac:dyDescent="0.2">
      <c r="A330" s="83" t="s">
        <v>335</v>
      </c>
      <c r="B330" s="92" t="s">
        <v>173</v>
      </c>
      <c r="C330" s="175" t="s">
        <v>336</v>
      </c>
      <c r="D330" s="174"/>
      <c r="E330" s="87" t="s">
        <v>94</v>
      </c>
      <c r="F330" s="114">
        <v>260</v>
      </c>
      <c r="G330" s="89"/>
      <c r="H330" s="90">
        <f>ROUND(G330*F330,2)</f>
        <v>0</v>
      </c>
      <c r="I330" s="5" t="str">
        <f t="shared" ca="1" si="111"/>
        <v/>
      </c>
      <c r="J330" s="1" t="str">
        <f t="shared" si="115"/>
        <v>E073Pipe Under Roadway Excavation (SD-018)m²</v>
      </c>
      <c r="K330" s="2" t="e">
        <f>MATCH(J330,#REF!,0)</f>
        <v>#REF!</v>
      </c>
      <c r="L330" s="3" t="str">
        <f t="shared" ca="1" si="112"/>
        <v>F0</v>
      </c>
      <c r="M330" s="3" t="str">
        <f t="shared" ca="1" si="113"/>
        <v>C2</v>
      </c>
      <c r="N330" s="3" t="str">
        <f t="shared" ca="1" si="114"/>
        <v>C2</v>
      </c>
    </row>
    <row r="331" spans="1:14" s="78" customFormat="1" ht="48" customHeight="1" thickBot="1" x14ac:dyDescent="0.25">
      <c r="A331" s="149"/>
      <c r="B331" s="150" t="str">
        <f>B293</f>
        <v>D</v>
      </c>
      <c r="C331" s="219" t="str">
        <f>C293</f>
        <v>WATER AND WASTE WORK</v>
      </c>
      <c r="D331" s="220"/>
      <c r="E331" s="220"/>
      <c r="F331" s="221"/>
      <c r="G331" s="149" t="s">
        <v>491</v>
      </c>
      <c r="H331" s="149">
        <f>SUM(H293:H330)</f>
        <v>0</v>
      </c>
      <c r="I331" s="5" t="str">
        <f t="shared" ca="1" si="111"/>
        <v>LOCKED</v>
      </c>
      <c r="J331" s="1" t="str">
        <f t="shared" si="115"/>
        <v>WATER AND WASTE WORK</v>
      </c>
      <c r="K331" s="2" t="e">
        <f>MATCH(J331,#REF!,0)</f>
        <v>#REF!</v>
      </c>
      <c r="L331" s="3" t="str">
        <f t="shared" ca="1" si="112"/>
        <v>G</v>
      </c>
      <c r="M331" s="3" t="str">
        <f t="shared" ca="1" si="113"/>
        <v>C2</v>
      </c>
      <c r="N331" s="3" t="str">
        <f t="shared" ca="1" si="114"/>
        <v>C2</v>
      </c>
    </row>
    <row r="332" spans="1:14" ht="54.6" customHeight="1" thickTop="1" x14ac:dyDescent="0.2">
      <c r="A332" s="67"/>
      <c r="B332" s="222" t="s">
        <v>571</v>
      </c>
      <c r="C332" s="223"/>
      <c r="D332" s="223"/>
      <c r="E332" s="223"/>
      <c r="F332" s="223"/>
      <c r="G332" s="224"/>
      <c r="H332" s="72"/>
      <c r="I332" s="5" t="str">
        <f t="shared" ca="1" si="111"/>
        <v>LOCKED</v>
      </c>
      <c r="J332" s="1" t="str">
        <f t="shared" si="115"/>
        <v/>
      </c>
      <c r="K332" s="2" t="e">
        <f>MATCH(J332,#REF!,0)</f>
        <v>#REF!</v>
      </c>
      <c r="L332" s="3" t="str">
        <f t="shared" ca="1" si="112"/>
        <v>G</v>
      </c>
      <c r="M332" s="3" t="str">
        <f t="shared" ca="1" si="113"/>
        <v>G</v>
      </c>
      <c r="N332" s="3" t="str">
        <f t="shared" ca="1" si="114"/>
        <v>G</v>
      </c>
    </row>
    <row r="333" spans="1:14" s="78" customFormat="1" ht="30" customHeight="1" x14ac:dyDescent="0.2">
      <c r="A333" s="75"/>
      <c r="B333" s="76" t="s">
        <v>266</v>
      </c>
      <c r="C333" s="209" t="s">
        <v>572</v>
      </c>
      <c r="D333" s="210"/>
      <c r="E333" s="210"/>
      <c r="F333" s="211"/>
      <c r="G333" s="75"/>
      <c r="H333" s="77"/>
      <c r="I333" s="5" t="str">
        <f t="shared" ca="1" si="111"/>
        <v>LOCKED</v>
      </c>
      <c r="J333" s="1" t="str">
        <f t="shared" si="115"/>
        <v>STREET LIGHTING INSTALLATION AND ASSOCIATED WORKS</v>
      </c>
      <c r="K333" s="2" t="e">
        <f>MATCH(J333,#REF!,0)</f>
        <v>#REF!</v>
      </c>
      <c r="L333" s="3" t="str">
        <f t="shared" ca="1" si="112"/>
        <v>G</v>
      </c>
      <c r="M333" s="3" t="str">
        <f t="shared" ca="1" si="113"/>
        <v>C2</v>
      </c>
      <c r="N333" s="3" t="str">
        <f t="shared" ca="1" si="114"/>
        <v>C2</v>
      </c>
    </row>
    <row r="334" spans="1:14" ht="72" customHeight="1" x14ac:dyDescent="0.2">
      <c r="A334" s="67"/>
      <c r="B334" s="84" t="s">
        <v>58</v>
      </c>
      <c r="C334" s="85" t="s">
        <v>573</v>
      </c>
      <c r="D334" s="17" t="s">
        <v>574</v>
      </c>
      <c r="E334" s="87" t="s">
        <v>97</v>
      </c>
      <c r="F334" s="114">
        <v>9</v>
      </c>
      <c r="G334" s="89"/>
      <c r="H334" s="90">
        <f t="shared" ref="H334:H343" si="118">ROUND(G334*F334,2)</f>
        <v>0</v>
      </c>
      <c r="I334" s="5" t="str">
        <f t="shared" ca="1" si="111"/>
        <v/>
      </c>
      <c r="J334" s="1" t="str">
        <f t="shared" si="115"/>
        <v>Removal of 25'/35' street light pole and precast, poured in place concrete, steel power installed base or direct buried including davit arm, luminaire and appurtenanceseach</v>
      </c>
      <c r="K334" s="2" t="e">
        <f>MATCH(J334,#REF!,0)</f>
        <v>#REF!</v>
      </c>
      <c r="L334" s="3" t="str">
        <f t="shared" ca="1" si="112"/>
        <v>F0</v>
      </c>
      <c r="M334" s="3" t="str">
        <f t="shared" ca="1" si="113"/>
        <v>C2</v>
      </c>
      <c r="N334" s="3" t="str">
        <f t="shared" ca="1" si="114"/>
        <v>C2</v>
      </c>
    </row>
    <row r="335" spans="1:14" ht="60" customHeight="1" x14ac:dyDescent="0.2">
      <c r="A335" s="67"/>
      <c r="B335" s="84" t="s">
        <v>59</v>
      </c>
      <c r="C335" s="85" t="s">
        <v>575</v>
      </c>
      <c r="D335" s="17" t="s">
        <v>574</v>
      </c>
      <c r="E335" s="87" t="s">
        <v>576</v>
      </c>
      <c r="F335" s="114">
        <v>450</v>
      </c>
      <c r="G335" s="89"/>
      <c r="H335" s="90">
        <f t="shared" si="118"/>
        <v>0</v>
      </c>
      <c r="I335" s="5" t="str">
        <f t="shared" ca="1" si="111"/>
        <v/>
      </c>
      <c r="J335" s="1" t="str">
        <f t="shared" si="115"/>
        <v>Installation of 50 mm conduit(s) by boring method complete with cable insertion (#4 AL C/N or 1/0 AL Triplex).lin. m</v>
      </c>
      <c r="K335" s="2" t="e">
        <f>MATCH(J335,#REF!,0)</f>
        <v>#REF!</v>
      </c>
      <c r="L335" s="3" t="str">
        <f t="shared" ca="1" si="112"/>
        <v>F0</v>
      </c>
      <c r="M335" s="3" t="str">
        <f t="shared" ca="1" si="113"/>
        <v>C2</v>
      </c>
      <c r="N335" s="3" t="str">
        <f t="shared" ca="1" si="114"/>
        <v>C2</v>
      </c>
    </row>
    <row r="336" spans="1:14" ht="60" customHeight="1" x14ac:dyDescent="0.2">
      <c r="A336" s="67"/>
      <c r="B336" s="84" t="s">
        <v>60</v>
      </c>
      <c r="C336" s="85" t="s">
        <v>577</v>
      </c>
      <c r="D336" s="17" t="s">
        <v>574</v>
      </c>
      <c r="E336" s="87" t="s">
        <v>97</v>
      </c>
      <c r="F336" s="114">
        <v>9</v>
      </c>
      <c r="G336" s="89"/>
      <c r="H336" s="90">
        <f t="shared" si="118"/>
        <v>0</v>
      </c>
      <c r="I336" s="5" t="str">
        <f t="shared" ca="1" si="111"/>
        <v/>
      </c>
      <c r="J336" s="1" t="str">
        <f t="shared" si="115"/>
        <v>Installation of 25'/35' pole, davit arm and precast concrete base including luminaire and appurtenanceseach</v>
      </c>
      <c r="K336" s="2" t="e">
        <f>MATCH(J336,#REF!,0)</f>
        <v>#REF!</v>
      </c>
      <c r="L336" s="3" t="str">
        <f t="shared" ca="1" si="112"/>
        <v>F0</v>
      </c>
      <c r="M336" s="3" t="str">
        <f t="shared" ca="1" si="113"/>
        <v>C2</v>
      </c>
      <c r="N336" s="3" t="str">
        <f t="shared" ca="1" si="114"/>
        <v>C2</v>
      </c>
    </row>
    <row r="337" spans="1:14" ht="102" customHeight="1" x14ac:dyDescent="0.2">
      <c r="A337" s="67"/>
      <c r="B337" s="84" t="s">
        <v>61</v>
      </c>
      <c r="C337" s="85" t="s">
        <v>578</v>
      </c>
      <c r="D337" s="17" t="s">
        <v>574</v>
      </c>
      <c r="E337" s="87" t="s">
        <v>97</v>
      </c>
      <c r="F337" s="114">
        <v>4</v>
      </c>
      <c r="G337" s="89"/>
      <c r="H337" s="90">
        <f t="shared" si="118"/>
        <v>0</v>
      </c>
      <c r="I337" s="5" t="str">
        <f t="shared" ca="1" si="111"/>
        <v/>
      </c>
      <c r="J337" s="1" t="str">
        <f t="shared" si="115"/>
        <v>Installation of one (1) 10' ground rod at every 3rd street light, at the end of every street light circuit and anywhere else as shown on the design drawings. Trench #4 ground wire up to 1 m from rod location to new street light and connect (hammerlock) to top of the ground rodeach</v>
      </c>
      <c r="K337" s="2" t="e">
        <f>MATCH(J337,#REF!,0)</f>
        <v>#VALUE!</v>
      </c>
      <c r="L337" s="3" t="str">
        <f t="shared" ca="1" si="112"/>
        <v>F0</v>
      </c>
      <c r="M337" s="3" t="str">
        <f t="shared" ca="1" si="113"/>
        <v>C2</v>
      </c>
      <c r="N337" s="3" t="str">
        <f t="shared" ca="1" si="114"/>
        <v>C2</v>
      </c>
    </row>
    <row r="338" spans="1:14" ht="60" customHeight="1" x14ac:dyDescent="0.2">
      <c r="A338" s="67"/>
      <c r="B338" s="84" t="s">
        <v>62</v>
      </c>
      <c r="C338" s="85" t="s">
        <v>579</v>
      </c>
      <c r="D338" s="17" t="s">
        <v>574</v>
      </c>
      <c r="E338" s="87" t="s">
        <v>97</v>
      </c>
      <c r="F338" s="114">
        <v>2</v>
      </c>
      <c r="G338" s="89"/>
      <c r="H338" s="90">
        <f t="shared" si="118"/>
        <v>0</v>
      </c>
      <c r="I338" s="5" t="str">
        <f t="shared" ca="1" si="111"/>
        <v/>
      </c>
      <c r="J338" s="1" t="str">
        <f t="shared" si="115"/>
        <v>Installation and connection of externally-mounted relay and PEC per Standards CD 315-12 and CD 315-13.each</v>
      </c>
      <c r="K338" s="2" t="e">
        <f>MATCH(J338,#REF!,0)</f>
        <v>#REF!</v>
      </c>
      <c r="L338" s="3" t="str">
        <f t="shared" ca="1" si="112"/>
        <v>F0</v>
      </c>
      <c r="M338" s="3" t="str">
        <f t="shared" ca="1" si="113"/>
        <v>C2</v>
      </c>
      <c r="N338" s="3" t="str">
        <f t="shared" ca="1" si="114"/>
        <v>C2</v>
      </c>
    </row>
    <row r="339" spans="1:14" ht="60" customHeight="1" x14ac:dyDescent="0.2">
      <c r="A339" s="67"/>
      <c r="B339" s="84" t="s">
        <v>63</v>
      </c>
      <c r="C339" s="85" t="s">
        <v>580</v>
      </c>
      <c r="D339" s="17" t="s">
        <v>574</v>
      </c>
      <c r="E339" s="87" t="s">
        <v>581</v>
      </c>
      <c r="F339" s="114">
        <v>9</v>
      </c>
      <c r="G339" s="89"/>
      <c r="H339" s="90">
        <f t="shared" si="118"/>
        <v>0</v>
      </c>
      <c r="I339" s="5" t="str">
        <f t="shared" ca="1" si="111"/>
        <v/>
      </c>
      <c r="J339" s="1" t="str">
        <f t="shared" si="115"/>
        <v>Terminate 2/C #12 copper conductor to street light cables per Standard CD310-4, CD310-9 or CD310-10.set</v>
      </c>
      <c r="K339" s="2" t="e">
        <f>MATCH(J339,#REF!,0)</f>
        <v>#REF!</v>
      </c>
      <c r="L339" s="3" t="str">
        <f t="shared" ca="1" si="112"/>
        <v>F0</v>
      </c>
      <c r="M339" s="3" t="str">
        <f t="shared" ca="1" si="113"/>
        <v>C2</v>
      </c>
      <c r="N339" s="3" t="str">
        <f t="shared" ca="1" si="114"/>
        <v>C2</v>
      </c>
    </row>
    <row r="340" spans="1:14" ht="48" customHeight="1" x14ac:dyDescent="0.2">
      <c r="A340" s="67"/>
      <c r="B340" s="84" t="s">
        <v>12</v>
      </c>
      <c r="C340" s="85" t="s">
        <v>582</v>
      </c>
      <c r="D340" s="17" t="s">
        <v>574</v>
      </c>
      <c r="E340" s="87" t="s">
        <v>581</v>
      </c>
      <c r="F340" s="114">
        <v>2</v>
      </c>
      <c r="G340" s="89"/>
      <c r="H340" s="90">
        <f t="shared" si="118"/>
        <v>0</v>
      </c>
      <c r="I340" s="5" t="str">
        <f t="shared" ca="1" si="111"/>
        <v/>
      </c>
      <c r="J340" s="1" t="str">
        <f t="shared" si="115"/>
        <v>Splicing 1/0 AL triplex cable or 3 single conductor street light cables.set</v>
      </c>
      <c r="K340" s="2" t="e">
        <f>MATCH(J340,#REF!,0)</f>
        <v>#REF!</v>
      </c>
      <c r="L340" s="3" t="str">
        <f t="shared" ca="1" si="112"/>
        <v>F0</v>
      </c>
      <c r="M340" s="3" t="str">
        <f t="shared" ca="1" si="113"/>
        <v>C2</v>
      </c>
      <c r="N340" s="3" t="str">
        <f t="shared" ca="1" si="114"/>
        <v>C2</v>
      </c>
    </row>
    <row r="341" spans="1:14" ht="48" customHeight="1" x14ac:dyDescent="0.2">
      <c r="A341" s="67"/>
      <c r="B341" s="84" t="s">
        <v>13</v>
      </c>
      <c r="C341" s="85" t="s">
        <v>583</v>
      </c>
      <c r="D341" s="17" t="s">
        <v>574</v>
      </c>
      <c r="E341" s="87" t="s">
        <v>97</v>
      </c>
      <c r="F341" s="114">
        <v>6</v>
      </c>
      <c r="G341" s="89"/>
      <c r="H341" s="90">
        <f t="shared" si="118"/>
        <v>0</v>
      </c>
      <c r="I341" s="5" t="str">
        <f t="shared" ca="1" si="111"/>
        <v/>
      </c>
      <c r="J341" s="1" t="str">
        <f t="shared" si="115"/>
        <v>Installation of break-away base and reaction plate on base mounted poles up to 35'each</v>
      </c>
      <c r="K341" s="2" t="e">
        <f>MATCH(J341,#REF!,0)</f>
        <v>#REF!</v>
      </c>
      <c r="L341" s="3" t="str">
        <f t="shared" ca="1" si="112"/>
        <v>F0</v>
      </c>
      <c r="M341" s="3" t="str">
        <f t="shared" ca="1" si="113"/>
        <v>C2</v>
      </c>
      <c r="N341" s="3" t="str">
        <f t="shared" ca="1" si="114"/>
        <v>C2</v>
      </c>
    </row>
    <row r="342" spans="1:14" ht="72" customHeight="1" x14ac:dyDescent="0.2">
      <c r="A342" s="67"/>
      <c r="B342" s="84" t="s">
        <v>14</v>
      </c>
      <c r="C342" s="85" t="s">
        <v>584</v>
      </c>
      <c r="D342" s="17" t="s">
        <v>574</v>
      </c>
      <c r="E342" s="87" t="s">
        <v>585</v>
      </c>
      <c r="F342" s="114">
        <v>9</v>
      </c>
      <c r="G342" s="89"/>
      <c r="H342" s="90">
        <f t="shared" si="118"/>
        <v>0</v>
      </c>
      <c r="I342" s="5" t="str">
        <f t="shared" ca="1" si="111"/>
        <v/>
      </c>
      <c r="J342" s="1" t="str">
        <f t="shared" si="115"/>
        <v>Installation of overhead span of #4 duplex between new or existing streetlight poles and connect luminaire to provide temporary Overhead Feedper span</v>
      </c>
      <c r="K342" s="2" t="e">
        <f>MATCH(J342,#REF!,0)</f>
        <v>#REF!</v>
      </c>
      <c r="L342" s="3" t="str">
        <f t="shared" ca="1" si="112"/>
        <v>F0</v>
      </c>
      <c r="M342" s="3" t="str">
        <f t="shared" ca="1" si="113"/>
        <v>C2</v>
      </c>
      <c r="N342" s="3" t="str">
        <f t="shared" ca="1" si="114"/>
        <v>C2</v>
      </c>
    </row>
    <row r="343" spans="1:14" ht="60" customHeight="1" x14ac:dyDescent="0.2">
      <c r="A343" s="67"/>
      <c r="B343" s="84" t="s">
        <v>603</v>
      </c>
      <c r="C343" s="85" t="s">
        <v>586</v>
      </c>
      <c r="D343" s="17" t="s">
        <v>574</v>
      </c>
      <c r="E343" s="87" t="s">
        <v>585</v>
      </c>
      <c r="F343" s="114">
        <v>9</v>
      </c>
      <c r="G343" s="89"/>
      <c r="H343" s="90">
        <f t="shared" si="118"/>
        <v>0</v>
      </c>
      <c r="I343" s="5" t="str">
        <f t="shared" ca="1" si="111"/>
        <v/>
      </c>
      <c r="J343" s="1" t="str">
        <f t="shared" si="115"/>
        <v>Removal of overhead span of #4 duplex between new or existing streetlight poles to remove temporary Overhead Feedper span</v>
      </c>
      <c r="K343" s="2" t="e">
        <f>MATCH(J343,#REF!,0)</f>
        <v>#REF!</v>
      </c>
      <c r="L343" s="3" t="str">
        <f t="shared" ca="1" si="112"/>
        <v>F0</v>
      </c>
      <c r="M343" s="3" t="str">
        <f t="shared" ca="1" si="113"/>
        <v>C2</v>
      </c>
      <c r="N343" s="3" t="str">
        <f t="shared" ca="1" si="114"/>
        <v>C2</v>
      </c>
    </row>
    <row r="344" spans="1:14" s="78" customFormat="1" ht="48" customHeight="1" thickBot="1" x14ac:dyDescent="0.25">
      <c r="A344" s="149"/>
      <c r="B344" s="150" t="str">
        <f>B333</f>
        <v>E</v>
      </c>
      <c r="C344" s="219" t="str">
        <f>C333</f>
        <v>STREET LIGHTING INSTALLATION AND ASSOCIATED WORKS</v>
      </c>
      <c r="D344" s="220"/>
      <c r="E344" s="220"/>
      <c r="F344" s="221"/>
      <c r="G344" s="149" t="s">
        <v>491</v>
      </c>
      <c r="H344" s="149">
        <f>SUM(H333:H343)</f>
        <v>0</v>
      </c>
      <c r="I344" s="5" t="str">
        <f t="shared" ca="1" si="111"/>
        <v>LOCKED</v>
      </c>
      <c r="J344" s="1" t="str">
        <f t="shared" si="115"/>
        <v>STREET LIGHTING INSTALLATION AND ASSOCIATED WORKS</v>
      </c>
      <c r="K344" s="2" t="e">
        <f>MATCH(J344,#REF!,0)</f>
        <v>#REF!</v>
      </c>
      <c r="L344" s="3" t="str">
        <f t="shared" ca="1" si="112"/>
        <v>G</v>
      </c>
      <c r="M344" s="3" t="str">
        <f t="shared" ca="1" si="113"/>
        <v>C2</v>
      </c>
      <c r="N344" s="3" t="str">
        <f t="shared" ca="1" si="114"/>
        <v>C2</v>
      </c>
    </row>
    <row r="345" spans="1:14" s="12" customFormat="1" ht="48" customHeight="1" thickTop="1" x14ac:dyDescent="0.2">
      <c r="A345" s="11"/>
      <c r="B345" s="29" t="s">
        <v>267</v>
      </c>
      <c r="C345" s="225" t="s">
        <v>587</v>
      </c>
      <c r="D345" s="226"/>
      <c r="E345" s="226"/>
      <c r="F345" s="227"/>
      <c r="G345" s="11"/>
      <c r="H345" s="30"/>
      <c r="I345" s="5" t="str">
        <f t="shared" ca="1" si="111"/>
        <v>LOCKED</v>
      </c>
      <c r="J345" s="1" t="str">
        <f t="shared" si="115"/>
        <v>MOBILIZATION /DEMOBILIZATION</v>
      </c>
      <c r="K345" s="2" t="e">
        <f>MATCH(J345,#REF!,0)</f>
        <v>#REF!</v>
      </c>
      <c r="L345" s="3" t="str">
        <f t="shared" ca="1" si="112"/>
        <v>G</v>
      </c>
      <c r="M345" s="3" t="str">
        <f t="shared" ca="1" si="113"/>
        <v>C2</v>
      </c>
      <c r="N345" s="3" t="str">
        <f t="shared" ca="1" si="114"/>
        <v>C2</v>
      </c>
    </row>
    <row r="346" spans="1:14" s="10" customFormat="1" ht="30" customHeight="1" x14ac:dyDescent="0.2">
      <c r="A346" s="31" t="s">
        <v>378</v>
      </c>
      <c r="B346" s="13" t="s">
        <v>64</v>
      </c>
      <c r="C346" s="14" t="s">
        <v>588</v>
      </c>
      <c r="D346" s="17" t="s">
        <v>589</v>
      </c>
      <c r="E346" s="15" t="s">
        <v>478</v>
      </c>
      <c r="F346" s="32">
        <v>1</v>
      </c>
      <c r="G346" s="33"/>
      <c r="H346" s="34">
        <f t="shared" ref="H346" si="119">ROUND(G346*F346,2)</f>
        <v>0</v>
      </c>
      <c r="I346" s="5" t="str">
        <f t="shared" ca="1" si="111"/>
        <v/>
      </c>
      <c r="J346" s="1" t="str">
        <f t="shared" si="115"/>
        <v>I001Mobilization/DemobilizationL. sum</v>
      </c>
      <c r="K346" s="2" t="e">
        <f>MATCH(J346,#REF!,0)</f>
        <v>#REF!</v>
      </c>
      <c r="L346" s="3" t="str">
        <f t="shared" ca="1" si="112"/>
        <v>F0</v>
      </c>
      <c r="M346" s="3" t="str">
        <f t="shared" ca="1" si="113"/>
        <v>C2</v>
      </c>
      <c r="N346" s="3" t="str">
        <f t="shared" ca="1" si="114"/>
        <v>C2</v>
      </c>
    </row>
    <row r="347" spans="1:14" s="12" customFormat="1" ht="30" customHeight="1" thickBot="1" x14ac:dyDescent="0.25">
      <c r="A347" s="35"/>
      <c r="B347" s="36" t="str">
        <f>B345</f>
        <v>F</v>
      </c>
      <c r="C347" s="228" t="str">
        <f>C345</f>
        <v>MOBILIZATION /DEMOBILIZATION</v>
      </c>
      <c r="D347" s="229"/>
      <c r="E347" s="229"/>
      <c r="F347" s="230"/>
      <c r="G347" s="26" t="s">
        <v>491</v>
      </c>
      <c r="H347" s="37">
        <f>H346</f>
        <v>0</v>
      </c>
      <c r="I347" s="5" t="str">
        <f t="shared" ca="1" si="111"/>
        <v>LOCKED</v>
      </c>
      <c r="J347" s="1" t="str">
        <f t="shared" si="115"/>
        <v>MOBILIZATION /DEMOBILIZATION</v>
      </c>
      <c r="K347" s="2" t="e">
        <f>MATCH(J347,#REF!,0)</f>
        <v>#REF!</v>
      </c>
      <c r="L347" s="3" t="str">
        <f t="shared" ca="1" si="112"/>
        <v>G</v>
      </c>
      <c r="M347" s="3" t="str">
        <f t="shared" ca="1" si="113"/>
        <v>C2</v>
      </c>
      <c r="N347" s="3" t="str">
        <f t="shared" ca="1" si="114"/>
        <v>C2</v>
      </c>
    </row>
    <row r="348" spans="1:14" ht="36" customHeight="1" thickTop="1" x14ac:dyDescent="0.3">
      <c r="A348" s="176"/>
      <c r="B348" s="177"/>
      <c r="C348" s="178" t="s">
        <v>590</v>
      </c>
      <c r="D348" s="179"/>
      <c r="E348" s="179"/>
      <c r="F348" s="179"/>
      <c r="G348" s="179"/>
      <c r="H348" s="180"/>
      <c r="I348" s="5" t="str">
        <f t="shared" ca="1" si="111"/>
        <v>LOCKED</v>
      </c>
      <c r="J348" s="1" t="str">
        <f t="shared" si="115"/>
        <v>SUMMARY</v>
      </c>
      <c r="K348" s="2" t="e">
        <f>MATCH(J348,#REF!,0)</f>
        <v>#REF!</v>
      </c>
      <c r="L348" s="3" t="str">
        <f t="shared" ca="1" si="112"/>
        <v>G</v>
      </c>
      <c r="M348" s="3" t="str">
        <f t="shared" ca="1" si="113"/>
        <v>G</v>
      </c>
      <c r="N348" s="3" t="str">
        <f t="shared" ca="1" si="114"/>
        <v>G</v>
      </c>
    </row>
    <row r="349" spans="1:14" s="78" customFormat="1" ht="32.1" customHeight="1" x14ac:dyDescent="0.2">
      <c r="A349" s="181"/>
      <c r="B349" s="215" t="str">
        <f>B7</f>
        <v>PART 1      CITY FUNDED WORK</v>
      </c>
      <c r="C349" s="216"/>
      <c r="D349" s="216"/>
      <c r="E349" s="216"/>
      <c r="F349" s="216"/>
      <c r="G349" s="182"/>
      <c r="H349" s="183"/>
      <c r="I349" s="5" t="str">
        <f t="shared" ca="1" si="111"/>
        <v>LOCKED</v>
      </c>
      <c r="J349" s="1" t="str">
        <f t="shared" si="115"/>
        <v/>
      </c>
      <c r="K349" s="2" t="e">
        <f>MATCH(J349,#REF!,0)</f>
        <v>#REF!</v>
      </c>
      <c r="L349" s="3" t="str">
        <f t="shared" ca="1" si="112"/>
        <v>G</v>
      </c>
      <c r="M349" s="3" t="str">
        <f t="shared" ca="1" si="113"/>
        <v>G</v>
      </c>
      <c r="N349" s="3" t="str">
        <f t="shared" ca="1" si="114"/>
        <v>G</v>
      </c>
    </row>
    <row r="350" spans="1:14" ht="48" customHeight="1" thickBot="1" x14ac:dyDescent="0.25">
      <c r="A350" s="184"/>
      <c r="B350" s="150" t="str">
        <f>B8</f>
        <v>A</v>
      </c>
      <c r="C350" s="238" t="str">
        <f>C8</f>
        <v>CONCRETE PAVEMENT RECONSTRUCTION: UNIVERSITY CRESCENT (N/B) FROM THATCHER DRIVE TO PEMBINA HIGHWAY</v>
      </c>
      <c r="D350" s="220"/>
      <c r="E350" s="220"/>
      <c r="F350" s="221"/>
      <c r="G350" s="184" t="s">
        <v>491</v>
      </c>
      <c r="H350" s="184">
        <f>H147</f>
        <v>0</v>
      </c>
      <c r="I350" s="5" t="str">
        <f t="shared" ca="1" si="111"/>
        <v>LOCKED</v>
      </c>
      <c r="J350" s="1" t="str">
        <f t="shared" si="115"/>
        <v>CONCRETE PAVEMENT RECONSTRUCTION: UNIVERSITY CRESCENT (N/B) FROM THATCHER DRIVE TO PEMBINA HIGHWAY</v>
      </c>
      <c r="K350" s="2" t="e">
        <f>MATCH(J350,#REF!,0)</f>
        <v>#REF!</v>
      </c>
      <c r="L350" s="3" t="str">
        <f t="shared" ca="1" si="112"/>
        <v>G</v>
      </c>
      <c r="M350" s="3" t="str">
        <f t="shared" ca="1" si="113"/>
        <v>C2</v>
      </c>
      <c r="N350" s="3" t="str">
        <f t="shared" ca="1" si="114"/>
        <v>C2</v>
      </c>
    </row>
    <row r="351" spans="1:14" ht="48" customHeight="1" thickTop="1" thickBot="1" x14ac:dyDescent="0.25">
      <c r="A351" s="184"/>
      <c r="B351" s="150" t="str">
        <f>B148</f>
        <v>B</v>
      </c>
      <c r="C351" s="231" t="str">
        <f>C148</f>
        <v>PAVEMENT REHABILITATION: UNIVERSITY CRESCENT (S/B) FROM THATCHER DRIVE TO PEMBINA HIGHWAY</v>
      </c>
      <c r="D351" s="232"/>
      <c r="E351" s="232"/>
      <c r="F351" s="233"/>
      <c r="G351" s="184" t="s">
        <v>491</v>
      </c>
      <c r="H351" s="184">
        <f>H255</f>
        <v>0</v>
      </c>
      <c r="I351" s="5" t="str">
        <f t="shared" ca="1" si="111"/>
        <v>LOCKED</v>
      </c>
      <c r="J351" s="1" t="str">
        <f t="shared" si="115"/>
        <v>PAVEMENT REHABILITATION: UNIVERSITY CRESCENT (S/B) FROM THATCHER DRIVE TO PEMBINA HIGHWAY</v>
      </c>
      <c r="K351" s="2" t="e">
        <f>MATCH(J351,#REF!,0)</f>
        <v>#REF!</v>
      </c>
      <c r="L351" s="3" t="str">
        <f t="shared" ca="1" si="112"/>
        <v>G</v>
      </c>
      <c r="M351" s="3" t="str">
        <f t="shared" ca="1" si="113"/>
        <v>C2</v>
      </c>
      <c r="N351" s="3" t="str">
        <f t="shared" ca="1" si="114"/>
        <v>C2</v>
      </c>
    </row>
    <row r="352" spans="1:14" ht="48" customHeight="1" thickTop="1" thickBot="1" x14ac:dyDescent="0.25">
      <c r="A352" s="184"/>
      <c r="B352" s="150" t="str">
        <f>B256</f>
        <v>C</v>
      </c>
      <c r="C352" s="231" t="str">
        <f>C256</f>
        <v>TRAFFIC SIGNAL CONDUIT AND BASE INSTALLATION AND ASSOCIATED WORKS</v>
      </c>
      <c r="D352" s="232"/>
      <c r="E352" s="232"/>
      <c r="F352" s="233"/>
      <c r="G352" s="184" t="s">
        <v>491</v>
      </c>
      <c r="H352" s="184">
        <f>H292</f>
        <v>0</v>
      </c>
      <c r="I352" s="5" t="str">
        <f t="shared" ca="1" si="111"/>
        <v>LOCKED</v>
      </c>
      <c r="J352" s="1" t="str">
        <f t="shared" si="115"/>
        <v>TRAFFIC SIGNAL CONDUIT AND BASE INSTALLATION AND ASSOCIATED WORKS</v>
      </c>
      <c r="K352" s="2" t="e">
        <f>MATCH(J352,#REF!,0)</f>
        <v>#REF!</v>
      </c>
      <c r="L352" s="3" t="str">
        <f t="shared" ca="1" si="112"/>
        <v>G</v>
      </c>
      <c r="M352" s="3" t="str">
        <f t="shared" ca="1" si="113"/>
        <v>C2</v>
      </c>
      <c r="N352" s="3" t="str">
        <f t="shared" ca="1" si="114"/>
        <v>C2</v>
      </c>
    </row>
    <row r="353" spans="1:14" ht="48" customHeight="1" thickTop="1" thickBot="1" x14ac:dyDescent="0.25">
      <c r="A353" s="184"/>
      <c r="B353" s="150" t="str">
        <f>B293</f>
        <v>D</v>
      </c>
      <c r="C353" s="231" t="str">
        <f>C293</f>
        <v>WATER AND WASTE WORK</v>
      </c>
      <c r="D353" s="232"/>
      <c r="E353" s="232"/>
      <c r="F353" s="233"/>
      <c r="G353" s="184" t="s">
        <v>491</v>
      </c>
      <c r="H353" s="184">
        <f>H331</f>
        <v>0</v>
      </c>
      <c r="I353" s="5" t="str">
        <f t="shared" ca="1" si="111"/>
        <v>LOCKED</v>
      </c>
      <c r="J353" s="1" t="str">
        <f t="shared" si="115"/>
        <v>WATER AND WASTE WORK</v>
      </c>
      <c r="K353" s="2" t="e">
        <f>MATCH(J353,#REF!,0)</f>
        <v>#REF!</v>
      </c>
      <c r="L353" s="3" t="str">
        <f t="shared" ca="1" si="112"/>
        <v>G</v>
      </c>
      <c r="M353" s="3" t="str">
        <f t="shared" ca="1" si="113"/>
        <v>C2</v>
      </c>
      <c r="N353" s="3" t="str">
        <f t="shared" ca="1" si="114"/>
        <v>C2</v>
      </c>
    </row>
    <row r="354" spans="1:14" ht="48" customHeight="1" thickTop="1" thickBot="1" x14ac:dyDescent="0.3">
      <c r="A354" s="184"/>
      <c r="B354" s="185"/>
      <c r="C354" s="186"/>
      <c r="D354" s="187"/>
      <c r="E354" s="188"/>
      <c r="F354" s="188"/>
      <c r="G354" s="189" t="s">
        <v>591</v>
      </c>
      <c r="H354" s="190">
        <f>SUM(H350:H353)</f>
        <v>0</v>
      </c>
      <c r="I354" s="5" t="str">
        <f t="shared" ca="1" si="111"/>
        <v>LOCKED</v>
      </c>
      <c r="J354" s="1" t="str">
        <f t="shared" si="115"/>
        <v/>
      </c>
      <c r="K354" s="2" t="e">
        <f>MATCH(J354,#REF!,0)</f>
        <v>#REF!</v>
      </c>
      <c r="L354" s="3" t="str">
        <f t="shared" ca="1" si="112"/>
        <v>F0</v>
      </c>
      <c r="M354" s="3" t="str">
        <f t="shared" ca="1" si="113"/>
        <v>C2</v>
      </c>
      <c r="N354" s="3" t="str">
        <f t="shared" ca="1" si="114"/>
        <v>C2</v>
      </c>
    </row>
    <row r="355" spans="1:14" s="78" customFormat="1" ht="63" customHeight="1" thickTop="1" thickBot="1" x14ac:dyDescent="0.25">
      <c r="A355" s="149"/>
      <c r="B355" s="239" t="str">
        <f>B332</f>
        <v>PART 2      MANITOBA HYDRO FUNDED WORK
                 (See B9.6, B17.2.1, B18.5, D3.3-4, D14.2-3, D16.4, E29)</v>
      </c>
      <c r="C355" s="240"/>
      <c r="D355" s="240"/>
      <c r="E355" s="240"/>
      <c r="F355" s="240"/>
      <c r="G355" s="241"/>
      <c r="H355" s="191"/>
      <c r="I355" s="5" t="str">
        <f t="shared" ca="1" si="111"/>
        <v>LOCKED</v>
      </c>
      <c r="J355" s="1" t="str">
        <f t="shared" si="115"/>
        <v/>
      </c>
      <c r="K355" s="2" t="e">
        <f>MATCH(J355,#REF!,0)</f>
        <v>#REF!</v>
      </c>
      <c r="L355" s="3" t="str">
        <f t="shared" ca="1" si="112"/>
        <v>G</v>
      </c>
      <c r="M355" s="3" t="str">
        <f t="shared" ca="1" si="113"/>
        <v>G</v>
      </c>
      <c r="N355" s="3" t="str">
        <f t="shared" ca="1" si="114"/>
        <v>C2</v>
      </c>
    </row>
    <row r="356" spans="1:14" ht="48" customHeight="1" thickTop="1" thickBot="1" x14ac:dyDescent="0.25">
      <c r="A356" s="192"/>
      <c r="B356" s="150" t="str">
        <f>B333</f>
        <v>E</v>
      </c>
      <c r="C356" s="231" t="str">
        <f>C333</f>
        <v>STREET LIGHTING INSTALLATION AND ASSOCIATED WORKS</v>
      </c>
      <c r="D356" s="232"/>
      <c r="E356" s="232"/>
      <c r="F356" s="233"/>
      <c r="G356" s="192" t="s">
        <v>491</v>
      </c>
      <c r="H356" s="192">
        <f>H344</f>
        <v>0</v>
      </c>
      <c r="I356" s="5" t="str">
        <f t="shared" ca="1" si="111"/>
        <v>LOCKED</v>
      </c>
      <c r="J356" s="1" t="str">
        <f t="shared" si="115"/>
        <v>STREET LIGHTING INSTALLATION AND ASSOCIATED WORKS</v>
      </c>
      <c r="K356" s="2" t="e">
        <f>MATCH(J356,#REF!,0)</f>
        <v>#REF!</v>
      </c>
      <c r="L356" s="3" t="str">
        <f t="shared" ca="1" si="112"/>
        <v>G</v>
      </c>
      <c r="M356" s="3" t="str">
        <f t="shared" ca="1" si="113"/>
        <v>C2</v>
      </c>
      <c r="N356" s="3" t="str">
        <f t="shared" ca="1" si="114"/>
        <v>C2</v>
      </c>
    </row>
    <row r="357" spans="1:14" ht="48" customHeight="1" thickTop="1" thickBot="1" x14ac:dyDescent="0.3">
      <c r="A357" s="184"/>
      <c r="B357" s="193"/>
      <c r="C357" s="186"/>
      <c r="D357" s="187"/>
      <c r="E357" s="188"/>
      <c r="F357" s="188"/>
      <c r="G357" s="194" t="s">
        <v>592</v>
      </c>
      <c r="H357" s="73">
        <f>SUM(H356:H356)</f>
        <v>0</v>
      </c>
      <c r="I357" s="5" t="str">
        <f t="shared" ca="1" si="111"/>
        <v>LOCKED</v>
      </c>
      <c r="J357" s="1" t="str">
        <f t="shared" si="115"/>
        <v/>
      </c>
      <c r="K357" s="2" t="e">
        <f>MATCH(J357,#REF!,0)</f>
        <v>#REF!</v>
      </c>
      <c r="L357" s="3" t="str">
        <f t="shared" ca="1" si="112"/>
        <v>F0</v>
      </c>
      <c r="M357" s="3" t="str">
        <f t="shared" ca="1" si="113"/>
        <v>C2</v>
      </c>
      <c r="N357" s="3" t="str">
        <f t="shared" ca="1" si="114"/>
        <v>C2</v>
      </c>
    </row>
    <row r="358" spans="1:14" ht="48" customHeight="1" thickTop="1" thickBot="1" x14ac:dyDescent="0.3">
      <c r="A358" s="184"/>
      <c r="B358" s="195" t="str">
        <f>B345</f>
        <v>F</v>
      </c>
      <c r="C358" s="231" t="str">
        <f>C345</f>
        <v>MOBILIZATION /DEMOBILIZATION</v>
      </c>
      <c r="D358" s="232"/>
      <c r="E358" s="232"/>
      <c r="F358" s="233"/>
      <c r="G358" s="196" t="s">
        <v>593</v>
      </c>
      <c r="H358" s="197">
        <f>H347</f>
        <v>0</v>
      </c>
      <c r="I358" s="5" t="str">
        <f t="shared" ca="1" si="111"/>
        <v>LOCKED</v>
      </c>
      <c r="J358" s="1" t="str">
        <f t="shared" si="115"/>
        <v>MOBILIZATION /DEMOBILIZATION</v>
      </c>
      <c r="K358" s="2" t="e">
        <f>MATCH(J358,#REF!,0)</f>
        <v>#REF!</v>
      </c>
      <c r="L358" s="3" t="str">
        <f t="shared" ca="1" si="112"/>
        <v>G</v>
      </c>
      <c r="M358" s="3" t="str">
        <f t="shared" ca="1" si="113"/>
        <v>C2</v>
      </c>
      <c r="N358" s="3" t="str">
        <f t="shared" ca="1" si="114"/>
        <v>C2</v>
      </c>
    </row>
    <row r="359" spans="1:14" ht="37.9" customHeight="1" thickTop="1" x14ac:dyDescent="0.2">
      <c r="A359" s="67"/>
      <c r="B359" s="234" t="s">
        <v>594</v>
      </c>
      <c r="C359" s="235"/>
      <c r="D359" s="235"/>
      <c r="E359" s="235"/>
      <c r="F359" s="235"/>
      <c r="G359" s="236">
        <f>H354+H357+H358</f>
        <v>0</v>
      </c>
      <c r="H359" s="237"/>
      <c r="I359" s="5" t="str">
        <f t="shared" ca="1" si="111"/>
        <v>LOCKED</v>
      </c>
      <c r="J359" s="1" t="str">
        <f t="shared" si="115"/>
        <v/>
      </c>
      <c r="K359" s="2" t="e">
        <f>MATCH(J359,#REF!,0)</f>
        <v>#REF!</v>
      </c>
      <c r="L359" s="3" t="str">
        <f t="shared" ca="1" si="112"/>
        <v>G</v>
      </c>
      <c r="M359" s="3" t="str">
        <f t="shared" ca="1" si="113"/>
        <v>C2</v>
      </c>
      <c r="N359" s="3" t="str">
        <f t="shared" ca="1" si="114"/>
        <v>G</v>
      </c>
    </row>
    <row r="360" spans="1:14" ht="15.95" customHeight="1" x14ac:dyDescent="0.2">
      <c r="A360" s="148"/>
      <c r="B360" s="198"/>
      <c r="C360" s="109"/>
      <c r="D360" s="199"/>
      <c r="E360" s="109"/>
      <c r="F360" s="109"/>
      <c r="G360" s="200"/>
      <c r="H360" s="201"/>
      <c r="I360" s="5" t="str">
        <f t="shared" ca="1" si="111"/>
        <v>LOCKED</v>
      </c>
      <c r="J360" s="1" t="str">
        <f t="shared" si="115"/>
        <v/>
      </c>
      <c r="K360" s="2" t="e">
        <f>MATCH(J360,#REF!,0)</f>
        <v>#REF!</v>
      </c>
      <c r="L360" s="3" t="str">
        <f t="shared" ca="1" si="112"/>
        <v>G</v>
      </c>
      <c r="M360" s="3" t="str">
        <f t="shared" ca="1" si="113"/>
        <v>C2</v>
      </c>
      <c r="N360" s="3" t="str">
        <f t="shared" ca="1" si="114"/>
        <v>G</v>
      </c>
    </row>
  </sheetData>
  <sheetProtection algorithmName="SHA-512" hashValue="zSSglpfxSUYopezwt2mdtD9GXuiy2i83teScW+6zRHbenOdxeo2X5gaU/8bNXhdTjrRwOZJPncQ/sWwpkD0dGA==" saltValue="q7tV4IcDrXlmJ9NAfM/PlA==" spinCount="100000" sheet="1" objects="1" scenarios="1" selectLockedCells="1"/>
  <mergeCells count="27">
    <mergeCell ref="C358:F358"/>
    <mergeCell ref="B359:F359"/>
    <mergeCell ref="G359:H359"/>
    <mergeCell ref="C350:F350"/>
    <mergeCell ref="C351:F351"/>
    <mergeCell ref="C352:F352"/>
    <mergeCell ref="C353:F353"/>
    <mergeCell ref="B355:G355"/>
    <mergeCell ref="C356:F356"/>
    <mergeCell ref="B349:F349"/>
    <mergeCell ref="C257:D257"/>
    <mergeCell ref="C266:D266"/>
    <mergeCell ref="C278:D278"/>
    <mergeCell ref="C292:F292"/>
    <mergeCell ref="C293:F293"/>
    <mergeCell ref="C331:F331"/>
    <mergeCell ref="B332:G332"/>
    <mergeCell ref="C333:F333"/>
    <mergeCell ref="C344:F344"/>
    <mergeCell ref="C345:F345"/>
    <mergeCell ref="C347:F347"/>
    <mergeCell ref="C256:F256"/>
    <mergeCell ref="B7:F7"/>
    <mergeCell ref="C8:F8"/>
    <mergeCell ref="C147:F147"/>
    <mergeCell ref="C148:F148"/>
    <mergeCell ref="C255:F255"/>
  </mergeCells>
  <conditionalFormatting sqref="D346 D31:D33 D64:D65 D82:D83 D123 D155 D108:D109 D67 D157:D158 D35:D38 D153 D90:D91">
    <cfRule type="cellIs" dxfId="537" priority="536" stopIfTrue="1" operator="equal">
      <formula>"CW 2130-R11"</formula>
    </cfRule>
    <cfRule type="cellIs" dxfId="536" priority="537" stopIfTrue="1" operator="equal">
      <formula>"CW 3120-R2"</formula>
    </cfRule>
    <cfRule type="cellIs" dxfId="535" priority="538" stopIfTrue="1" operator="equal">
      <formula>"CW 3240-R7"</formula>
    </cfRule>
  </conditionalFormatting>
  <conditionalFormatting sqref="G346">
    <cfRule type="expression" dxfId="534" priority="535">
      <formula>G346&gt;G359*0.05</formula>
    </cfRule>
  </conditionalFormatting>
  <conditionalFormatting sqref="D10:D11">
    <cfRule type="cellIs" dxfId="533" priority="532" stopIfTrue="1" operator="equal">
      <formula>"CW 2130-R11"</formula>
    </cfRule>
    <cfRule type="cellIs" dxfId="532" priority="533" stopIfTrue="1" operator="equal">
      <formula>"CW 3120-R2"</formula>
    </cfRule>
    <cfRule type="cellIs" dxfId="531" priority="534" stopIfTrue="1" operator="equal">
      <formula>"CW 3240-R7"</formula>
    </cfRule>
  </conditionalFormatting>
  <conditionalFormatting sqref="D12">
    <cfRule type="cellIs" dxfId="530" priority="529" stopIfTrue="1" operator="equal">
      <formula>"CW 2130-R11"</formula>
    </cfRule>
    <cfRule type="cellIs" dxfId="529" priority="530" stopIfTrue="1" operator="equal">
      <formula>"CW 3120-R2"</formula>
    </cfRule>
    <cfRule type="cellIs" dxfId="528" priority="531" stopIfTrue="1" operator="equal">
      <formula>"CW 3240-R7"</formula>
    </cfRule>
  </conditionalFormatting>
  <conditionalFormatting sqref="D13">
    <cfRule type="cellIs" dxfId="527" priority="526" stopIfTrue="1" operator="equal">
      <formula>"CW 2130-R11"</formula>
    </cfRule>
    <cfRule type="cellIs" dxfId="526" priority="527" stopIfTrue="1" operator="equal">
      <formula>"CW 3120-R2"</formula>
    </cfRule>
    <cfRule type="cellIs" dxfId="525" priority="528" stopIfTrue="1" operator="equal">
      <formula>"CW 3240-R7"</formula>
    </cfRule>
  </conditionalFormatting>
  <conditionalFormatting sqref="D14">
    <cfRule type="cellIs" dxfId="524" priority="523" stopIfTrue="1" operator="equal">
      <formula>"CW 2130-R11"</formula>
    </cfRule>
    <cfRule type="cellIs" dxfId="523" priority="524" stopIfTrue="1" operator="equal">
      <formula>"CW 3120-R2"</formula>
    </cfRule>
    <cfRule type="cellIs" dxfId="522" priority="525" stopIfTrue="1" operator="equal">
      <formula>"CW 3240-R7"</formula>
    </cfRule>
  </conditionalFormatting>
  <conditionalFormatting sqref="D15">
    <cfRule type="cellIs" dxfId="521" priority="520" stopIfTrue="1" operator="equal">
      <formula>"CW 2130-R11"</formula>
    </cfRule>
    <cfRule type="cellIs" dxfId="520" priority="521" stopIfTrue="1" operator="equal">
      <formula>"CW 3120-R2"</formula>
    </cfRule>
    <cfRule type="cellIs" dxfId="519" priority="522" stopIfTrue="1" operator="equal">
      <formula>"CW 3240-R7"</formula>
    </cfRule>
  </conditionalFormatting>
  <conditionalFormatting sqref="D16">
    <cfRule type="cellIs" dxfId="518" priority="517" stopIfTrue="1" operator="equal">
      <formula>"CW 2130-R11"</formula>
    </cfRule>
    <cfRule type="cellIs" dxfId="517" priority="518" stopIfTrue="1" operator="equal">
      <formula>"CW 3120-R2"</formula>
    </cfRule>
    <cfRule type="cellIs" dxfId="516" priority="519" stopIfTrue="1" operator="equal">
      <formula>"CW 3240-R7"</formula>
    </cfRule>
  </conditionalFormatting>
  <conditionalFormatting sqref="D17">
    <cfRule type="cellIs" dxfId="515" priority="514" stopIfTrue="1" operator="equal">
      <formula>"CW 2130-R11"</formula>
    </cfRule>
    <cfRule type="cellIs" dxfId="514" priority="515" stopIfTrue="1" operator="equal">
      <formula>"CW 3120-R2"</formula>
    </cfRule>
    <cfRule type="cellIs" dxfId="513" priority="516" stopIfTrue="1" operator="equal">
      <formula>"CW 3240-R7"</formula>
    </cfRule>
  </conditionalFormatting>
  <conditionalFormatting sqref="D18">
    <cfRule type="cellIs" dxfId="512" priority="511" stopIfTrue="1" operator="equal">
      <formula>"CW 2130-R11"</formula>
    </cfRule>
    <cfRule type="cellIs" dxfId="511" priority="512" stopIfTrue="1" operator="equal">
      <formula>"CW 3120-R2"</formula>
    </cfRule>
    <cfRule type="cellIs" dxfId="510" priority="513" stopIfTrue="1" operator="equal">
      <formula>"CW 3240-R7"</formula>
    </cfRule>
  </conditionalFormatting>
  <conditionalFormatting sqref="D19">
    <cfRule type="cellIs" dxfId="509" priority="508" stopIfTrue="1" operator="equal">
      <formula>"CW 2130-R11"</formula>
    </cfRule>
    <cfRule type="cellIs" dxfId="508" priority="509" stopIfTrue="1" operator="equal">
      <formula>"CW 3120-R2"</formula>
    </cfRule>
    <cfRule type="cellIs" dxfId="507" priority="510" stopIfTrue="1" operator="equal">
      <formula>"CW 3240-R7"</formula>
    </cfRule>
  </conditionalFormatting>
  <conditionalFormatting sqref="D21">
    <cfRule type="cellIs" dxfId="506" priority="502" stopIfTrue="1" operator="equal">
      <formula>"CW 2130-R11"</formula>
    </cfRule>
    <cfRule type="cellIs" dxfId="505" priority="503" stopIfTrue="1" operator="equal">
      <formula>"CW 3120-R2"</formula>
    </cfRule>
    <cfRule type="cellIs" dxfId="504" priority="504" stopIfTrue="1" operator="equal">
      <formula>"CW 3240-R7"</formula>
    </cfRule>
  </conditionalFormatting>
  <conditionalFormatting sqref="D20">
    <cfRule type="cellIs" dxfId="503" priority="505" stopIfTrue="1" operator="equal">
      <formula>"CW 2130-R11"</formula>
    </cfRule>
    <cfRule type="cellIs" dxfId="502" priority="506" stopIfTrue="1" operator="equal">
      <formula>"CW 3120-R2"</formula>
    </cfRule>
    <cfRule type="cellIs" dxfId="501" priority="507" stopIfTrue="1" operator="equal">
      <formula>"CW 3240-R7"</formula>
    </cfRule>
  </conditionalFormatting>
  <conditionalFormatting sqref="D24:D26">
    <cfRule type="cellIs" dxfId="500" priority="496" stopIfTrue="1" operator="equal">
      <formula>"CW 2130-R11"</formula>
    </cfRule>
    <cfRule type="cellIs" dxfId="499" priority="497" stopIfTrue="1" operator="equal">
      <formula>"CW 3120-R2"</formula>
    </cfRule>
    <cfRule type="cellIs" dxfId="498" priority="498" stopIfTrue="1" operator="equal">
      <formula>"CW 3240-R7"</formula>
    </cfRule>
  </conditionalFormatting>
  <conditionalFormatting sqref="D22">
    <cfRule type="cellIs" dxfId="497" priority="499" stopIfTrue="1" operator="equal">
      <formula>"CW 2130-R11"</formula>
    </cfRule>
    <cfRule type="cellIs" dxfId="496" priority="500" stopIfTrue="1" operator="equal">
      <formula>"CW 3120-R2"</formula>
    </cfRule>
    <cfRule type="cellIs" dxfId="495" priority="501" stopIfTrue="1" operator="equal">
      <formula>"CW 3240-R7"</formula>
    </cfRule>
  </conditionalFormatting>
  <conditionalFormatting sqref="D27:D30">
    <cfRule type="cellIs" dxfId="494" priority="493" stopIfTrue="1" operator="equal">
      <formula>"CW 2130-R11"</formula>
    </cfRule>
    <cfRule type="cellIs" dxfId="493" priority="494" stopIfTrue="1" operator="equal">
      <formula>"CW 3120-R2"</formula>
    </cfRule>
    <cfRule type="cellIs" dxfId="492" priority="495" stopIfTrue="1" operator="equal">
      <formula>"CW 3240-R7"</formula>
    </cfRule>
  </conditionalFormatting>
  <conditionalFormatting sqref="D39">
    <cfRule type="cellIs" dxfId="491" priority="490" stopIfTrue="1" operator="equal">
      <formula>"CW 2130-R11"</formula>
    </cfRule>
    <cfRule type="cellIs" dxfId="490" priority="491" stopIfTrue="1" operator="equal">
      <formula>"CW 3120-R2"</formula>
    </cfRule>
    <cfRule type="cellIs" dxfId="489" priority="492" stopIfTrue="1" operator="equal">
      <formula>"CW 3240-R7"</formula>
    </cfRule>
  </conditionalFormatting>
  <conditionalFormatting sqref="D43:D44">
    <cfRule type="cellIs" dxfId="488" priority="487" stopIfTrue="1" operator="equal">
      <formula>"CW 2130-R11"</formula>
    </cfRule>
    <cfRule type="cellIs" dxfId="487" priority="488" stopIfTrue="1" operator="equal">
      <formula>"CW 3120-R2"</formula>
    </cfRule>
    <cfRule type="cellIs" dxfId="486" priority="489" stopIfTrue="1" operator="equal">
      <formula>"CW 3240-R7"</formula>
    </cfRule>
  </conditionalFormatting>
  <conditionalFormatting sqref="D40:D41">
    <cfRule type="cellIs" dxfId="485" priority="484" stopIfTrue="1" operator="equal">
      <formula>"CW 2130-R11"</formula>
    </cfRule>
    <cfRule type="cellIs" dxfId="484" priority="485" stopIfTrue="1" operator="equal">
      <formula>"CW 3120-R2"</formula>
    </cfRule>
    <cfRule type="cellIs" dxfId="483" priority="486" stopIfTrue="1" operator="equal">
      <formula>"CW 3240-R7"</formula>
    </cfRule>
  </conditionalFormatting>
  <conditionalFormatting sqref="D45:D48">
    <cfRule type="cellIs" dxfId="482" priority="481" stopIfTrue="1" operator="equal">
      <formula>"CW 2130-R11"</formula>
    </cfRule>
    <cfRule type="cellIs" dxfId="481" priority="482" stopIfTrue="1" operator="equal">
      <formula>"CW 3120-R2"</formula>
    </cfRule>
    <cfRule type="cellIs" dxfId="480" priority="483" stopIfTrue="1" operator="equal">
      <formula>"CW 3240-R7"</formula>
    </cfRule>
  </conditionalFormatting>
  <conditionalFormatting sqref="D49">
    <cfRule type="cellIs" dxfId="479" priority="478" stopIfTrue="1" operator="equal">
      <formula>"CW 2130-R11"</formula>
    </cfRule>
    <cfRule type="cellIs" dxfId="478" priority="479" stopIfTrue="1" operator="equal">
      <formula>"CW 3120-R2"</formula>
    </cfRule>
    <cfRule type="cellIs" dxfId="477" priority="480" stopIfTrue="1" operator="equal">
      <formula>"CW 3240-R7"</formula>
    </cfRule>
  </conditionalFormatting>
  <conditionalFormatting sqref="D51:D52">
    <cfRule type="cellIs" dxfId="476" priority="475" stopIfTrue="1" operator="equal">
      <formula>"CW 2130-R11"</formula>
    </cfRule>
    <cfRule type="cellIs" dxfId="475" priority="476" stopIfTrue="1" operator="equal">
      <formula>"CW 3120-R2"</formula>
    </cfRule>
    <cfRule type="cellIs" dxfId="474" priority="477" stopIfTrue="1" operator="equal">
      <formula>"CW 3240-R7"</formula>
    </cfRule>
  </conditionalFormatting>
  <conditionalFormatting sqref="D50">
    <cfRule type="cellIs" dxfId="473" priority="472" stopIfTrue="1" operator="equal">
      <formula>"CW 2130-R11"</formula>
    </cfRule>
    <cfRule type="cellIs" dxfId="472" priority="473" stopIfTrue="1" operator="equal">
      <formula>"CW 3120-R2"</formula>
    </cfRule>
    <cfRule type="cellIs" dxfId="471" priority="474" stopIfTrue="1" operator="equal">
      <formula>"CW 3240-R7"</formula>
    </cfRule>
  </conditionalFormatting>
  <conditionalFormatting sqref="D53:D54">
    <cfRule type="cellIs" dxfId="470" priority="469" stopIfTrue="1" operator="equal">
      <formula>"CW 2130-R11"</formula>
    </cfRule>
    <cfRule type="cellIs" dxfId="469" priority="470" stopIfTrue="1" operator="equal">
      <formula>"CW 3120-R2"</formula>
    </cfRule>
    <cfRule type="cellIs" dxfId="468" priority="471" stopIfTrue="1" operator="equal">
      <formula>"CW 3240-R7"</formula>
    </cfRule>
  </conditionalFormatting>
  <conditionalFormatting sqref="D55">
    <cfRule type="cellIs" dxfId="467" priority="466" stopIfTrue="1" operator="equal">
      <formula>"CW 2130-R11"</formula>
    </cfRule>
    <cfRule type="cellIs" dxfId="466" priority="467" stopIfTrue="1" operator="equal">
      <formula>"CW 3120-R2"</formula>
    </cfRule>
    <cfRule type="cellIs" dxfId="465" priority="468" stopIfTrue="1" operator="equal">
      <formula>"CW 3240-R7"</formula>
    </cfRule>
  </conditionalFormatting>
  <conditionalFormatting sqref="D57 D59">
    <cfRule type="cellIs" dxfId="464" priority="463" stopIfTrue="1" operator="equal">
      <formula>"CW 2130-R11"</formula>
    </cfRule>
    <cfRule type="cellIs" dxfId="463" priority="464" stopIfTrue="1" operator="equal">
      <formula>"CW 3120-R2"</formula>
    </cfRule>
    <cfRule type="cellIs" dxfId="462" priority="465" stopIfTrue="1" operator="equal">
      <formula>"CW 3240-R7"</formula>
    </cfRule>
  </conditionalFormatting>
  <conditionalFormatting sqref="D70">
    <cfRule type="cellIs" dxfId="461" priority="460" stopIfTrue="1" operator="equal">
      <formula>"CW 2130-R11"</formula>
    </cfRule>
    <cfRule type="cellIs" dxfId="460" priority="461" stopIfTrue="1" operator="equal">
      <formula>"CW 3120-R2"</formula>
    </cfRule>
    <cfRule type="cellIs" dxfId="459" priority="462" stopIfTrue="1" operator="equal">
      <formula>"CW 3240-R7"</formula>
    </cfRule>
  </conditionalFormatting>
  <conditionalFormatting sqref="D72:D73">
    <cfRule type="cellIs" dxfId="458" priority="457" stopIfTrue="1" operator="equal">
      <formula>"CW 2130-R11"</formula>
    </cfRule>
    <cfRule type="cellIs" dxfId="457" priority="458" stopIfTrue="1" operator="equal">
      <formula>"CW 3120-R2"</formula>
    </cfRule>
    <cfRule type="cellIs" dxfId="456" priority="459" stopIfTrue="1" operator="equal">
      <formula>"CW 3240-R7"</formula>
    </cfRule>
  </conditionalFormatting>
  <conditionalFormatting sqref="D74">
    <cfRule type="cellIs" dxfId="455" priority="454" stopIfTrue="1" operator="equal">
      <formula>"CW 2130-R11"</formula>
    </cfRule>
    <cfRule type="cellIs" dxfId="454" priority="455" stopIfTrue="1" operator="equal">
      <formula>"CW 3120-R2"</formula>
    </cfRule>
    <cfRule type="cellIs" dxfId="453" priority="456" stopIfTrue="1" operator="equal">
      <formula>"CW 3240-R7"</formula>
    </cfRule>
  </conditionalFormatting>
  <conditionalFormatting sqref="D75">
    <cfRule type="cellIs" dxfId="452" priority="451" stopIfTrue="1" operator="equal">
      <formula>"CW 2130-R11"</formula>
    </cfRule>
    <cfRule type="cellIs" dxfId="451" priority="452" stopIfTrue="1" operator="equal">
      <formula>"CW 3120-R2"</formula>
    </cfRule>
    <cfRule type="cellIs" dxfId="450" priority="453" stopIfTrue="1" operator="equal">
      <formula>"CW 3240-R7"</formula>
    </cfRule>
  </conditionalFormatting>
  <conditionalFormatting sqref="D78">
    <cfRule type="cellIs" dxfId="449" priority="448" stopIfTrue="1" operator="equal">
      <formula>"CW 2130-R11"</formula>
    </cfRule>
    <cfRule type="cellIs" dxfId="448" priority="449" stopIfTrue="1" operator="equal">
      <formula>"CW 3120-R2"</formula>
    </cfRule>
    <cfRule type="cellIs" dxfId="447" priority="450" stopIfTrue="1" operator="equal">
      <formula>"CW 3240-R7"</formula>
    </cfRule>
  </conditionalFormatting>
  <conditionalFormatting sqref="D80">
    <cfRule type="cellIs" dxfId="446" priority="445" stopIfTrue="1" operator="equal">
      <formula>"CW 2130-R11"</formula>
    </cfRule>
    <cfRule type="cellIs" dxfId="445" priority="446" stopIfTrue="1" operator="equal">
      <formula>"CW 3120-R2"</formula>
    </cfRule>
    <cfRule type="cellIs" dxfId="444" priority="447" stopIfTrue="1" operator="equal">
      <formula>"CW 3240-R7"</formula>
    </cfRule>
  </conditionalFormatting>
  <conditionalFormatting sqref="D81">
    <cfRule type="cellIs" dxfId="443" priority="442" stopIfTrue="1" operator="equal">
      <formula>"CW 2130-R11"</formula>
    </cfRule>
    <cfRule type="cellIs" dxfId="442" priority="443" stopIfTrue="1" operator="equal">
      <formula>"CW 3120-R2"</formula>
    </cfRule>
    <cfRule type="cellIs" dxfId="441" priority="444" stopIfTrue="1" operator="equal">
      <formula>"CW 3240-R7"</formula>
    </cfRule>
  </conditionalFormatting>
  <conditionalFormatting sqref="D84:D86">
    <cfRule type="cellIs" dxfId="440" priority="439" stopIfTrue="1" operator="equal">
      <formula>"CW 2130-R11"</formula>
    </cfRule>
    <cfRule type="cellIs" dxfId="439" priority="440" stopIfTrue="1" operator="equal">
      <formula>"CW 3120-R2"</formula>
    </cfRule>
    <cfRule type="cellIs" dxfId="438" priority="441" stopIfTrue="1" operator="equal">
      <formula>"CW 3240-R7"</formula>
    </cfRule>
  </conditionalFormatting>
  <conditionalFormatting sqref="D95">
    <cfRule type="cellIs" dxfId="437" priority="437" stopIfTrue="1" operator="equal">
      <formula>"CW 3120-R2"</formula>
    </cfRule>
    <cfRule type="cellIs" dxfId="436" priority="438" stopIfTrue="1" operator="equal">
      <formula>"CW 3240-R7"</formula>
    </cfRule>
  </conditionalFormatting>
  <conditionalFormatting sqref="D96">
    <cfRule type="cellIs" dxfId="435" priority="434" stopIfTrue="1" operator="equal">
      <formula>"CW 2130-R11"</formula>
    </cfRule>
    <cfRule type="cellIs" dxfId="434" priority="435" stopIfTrue="1" operator="equal">
      <formula>"CW 3120-R2"</formula>
    </cfRule>
    <cfRule type="cellIs" dxfId="433" priority="436" stopIfTrue="1" operator="equal">
      <formula>"CW 3240-R7"</formula>
    </cfRule>
  </conditionalFormatting>
  <conditionalFormatting sqref="D97:D100">
    <cfRule type="cellIs" dxfId="432" priority="432" stopIfTrue="1" operator="equal">
      <formula>"CW 3120-R2"</formula>
    </cfRule>
    <cfRule type="cellIs" dxfId="431" priority="433" stopIfTrue="1" operator="equal">
      <formula>"CW 3240-R7"</formula>
    </cfRule>
  </conditionalFormatting>
  <conditionalFormatting sqref="D102:D103">
    <cfRule type="cellIs" dxfId="430" priority="429" stopIfTrue="1" operator="equal">
      <formula>"CW 2130-R11"</formula>
    </cfRule>
    <cfRule type="cellIs" dxfId="429" priority="430" stopIfTrue="1" operator="equal">
      <formula>"CW 3120-R2"</formula>
    </cfRule>
    <cfRule type="cellIs" dxfId="428" priority="431" stopIfTrue="1" operator="equal">
      <formula>"CW 3240-R7"</formula>
    </cfRule>
  </conditionalFormatting>
  <conditionalFormatting sqref="D101">
    <cfRule type="cellIs" dxfId="427" priority="427" stopIfTrue="1" operator="equal">
      <formula>"CW 3120-R2"</formula>
    </cfRule>
    <cfRule type="cellIs" dxfId="426" priority="428" stopIfTrue="1" operator="equal">
      <formula>"CW 3240-R7"</formula>
    </cfRule>
  </conditionalFormatting>
  <conditionalFormatting sqref="D104">
    <cfRule type="cellIs" dxfId="425" priority="425" stopIfTrue="1" operator="equal">
      <formula>"CW 3120-R2"</formula>
    </cfRule>
    <cfRule type="cellIs" dxfId="424" priority="426" stopIfTrue="1" operator="equal">
      <formula>"CW 3240-R7"</formula>
    </cfRule>
  </conditionalFormatting>
  <conditionalFormatting sqref="D105">
    <cfRule type="cellIs" dxfId="423" priority="423" stopIfTrue="1" operator="equal">
      <formula>"CW 3120-R2"</formula>
    </cfRule>
    <cfRule type="cellIs" dxfId="422" priority="424" stopIfTrue="1" operator="equal">
      <formula>"CW 3240-R7"</formula>
    </cfRule>
  </conditionalFormatting>
  <conditionalFormatting sqref="D106">
    <cfRule type="cellIs" dxfId="421" priority="421" stopIfTrue="1" operator="equal">
      <formula>"CW 3120-R2"</formula>
    </cfRule>
    <cfRule type="cellIs" dxfId="420" priority="422" stopIfTrue="1" operator="equal">
      <formula>"CW 3240-R7"</formula>
    </cfRule>
  </conditionalFormatting>
  <conditionalFormatting sqref="D110">
    <cfRule type="cellIs" dxfId="419" priority="418" stopIfTrue="1" operator="equal">
      <formula>"CW 2130-R11"</formula>
    </cfRule>
    <cfRule type="cellIs" dxfId="418" priority="419" stopIfTrue="1" operator="equal">
      <formula>"CW 3120-R2"</formula>
    </cfRule>
    <cfRule type="cellIs" dxfId="417" priority="420" stopIfTrue="1" operator="equal">
      <formula>"CW 3240-R7"</formula>
    </cfRule>
  </conditionalFormatting>
  <conditionalFormatting sqref="D113:D115">
    <cfRule type="cellIs" dxfId="416" priority="416" stopIfTrue="1" operator="equal">
      <formula>"CW 3120-R2"</formula>
    </cfRule>
    <cfRule type="cellIs" dxfId="415" priority="417" stopIfTrue="1" operator="equal">
      <formula>"CW 3240-R7"</formula>
    </cfRule>
  </conditionalFormatting>
  <conditionalFormatting sqref="D117">
    <cfRule type="cellIs" dxfId="414" priority="414" stopIfTrue="1" operator="equal">
      <formula>"CW 2130-R11"</formula>
    </cfRule>
    <cfRule type="cellIs" dxfId="413" priority="415" stopIfTrue="1" operator="equal">
      <formula>"CW 3240-R7"</formula>
    </cfRule>
  </conditionalFormatting>
  <conditionalFormatting sqref="D107">
    <cfRule type="cellIs" dxfId="412" priority="297" stopIfTrue="1" operator="equal">
      <formula>"CW 2130-R11"</formula>
    </cfRule>
    <cfRule type="cellIs" dxfId="411" priority="298" stopIfTrue="1" operator="equal">
      <formula>"CW 3120-R2"</formula>
    </cfRule>
    <cfRule type="cellIs" dxfId="410" priority="299" stopIfTrue="1" operator="equal">
      <formula>"CW 3240-R7"</formula>
    </cfRule>
  </conditionalFormatting>
  <conditionalFormatting sqref="D121">
    <cfRule type="cellIs" dxfId="409" priority="409" stopIfTrue="1" operator="equal">
      <formula>"CW 2130-R11"</formula>
    </cfRule>
    <cfRule type="cellIs" dxfId="408" priority="410" stopIfTrue="1" operator="equal">
      <formula>"CW 3120-R2"</formula>
    </cfRule>
    <cfRule type="cellIs" dxfId="407" priority="411" stopIfTrue="1" operator="equal">
      <formula>"CW 3240-R7"</formula>
    </cfRule>
  </conditionalFormatting>
  <conditionalFormatting sqref="D120">
    <cfRule type="cellIs" dxfId="406" priority="412" stopIfTrue="1" operator="equal">
      <formula>"CW 3120-R2"</formula>
    </cfRule>
    <cfRule type="cellIs" dxfId="405" priority="413" stopIfTrue="1" operator="equal">
      <formula>"CW 3240-R7"</formula>
    </cfRule>
  </conditionalFormatting>
  <conditionalFormatting sqref="D119">
    <cfRule type="cellIs" dxfId="404" priority="406" stopIfTrue="1" operator="equal">
      <formula>"CW 2130-R11"</formula>
    </cfRule>
    <cfRule type="cellIs" dxfId="403" priority="407" stopIfTrue="1" operator="equal">
      <formula>"CW 3120-R2"</formula>
    </cfRule>
    <cfRule type="cellIs" dxfId="402" priority="408" stopIfTrue="1" operator="equal">
      <formula>"CW 3240-R7"</formula>
    </cfRule>
  </conditionalFormatting>
  <conditionalFormatting sqref="D122">
    <cfRule type="cellIs" dxfId="401" priority="403" stopIfTrue="1" operator="equal">
      <formula>"CW 2130-R11"</formula>
    </cfRule>
    <cfRule type="cellIs" dxfId="400" priority="404" stopIfTrue="1" operator="equal">
      <formula>"CW 3120-R2"</formula>
    </cfRule>
    <cfRule type="cellIs" dxfId="399" priority="405" stopIfTrue="1" operator="equal">
      <formula>"CW 3240-R7"</formula>
    </cfRule>
  </conditionalFormatting>
  <conditionalFormatting sqref="D124:D126">
    <cfRule type="cellIs" dxfId="398" priority="400" stopIfTrue="1" operator="equal">
      <formula>"CW 2130-R11"</formula>
    </cfRule>
    <cfRule type="cellIs" dxfId="397" priority="401" stopIfTrue="1" operator="equal">
      <formula>"CW 3120-R2"</formula>
    </cfRule>
    <cfRule type="cellIs" dxfId="396" priority="402" stopIfTrue="1" operator="equal">
      <formula>"CW 3240-R7"</formula>
    </cfRule>
  </conditionalFormatting>
  <conditionalFormatting sqref="D127">
    <cfRule type="cellIs" dxfId="395" priority="397" stopIfTrue="1" operator="equal">
      <formula>"CW 2130-R11"</formula>
    </cfRule>
    <cfRule type="cellIs" dxfId="394" priority="398" stopIfTrue="1" operator="equal">
      <formula>"CW 3120-R2"</formula>
    </cfRule>
    <cfRule type="cellIs" dxfId="393" priority="399" stopIfTrue="1" operator="equal">
      <formula>"CW 3240-R7"</formula>
    </cfRule>
  </conditionalFormatting>
  <conditionalFormatting sqref="D128">
    <cfRule type="cellIs" dxfId="392" priority="394" stopIfTrue="1" operator="equal">
      <formula>"CW 2130-R11"</formula>
    </cfRule>
    <cfRule type="cellIs" dxfId="391" priority="395" stopIfTrue="1" operator="equal">
      <formula>"CW 3120-R2"</formula>
    </cfRule>
    <cfRule type="cellIs" dxfId="390" priority="396" stopIfTrue="1" operator="equal">
      <formula>"CW 3240-R7"</formula>
    </cfRule>
  </conditionalFormatting>
  <conditionalFormatting sqref="D131:D133">
    <cfRule type="cellIs" dxfId="389" priority="391" stopIfTrue="1" operator="equal">
      <formula>"CW 2130-R11"</formula>
    </cfRule>
    <cfRule type="cellIs" dxfId="388" priority="392" stopIfTrue="1" operator="equal">
      <formula>"CW 3120-R2"</formula>
    </cfRule>
    <cfRule type="cellIs" dxfId="387" priority="393" stopIfTrue="1" operator="equal">
      <formula>"CW 3240-R7"</formula>
    </cfRule>
  </conditionalFormatting>
  <conditionalFormatting sqref="D150">
    <cfRule type="cellIs" dxfId="386" priority="388" stopIfTrue="1" operator="equal">
      <formula>"CW 2130-R11"</formula>
    </cfRule>
    <cfRule type="cellIs" dxfId="385" priority="389" stopIfTrue="1" operator="equal">
      <formula>"CW 3120-R2"</formula>
    </cfRule>
    <cfRule type="cellIs" dxfId="384" priority="390" stopIfTrue="1" operator="equal">
      <formula>"CW 3240-R7"</formula>
    </cfRule>
  </conditionalFormatting>
  <conditionalFormatting sqref="D151">
    <cfRule type="cellIs" dxfId="383" priority="385" stopIfTrue="1" operator="equal">
      <formula>"CW 2130-R11"</formula>
    </cfRule>
    <cfRule type="cellIs" dxfId="382" priority="386" stopIfTrue="1" operator="equal">
      <formula>"CW 3120-R2"</formula>
    </cfRule>
    <cfRule type="cellIs" dxfId="381" priority="387" stopIfTrue="1" operator="equal">
      <formula>"CW 3240-R7"</formula>
    </cfRule>
  </conditionalFormatting>
  <conditionalFormatting sqref="D152">
    <cfRule type="cellIs" dxfId="380" priority="382" stopIfTrue="1" operator="equal">
      <formula>"CW 2130-R11"</formula>
    </cfRule>
    <cfRule type="cellIs" dxfId="379" priority="383" stopIfTrue="1" operator="equal">
      <formula>"CW 3120-R2"</formula>
    </cfRule>
    <cfRule type="cellIs" dxfId="378" priority="384" stopIfTrue="1" operator="equal">
      <formula>"CW 3240-R7"</formula>
    </cfRule>
  </conditionalFormatting>
  <conditionalFormatting sqref="D172">
    <cfRule type="cellIs" dxfId="377" priority="373" stopIfTrue="1" operator="equal">
      <formula>"CW 2130-R11"</formula>
    </cfRule>
    <cfRule type="cellIs" dxfId="376" priority="374" stopIfTrue="1" operator="equal">
      <formula>"CW 3120-R2"</formula>
    </cfRule>
    <cfRule type="cellIs" dxfId="375" priority="375" stopIfTrue="1" operator="equal">
      <formula>"CW 3240-R7"</formula>
    </cfRule>
  </conditionalFormatting>
  <conditionalFormatting sqref="D161">
    <cfRule type="cellIs" dxfId="374" priority="379" stopIfTrue="1" operator="equal">
      <formula>"CW 2130-R11"</formula>
    </cfRule>
    <cfRule type="cellIs" dxfId="373" priority="380" stopIfTrue="1" operator="equal">
      <formula>"CW 3120-R2"</formula>
    </cfRule>
    <cfRule type="cellIs" dxfId="372" priority="381" stopIfTrue="1" operator="equal">
      <formula>"CW 3240-R7"</formula>
    </cfRule>
  </conditionalFormatting>
  <conditionalFormatting sqref="D170">
    <cfRule type="cellIs" dxfId="371" priority="376" stopIfTrue="1" operator="equal">
      <formula>"CW 2130-R11"</formula>
    </cfRule>
    <cfRule type="cellIs" dxfId="370" priority="377" stopIfTrue="1" operator="equal">
      <formula>"CW 3120-R2"</formula>
    </cfRule>
    <cfRule type="cellIs" dxfId="369" priority="378" stopIfTrue="1" operator="equal">
      <formula>"CW 3240-R7"</formula>
    </cfRule>
  </conditionalFormatting>
  <conditionalFormatting sqref="D177:D178">
    <cfRule type="cellIs" dxfId="368" priority="370" stopIfTrue="1" operator="equal">
      <formula>"CW 2130-R11"</formula>
    </cfRule>
    <cfRule type="cellIs" dxfId="367" priority="371" stopIfTrue="1" operator="equal">
      <formula>"CW 3120-R2"</formula>
    </cfRule>
    <cfRule type="cellIs" dxfId="366" priority="372" stopIfTrue="1" operator="equal">
      <formula>"CW 3240-R7"</formula>
    </cfRule>
  </conditionalFormatting>
  <conditionalFormatting sqref="D194:D195">
    <cfRule type="cellIs" dxfId="365" priority="340" stopIfTrue="1" operator="equal">
      <formula>"CW 2130-R11"</formula>
    </cfRule>
    <cfRule type="cellIs" dxfId="364" priority="341" stopIfTrue="1" operator="equal">
      <formula>"CW 3120-R2"</formula>
    </cfRule>
    <cfRule type="cellIs" dxfId="363" priority="342" stopIfTrue="1" operator="equal">
      <formula>"CW 3240-R7"</formula>
    </cfRule>
  </conditionalFormatting>
  <conditionalFormatting sqref="D179:D180">
    <cfRule type="cellIs" dxfId="362" priority="367" stopIfTrue="1" operator="equal">
      <formula>"CW 2130-R11"</formula>
    </cfRule>
    <cfRule type="cellIs" dxfId="361" priority="368" stopIfTrue="1" operator="equal">
      <formula>"CW 3120-R2"</formula>
    </cfRule>
    <cfRule type="cellIs" dxfId="360" priority="369" stopIfTrue="1" operator="equal">
      <formula>"CW 3240-R7"</formula>
    </cfRule>
  </conditionalFormatting>
  <conditionalFormatting sqref="D181">
    <cfRule type="cellIs" dxfId="359" priority="364" stopIfTrue="1" operator="equal">
      <formula>"CW 2130-R11"</formula>
    </cfRule>
    <cfRule type="cellIs" dxfId="358" priority="365" stopIfTrue="1" operator="equal">
      <formula>"CW 3120-R2"</formula>
    </cfRule>
    <cfRule type="cellIs" dxfId="357" priority="366" stopIfTrue="1" operator="equal">
      <formula>"CW 3240-R7"</formula>
    </cfRule>
  </conditionalFormatting>
  <conditionalFormatting sqref="D182">
    <cfRule type="cellIs" dxfId="356" priority="361" stopIfTrue="1" operator="equal">
      <formula>"CW 2130-R11"</formula>
    </cfRule>
    <cfRule type="cellIs" dxfId="355" priority="362" stopIfTrue="1" operator="equal">
      <formula>"CW 3120-R2"</formula>
    </cfRule>
    <cfRule type="cellIs" dxfId="354" priority="363" stopIfTrue="1" operator="equal">
      <formula>"CW 3240-R7"</formula>
    </cfRule>
  </conditionalFormatting>
  <conditionalFormatting sqref="D183">
    <cfRule type="cellIs" dxfId="353" priority="358" stopIfTrue="1" operator="equal">
      <formula>"CW 2130-R11"</formula>
    </cfRule>
    <cfRule type="cellIs" dxfId="352" priority="359" stopIfTrue="1" operator="equal">
      <formula>"CW 3120-R2"</formula>
    </cfRule>
    <cfRule type="cellIs" dxfId="351" priority="360" stopIfTrue="1" operator="equal">
      <formula>"CW 3240-R7"</formula>
    </cfRule>
  </conditionalFormatting>
  <conditionalFormatting sqref="D186">
    <cfRule type="cellIs" dxfId="350" priority="355" stopIfTrue="1" operator="equal">
      <formula>"CW 2130-R11"</formula>
    </cfRule>
    <cfRule type="cellIs" dxfId="349" priority="356" stopIfTrue="1" operator="equal">
      <formula>"CW 3120-R2"</formula>
    </cfRule>
    <cfRule type="cellIs" dxfId="348" priority="357" stopIfTrue="1" operator="equal">
      <formula>"CW 3240-R7"</formula>
    </cfRule>
  </conditionalFormatting>
  <conditionalFormatting sqref="D188">
    <cfRule type="cellIs" dxfId="347" priority="352" stopIfTrue="1" operator="equal">
      <formula>"CW 2130-R11"</formula>
    </cfRule>
    <cfRule type="cellIs" dxfId="346" priority="353" stopIfTrue="1" operator="equal">
      <formula>"CW 3120-R2"</formula>
    </cfRule>
    <cfRule type="cellIs" dxfId="345" priority="354" stopIfTrue="1" operator="equal">
      <formula>"CW 3240-R7"</formula>
    </cfRule>
  </conditionalFormatting>
  <conditionalFormatting sqref="D189:D190">
    <cfRule type="cellIs" dxfId="344" priority="349" stopIfTrue="1" operator="equal">
      <formula>"CW 2130-R11"</formula>
    </cfRule>
    <cfRule type="cellIs" dxfId="343" priority="350" stopIfTrue="1" operator="equal">
      <formula>"CW 3120-R2"</formula>
    </cfRule>
    <cfRule type="cellIs" dxfId="342" priority="351" stopIfTrue="1" operator="equal">
      <formula>"CW 3240-R7"</formula>
    </cfRule>
  </conditionalFormatting>
  <conditionalFormatting sqref="D191">
    <cfRule type="cellIs" dxfId="341" priority="346" stopIfTrue="1" operator="equal">
      <formula>"CW 2130-R11"</formula>
    </cfRule>
    <cfRule type="cellIs" dxfId="340" priority="347" stopIfTrue="1" operator="equal">
      <formula>"CW 3120-R2"</formula>
    </cfRule>
    <cfRule type="cellIs" dxfId="339" priority="348" stopIfTrue="1" operator="equal">
      <formula>"CW 3240-R7"</formula>
    </cfRule>
  </conditionalFormatting>
  <conditionalFormatting sqref="D192">
    <cfRule type="cellIs" dxfId="338" priority="343" stopIfTrue="1" operator="equal">
      <formula>"CW 2130-R11"</formula>
    </cfRule>
    <cfRule type="cellIs" dxfId="337" priority="344" stopIfTrue="1" operator="equal">
      <formula>"CW 3120-R2"</formula>
    </cfRule>
    <cfRule type="cellIs" dxfId="336" priority="345" stopIfTrue="1" operator="equal">
      <formula>"CW 3240-R7"</formula>
    </cfRule>
  </conditionalFormatting>
  <conditionalFormatting sqref="D193">
    <cfRule type="cellIs" dxfId="335" priority="337" stopIfTrue="1" operator="equal">
      <formula>"CW 2130-R11"</formula>
    </cfRule>
    <cfRule type="cellIs" dxfId="334" priority="338" stopIfTrue="1" operator="equal">
      <formula>"CW 3120-R2"</formula>
    </cfRule>
    <cfRule type="cellIs" dxfId="333" priority="339" stopIfTrue="1" operator="equal">
      <formula>"CW 3240-R7"</formula>
    </cfRule>
  </conditionalFormatting>
  <conditionalFormatting sqref="D196:D197">
    <cfRule type="cellIs" dxfId="332" priority="334" stopIfTrue="1" operator="equal">
      <formula>"CW 2130-R11"</formula>
    </cfRule>
    <cfRule type="cellIs" dxfId="331" priority="335" stopIfTrue="1" operator="equal">
      <formula>"CW 3120-R2"</formula>
    </cfRule>
    <cfRule type="cellIs" dxfId="330" priority="336" stopIfTrue="1" operator="equal">
      <formula>"CW 3240-R7"</formula>
    </cfRule>
  </conditionalFormatting>
  <conditionalFormatting sqref="D198">
    <cfRule type="cellIs" dxfId="329" priority="331" stopIfTrue="1" operator="equal">
      <formula>"CW 2130-R11"</formula>
    </cfRule>
    <cfRule type="cellIs" dxfId="328" priority="332" stopIfTrue="1" operator="equal">
      <formula>"CW 3120-R2"</formula>
    </cfRule>
    <cfRule type="cellIs" dxfId="327" priority="333" stopIfTrue="1" operator="equal">
      <formula>"CW 3240-R7"</formula>
    </cfRule>
  </conditionalFormatting>
  <conditionalFormatting sqref="D207:D208">
    <cfRule type="cellIs" dxfId="326" priority="325" stopIfTrue="1" operator="equal">
      <formula>"CW 2130-R11"</formula>
    </cfRule>
    <cfRule type="cellIs" dxfId="325" priority="326" stopIfTrue="1" operator="equal">
      <formula>"CW 3120-R2"</formula>
    </cfRule>
    <cfRule type="cellIs" dxfId="324" priority="327" stopIfTrue="1" operator="equal">
      <formula>"CW 3240-R7"</formula>
    </cfRule>
  </conditionalFormatting>
  <conditionalFormatting sqref="D204:D206">
    <cfRule type="cellIs" dxfId="323" priority="328" stopIfTrue="1" operator="equal">
      <formula>"CW 2130-R11"</formula>
    </cfRule>
    <cfRule type="cellIs" dxfId="322" priority="329" stopIfTrue="1" operator="equal">
      <formula>"CW 3120-R2"</formula>
    </cfRule>
    <cfRule type="cellIs" dxfId="321" priority="330" stopIfTrue="1" operator="equal">
      <formula>"CW 3240-R7"</formula>
    </cfRule>
  </conditionalFormatting>
  <conditionalFormatting sqref="D209:D211">
    <cfRule type="cellIs" dxfId="320" priority="322" stopIfTrue="1" operator="equal">
      <formula>"CW 2130-R11"</formula>
    </cfRule>
    <cfRule type="cellIs" dxfId="319" priority="323" stopIfTrue="1" operator="equal">
      <formula>"CW 3120-R2"</formula>
    </cfRule>
    <cfRule type="cellIs" dxfId="318" priority="324" stopIfTrue="1" operator="equal">
      <formula>"CW 3240-R7"</formula>
    </cfRule>
  </conditionalFormatting>
  <conditionalFormatting sqref="D212:D213">
    <cfRule type="cellIs" dxfId="317" priority="319" stopIfTrue="1" operator="equal">
      <formula>"CW 2130-R11"</formula>
    </cfRule>
    <cfRule type="cellIs" dxfId="316" priority="320" stopIfTrue="1" operator="equal">
      <formula>"CW 3120-R2"</formula>
    </cfRule>
    <cfRule type="cellIs" dxfId="315" priority="321" stopIfTrue="1" operator="equal">
      <formula>"CW 3240-R7"</formula>
    </cfRule>
  </conditionalFormatting>
  <conditionalFormatting sqref="D217">
    <cfRule type="cellIs" dxfId="314" priority="316" stopIfTrue="1" operator="equal">
      <formula>"CW 2130-R11"</formula>
    </cfRule>
    <cfRule type="cellIs" dxfId="313" priority="317" stopIfTrue="1" operator="equal">
      <formula>"CW 3120-R2"</formula>
    </cfRule>
    <cfRule type="cellIs" dxfId="312" priority="318" stopIfTrue="1" operator="equal">
      <formula>"CW 3240-R7"</formula>
    </cfRule>
  </conditionalFormatting>
  <conditionalFormatting sqref="D219">
    <cfRule type="cellIs" dxfId="311" priority="314" stopIfTrue="1" operator="equal">
      <formula>"CW 3120-R2"</formula>
    </cfRule>
    <cfRule type="cellIs" dxfId="310" priority="315" stopIfTrue="1" operator="equal">
      <formula>"CW 3240-R7"</formula>
    </cfRule>
  </conditionalFormatting>
  <conditionalFormatting sqref="D220">
    <cfRule type="cellIs" dxfId="309" priority="311" stopIfTrue="1" operator="equal">
      <formula>"CW 2130-R11"</formula>
    </cfRule>
    <cfRule type="cellIs" dxfId="308" priority="312" stopIfTrue="1" operator="equal">
      <formula>"CW 3120-R2"</formula>
    </cfRule>
    <cfRule type="cellIs" dxfId="307" priority="313" stopIfTrue="1" operator="equal">
      <formula>"CW 3240-R7"</formula>
    </cfRule>
  </conditionalFormatting>
  <conditionalFormatting sqref="D221:D223">
    <cfRule type="cellIs" dxfId="306" priority="309" stopIfTrue="1" operator="equal">
      <formula>"CW 3120-R2"</formula>
    </cfRule>
    <cfRule type="cellIs" dxfId="305" priority="310" stopIfTrue="1" operator="equal">
      <formula>"CW 3240-R7"</formula>
    </cfRule>
  </conditionalFormatting>
  <conditionalFormatting sqref="D226:D227">
    <cfRule type="cellIs" dxfId="304" priority="306" stopIfTrue="1" operator="equal">
      <formula>"CW 2130-R11"</formula>
    </cfRule>
    <cfRule type="cellIs" dxfId="303" priority="307" stopIfTrue="1" operator="equal">
      <formula>"CW 3120-R2"</formula>
    </cfRule>
    <cfRule type="cellIs" dxfId="302" priority="308" stopIfTrue="1" operator="equal">
      <formula>"CW 3240-R7"</formula>
    </cfRule>
  </conditionalFormatting>
  <conditionalFormatting sqref="D225">
    <cfRule type="cellIs" dxfId="301" priority="304" stopIfTrue="1" operator="equal">
      <formula>"CW 3120-R2"</formula>
    </cfRule>
    <cfRule type="cellIs" dxfId="300" priority="305" stopIfTrue="1" operator="equal">
      <formula>"CW 3240-R7"</formula>
    </cfRule>
  </conditionalFormatting>
  <conditionalFormatting sqref="D228">
    <cfRule type="cellIs" dxfId="299" priority="302" stopIfTrue="1" operator="equal">
      <formula>"CW 3120-R2"</formula>
    </cfRule>
    <cfRule type="cellIs" dxfId="298" priority="303" stopIfTrue="1" operator="equal">
      <formula>"CW 3240-R7"</formula>
    </cfRule>
  </conditionalFormatting>
  <conditionalFormatting sqref="D229">
    <cfRule type="cellIs" dxfId="297" priority="300" stopIfTrue="1" operator="equal">
      <formula>"CW 3120-R2"</formula>
    </cfRule>
    <cfRule type="cellIs" dxfId="296" priority="301" stopIfTrue="1" operator="equal">
      <formula>"CW 3240-R7"</formula>
    </cfRule>
  </conditionalFormatting>
  <conditionalFormatting sqref="D242">
    <cfRule type="cellIs" dxfId="295" priority="290" stopIfTrue="1" operator="equal">
      <formula>"CW 2130-R11"</formula>
    </cfRule>
    <cfRule type="cellIs" dxfId="294" priority="291" stopIfTrue="1" operator="equal">
      <formula>"CW 3120-R2"</formula>
    </cfRule>
    <cfRule type="cellIs" dxfId="293" priority="292" stopIfTrue="1" operator="equal">
      <formula>"CW 3240-R7"</formula>
    </cfRule>
  </conditionalFormatting>
  <conditionalFormatting sqref="D235:D236">
    <cfRule type="cellIs" dxfId="292" priority="295" stopIfTrue="1" operator="equal">
      <formula>"CW 3120-R2"</formula>
    </cfRule>
    <cfRule type="cellIs" dxfId="291" priority="296" stopIfTrue="1" operator="equal">
      <formula>"CW 3240-R7"</formula>
    </cfRule>
  </conditionalFormatting>
  <conditionalFormatting sqref="D237:D238">
    <cfRule type="cellIs" dxfId="290" priority="293" stopIfTrue="1" operator="equal">
      <formula>"CW 3120-R2"</formula>
    </cfRule>
    <cfRule type="cellIs" dxfId="289" priority="294" stopIfTrue="1" operator="equal">
      <formula>"CW 3240-R7"</formula>
    </cfRule>
  </conditionalFormatting>
  <conditionalFormatting sqref="D244:D245">
    <cfRule type="cellIs" dxfId="288" priority="287" stopIfTrue="1" operator="equal">
      <formula>"CW 2130-R11"</formula>
    </cfRule>
    <cfRule type="cellIs" dxfId="287" priority="288" stopIfTrue="1" operator="equal">
      <formula>"CW 3120-R2"</formula>
    </cfRule>
    <cfRule type="cellIs" dxfId="286" priority="289" stopIfTrue="1" operator="equal">
      <formula>"CW 3240-R7"</formula>
    </cfRule>
  </conditionalFormatting>
  <conditionalFormatting sqref="D246:D248">
    <cfRule type="cellIs" dxfId="285" priority="281" stopIfTrue="1" operator="equal">
      <formula>"CW 2130-R11"</formula>
    </cfRule>
    <cfRule type="cellIs" dxfId="284" priority="282" stopIfTrue="1" operator="equal">
      <formula>"CW 3120-R2"</formula>
    </cfRule>
    <cfRule type="cellIs" dxfId="283" priority="283" stopIfTrue="1" operator="equal">
      <formula>"CW 3240-R7"</formula>
    </cfRule>
  </conditionalFormatting>
  <conditionalFormatting sqref="D243">
    <cfRule type="cellIs" dxfId="282" priority="284" stopIfTrue="1" operator="equal">
      <formula>"CW 2130-R11"</formula>
    </cfRule>
    <cfRule type="cellIs" dxfId="281" priority="285" stopIfTrue="1" operator="equal">
      <formula>"CW 3120-R2"</formula>
    </cfRule>
    <cfRule type="cellIs" dxfId="280" priority="286" stopIfTrue="1" operator="equal">
      <formula>"CW 3240-R7"</formula>
    </cfRule>
  </conditionalFormatting>
  <conditionalFormatting sqref="D249">
    <cfRule type="cellIs" dxfId="279" priority="278" stopIfTrue="1" operator="equal">
      <formula>"CW 2130-R11"</formula>
    </cfRule>
    <cfRule type="cellIs" dxfId="278" priority="279" stopIfTrue="1" operator="equal">
      <formula>"CW 3120-R2"</formula>
    </cfRule>
    <cfRule type="cellIs" dxfId="277" priority="280" stopIfTrue="1" operator="equal">
      <formula>"CW 3240-R7"</formula>
    </cfRule>
  </conditionalFormatting>
  <conditionalFormatting sqref="D251:D253">
    <cfRule type="cellIs" dxfId="276" priority="275" stopIfTrue="1" operator="equal">
      <formula>"CW 2130-R11"</formula>
    </cfRule>
    <cfRule type="cellIs" dxfId="275" priority="276" stopIfTrue="1" operator="equal">
      <formula>"CW 3120-R2"</formula>
    </cfRule>
    <cfRule type="cellIs" dxfId="274" priority="277" stopIfTrue="1" operator="equal">
      <formula>"CW 3240-R7"</formula>
    </cfRule>
  </conditionalFormatting>
  <conditionalFormatting sqref="D34">
    <cfRule type="cellIs" dxfId="273" priority="260" stopIfTrue="1" operator="equal">
      <formula>"CW 2130-R11"</formula>
    </cfRule>
    <cfRule type="cellIs" dxfId="272" priority="261" stopIfTrue="1" operator="equal">
      <formula>"CW 3120-R2"</formula>
    </cfRule>
    <cfRule type="cellIs" dxfId="271" priority="262" stopIfTrue="1" operator="equal">
      <formula>"CW 3240-R7"</formula>
    </cfRule>
  </conditionalFormatting>
  <conditionalFormatting sqref="D66">
    <cfRule type="cellIs" dxfId="270" priority="272" stopIfTrue="1" operator="equal">
      <formula>"CW 2130-R11"</formula>
    </cfRule>
    <cfRule type="cellIs" dxfId="269" priority="273" stopIfTrue="1" operator="equal">
      <formula>"CW 3120-R2"</formula>
    </cfRule>
    <cfRule type="cellIs" dxfId="268" priority="274" stopIfTrue="1" operator="equal">
      <formula>"CW 3240-R7"</formula>
    </cfRule>
  </conditionalFormatting>
  <conditionalFormatting sqref="D76">
    <cfRule type="cellIs" dxfId="267" priority="269" stopIfTrue="1" operator="equal">
      <formula>"CW 2130-R11"</formula>
    </cfRule>
    <cfRule type="cellIs" dxfId="266" priority="270" stopIfTrue="1" operator="equal">
      <formula>"CW 3120-R2"</formula>
    </cfRule>
    <cfRule type="cellIs" dxfId="265" priority="271" stopIfTrue="1" operator="equal">
      <formula>"CW 3240-R7"</formula>
    </cfRule>
  </conditionalFormatting>
  <conditionalFormatting sqref="D60:D61">
    <cfRule type="cellIs" dxfId="264" priority="266" stopIfTrue="1" operator="equal">
      <formula>"CW 2130-R11"</formula>
    </cfRule>
    <cfRule type="cellIs" dxfId="263" priority="267" stopIfTrue="1" operator="equal">
      <formula>"CW 3120-R2"</formula>
    </cfRule>
    <cfRule type="cellIs" dxfId="262" priority="268" stopIfTrue="1" operator="equal">
      <formula>"CW 3240-R7"</formula>
    </cfRule>
  </conditionalFormatting>
  <conditionalFormatting sqref="D156">
    <cfRule type="cellIs" dxfId="261" priority="263" stopIfTrue="1" operator="equal">
      <formula>"CW 2130-R11"</formula>
    </cfRule>
    <cfRule type="cellIs" dxfId="260" priority="264" stopIfTrue="1" operator="equal">
      <formula>"CW 3120-R2"</formula>
    </cfRule>
    <cfRule type="cellIs" dxfId="259" priority="265" stopIfTrue="1" operator="equal">
      <formula>"CW 3240-R7"</formula>
    </cfRule>
  </conditionalFormatting>
  <conditionalFormatting sqref="D62">
    <cfRule type="cellIs" dxfId="258" priority="257" stopIfTrue="1" operator="equal">
      <formula>"CW 2130-R11"</formula>
    </cfRule>
    <cfRule type="cellIs" dxfId="257" priority="258" stopIfTrue="1" operator="equal">
      <formula>"CW 3120-R2"</formula>
    </cfRule>
    <cfRule type="cellIs" dxfId="256" priority="259" stopIfTrue="1" operator="equal">
      <formula>"CW 3240-R7"</formula>
    </cfRule>
  </conditionalFormatting>
  <conditionalFormatting sqref="D69">
    <cfRule type="cellIs" dxfId="255" priority="254" stopIfTrue="1" operator="equal">
      <formula>"CW 2130-R11"</formula>
    </cfRule>
    <cfRule type="cellIs" dxfId="254" priority="255" stopIfTrue="1" operator="equal">
      <formula>"CW 3120-R2"</formula>
    </cfRule>
    <cfRule type="cellIs" dxfId="253" priority="256" stopIfTrue="1" operator="equal">
      <formula>"CW 3240-R7"</formula>
    </cfRule>
  </conditionalFormatting>
  <conditionalFormatting sqref="D214">
    <cfRule type="cellIs" dxfId="252" priority="251" stopIfTrue="1" operator="equal">
      <formula>"CW 2130-R11"</formula>
    </cfRule>
    <cfRule type="cellIs" dxfId="251" priority="252" stopIfTrue="1" operator="equal">
      <formula>"CW 3120-R2"</formula>
    </cfRule>
    <cfRule type="cellIs" dxfId="250" priority="253" stopIfTrue="1" operator="equal">
      <formula>"CW 3240-R7"</formula>
    </cfRule>
  </conditionalFormatting>
  <conditionalFormatting sqref="D202">
    <cfRule type="cellIs" dxfId="249" priority="248" stopIfTrue="1" operator="equal">
      <formula>"CW 2130-R11"</formula>
    </cfRule>
    <cfRule type="cellIs" dxfId="248" priority="249" stopIfTrue="1" operator="equal">
      <formula>"CW 3120-R2"</formula>
    </cfRule>
    <cfRule type="cellIs" dxfId="247" priority="250" stopIfTrue="1" operator="equal">
      <formula>"CW 3240-R7"</formula>
    </cfRule>
  </conditionalFormatting>
  <conditionalFormatting sqref="D87">
    <cfRule type="cellIs" dxfId="246" priority="245" stopIfTrue="1" operator="equal">
      <formula>"CW 2130-R11"</formula>
    </cfRule>
    <cfRule type="cellIs" dxfId="245" priority="246" stopIfTrue="1" operator="equal">
      <formula>"CW 3120-R2"</formula>
    </cfRule>
    <cfRule type="cellIs" dxfId="244" priority="247" stopIfTrue="1" operator="equal">
      <formula>"CW 3240-R7"</formula>
    </cfRule>
  </conditionalFormatting>
  <conditionalFormatting sqref="D129">
    <cfRule type="cellIs" dxfId="243" priority="242" stopIfTrue="1" operator="equal">
      <formula>"CW 2130-R11"</formula>
    </cfRule>
    <cfRule type="cellIs" dxfId="242" priority="243" stopIfTrue="1" operator="equal">
      <formula>"CW 3120-R2"</formula>
    </cfRule>
    <cfRule type="cellIs" dxfId="241" priority="244" stopIfTrue="1" operator="equal">
      <formula>"CW 3240-R7"</formula>
    </cfRule>
  </conditionalFormatting>
  <conditionalFormatting sqref="D296">
    <cfRule type="cellIs" dxfId="240" priority="231" stopIfTrue="1" operator="equal">
      <formula>"CW 2130-R11"</formula>
    </cfRule>
    <cfRule type="cellIs" dxfId="239" priority="232" stopIfTrue="1" operator="equal">
      <formula>"CW 3120-R2"</formula>
    </cfRule>
    <cfRule type="cellIs" dxfId="238" priority="233" stopIfTrue="1" operator="equal">
      <formula>"CW 3240-R7"</formula>
    </cfRule>
  </conditionalFormatting>
  <conditionalFormatting sqref="D311">
    <cfRule type="cellIs" dxfId="237" priority="210" stopIfTrue="1" operator="equal">
      <formula>"CW 2130-R11"</formula>
    </cfRule>
    <cfRule type="cellIs" dxfId="236" priority="211" stopIfTrue="1" operator="equal">
      <formula>"CW 3120-R2"</formula>
    </cfRule>
    <cfRule type="cellIs" dxfId="235" priority="212" stopIfTrue="1" operator="equal">
      <formula>"CW 3240-R7"</formula>
    </cfRule>
  </conditionalFormatting>
  <conditionalFormatting sqref="D316">
    <cfRule type="cellIs" dxfId="234" priority="203" stopIfTrue="1" operator="equal">
      <formula>"CW 2130-R11"</formula>
    </cfRule>
    <cfRule type="cellIs" dxfId="233" priority="204" stopIfTrue="1" operator="equal">
      <formula>"CW 3120-R2"</formula>
    </cfRule>
    <cfRule type="cellIs" dxfId="232" priority="205" stopIfTrue="1" operator="equal">
      <formula>"CW 3240-R7"</formula>
    </cfRule>
  </conditionalFormatting>
  <conditionalFormatting sqref="D301">
    <cfRule type="cellIs" dxfId="231" priority="224" stopIfTrue="1" operator="equal">
      <formula>"CW 2130-R11"</formula>
    </cfRule>
    <cfRule type="cellIs" dxfId="230" priority="225" stopIfTrue="1" operator="equal">
      <formula>"CW 3120-R2"</formula>
    </cfRule>
    <cfRule type="cellIs" dxfId="229" priority="226" stopIfTrue="1" operator="equal">
      <formula>"CW 3240-R7"</formula>
    </cfRule>
  </conditionalFormatting>
  <conditionalFormatting sqref="D334">
    <cfRule type="cellIs" dxfId="228" priority="239" stopIfTrue="1" operator="equal">
      <formula>"CW 2130-R11"</formula>
    </cfRule>
    <cfRule type="cellIs" dxfId="227" priority="240" stopIfTrue="1" operator="equal">
      <formula>"CW 3120-R2"</formula>
    </cfRule>
    <cfRule type="cellIs" dxfId="226" priority="241" stopIfTrue="1" operator="equal">
      <formula>"CW 3240-R7"</formula>
    </cfRule>
  </conditionalFormatting>
  <conditionalFormatting sqref="D329:D330">
    <cfRule type="cellIs" dxfId="225" priority="236" stopIfTrue="1" operator="equal">
      <formula>"CW 2130-R11"</formula>
    </cfRule>
    <cfRule type="cellIs" dxfId="224" priority="237" stopIfTrue="1" operator="equal">
      <formula>"CW 3120-R2"</formula>
    </cfRule>
    <cfRule type="cellIs" dxfId="223" priority="238" stopIfTrue="1" operator="equal">
      <formula>"CW 3240-R7"</formula>
    </cfRule>
  </conditionalFormatting>
  <conditionalFormatting sqref="D306">
    <cfRule type="cellIs" dxfId="222" priority="217" stopIfTrue="1" operator="equal">
      <formula>"CW 2130-R11"</formula>
    </cfRule>
    <cfRule type="cellIs" dxfId="221" priority="218" stopIfTrue="1" operator="equal">
      <formula>"CW 3120-R2"</formula>
    </cfRule>
    <cfRule type="cellIs" dxfId="220" priority="219" stopIfTrue="1" operator="equal">
      <formula>"CW 3240-R7"</formula>
    </cfRule>
  </conditionalFormatting>
  <conditionalFormatting sqref="D335">
    <cfRule type="cellIs" dxfId="219" priority="184" stopIfTrue="1" operator="equal">
      <formula>"CW 2130-R11"</formula>
    </cfRule>
    <cfRule type="cellIs" dxfId="218" priority="185" stopIfTrue="1" operator="equal">
      <formula>"CW 3120-R2"</formula>
    </cfRule>
    <cfRule type="cellIs" dxfId="217" priority="186" stopIfTrue="1" operator="equal">
      <formula>"CW 3240-R7"</formula>
    </cfRule>
  </conditionalFormatting>
  <conditionalFormatting sqref="D269">
    <cfRule type="cellIs" dxfId="216" priority="121" stopIfTrue="1" operator="equal">
      <formula>"CW 2130-R11"</formula>
    </cfRule>
    <cfRule type="cellIs" dxfId="215" priority="122" stopIfTrue="1" operator="equal">
      <formula>"CW 3120-R2"</formula>
    </cfRule>
    <cfRule type="cellIs" dxfId="214" priority="123" stopIfTrue="1" operator="equal">
      <formula>"CW 3240-R7"</formula>
    </cfRule>
  </conditionalFormatting>
  <conditionalFormatting sqref="D71">
    <cfRule type="cellIs" dxfId="213" priority="92" stopIfTrue="1" operator="equal">
      <formula>"CW 2130-R11"</formula>
    </cfRule>
    <cfRule type="cellIs" dxfId="212" priority="93" stopIfTrue="1" operator="equal">
      <formula>"CW 3120-R2"</formula>
    </cfRule>
    <cfRule type="cellIs" dxfId="211" priority="94" stopIfTrue="1" operator="equal">
      <formula>"CW 3240-R7"</formula>
    </cfRule>
  </conditionalFormatting>
  <conditionalFormatting sqref="D265">
    <cfRule type="cellIs" dxfId="210" priority="124" stopIfTrue="1" operator="equal">
      <formula>"CW 2130-R11"</formula>
    </cfRule>
    <cfRule type="cellIs" dxfId="209" priority="125" stopIfTrue="1" operator="equal">
      <formula>"CW 3120-R2"</formula>
    </cfRule>
    <cfRule type="cellIs" dxfId="208" priority="126" stopIfTrue="1" operator="equal">
      <formula>"CW 3240-R7"</formula>
    </cfRule>
  </conditionalFormatting>
  <conditionalFormatting sqref="D328">
    <cfRule type="cellIs" dxfId="207" priority="187" stopIfTrue="1" operator="equal">
      <formula>"CW 3120-R2"</formula>
    </cfRule>
    <cfRule type="cellIs" dxfId="206" priority="188" stopIfTrue="1" operator="equal">
      <formula>"CW 3240-R7"</formula>
    </cfRule>
  </conditionalFormatting>
  <conditionalFormatting sqref="D342">
    <cfRule type="cellIs" dxfId="205" priority="160" stopIfTrue="1" operator="equal">
      <formula>"CW 2130-R11"</formula>
    </cfRule>
    <cfRule type="cellIs" dxfId="204" priority="161" stopIfTrue="1" operator="equal">
      <formula>"CW 3120-R2"</formula>
    </cfRule>
    <cfRule type="cellIs" dxfId="203" priority="162" stopIfTrue="1" operator="equal">
      <formula>"CW 3240-R7"</formula>
    </cfRule>
  </conditionalFormatting>
  <conditionalFormatting sqref="D111:D112">
    <cfRule type="cellIs" dxfId="202" priority="95" stopIfTrue="1" operator="equal">
      <formula>"CW 3120-R2"</formula>
    </cfRule>
    <cfRule type="cellIs" dxfId="201" priority="96" stopIfTrue="1" operator="equal">
      <formula>"CW 3240-R7"</formula>
    </cfRule>
  </conditionalFormatting>
  <conditionalFormatting sqref="D224">
    <cfRule type="cellIs" dxfId="200" priority="60" stopIfTrue="1" operator="equal">
      <formula>"CW 3120-R2"</formula>
    </cfRule>
    <cfRule type="cellIs" dxfId="199" priority="61" stopIfTrue="1" operator="equal">
      <formula>"CW 3240-R7"</formula>
    </cfRule>
  </conditionalFormatting>
  <conditionalFormatting sqref="D136">
    <cfRule type="cellIs" dxfId="198" priority="151" stopIfTrue="1" operator="equal">
      <formula>"CW 2130-R11"</formula>
    </cfRule>
    <cfRule type="cellIs" dxfId="197" priority="152" stopIfTrue="1" operator="equal">
      <formula>"CW 3120-R2"</formula>
    </cfRule>
    <cfRule type="cellIs" dxfId="196" priority="153" stopIfTrue="1" operator="equal">
      <formula>"CW 3240-R7"</formula>
    </cfRule>
  </conditionalFormatting>
  <conditionalFormatting sqref="D116">
    <cfRule type="cellIs" dxfId="195" priority="29" stopIfTrue="1" operator="equal">
      <formula>"CW 3120-R2"</formula>
    </cfRule>
    <cfRule type="cellIs" dxfId="194" priority="30" stopIfTrue="1" operator="equal">
      <formula>"CW 3240-R7"</formula>
    </cfRule>
  </conditionalFormatting>
  <conditionalFormatting sqref="D240">
    <cfRule type="cellIs" dxfId="193" priority="25" stopIfTrue="1" operator="equal">
      <formula>"CW 3120-R2"</formula>
    </cfRule>
    <cfRule type="cellIs" dxfId="192" priority="26" stopIfTrue="1" operator="equal">
      <formula>"CW 3240-R7"</formula>
    </cfRule>
  </conditionalFormatting>
  <conditionalFormatting sqref="D134:D135 D137">
    <cfRule type="cellIs" dxfId="191" priority="154" stopIfTrue="1" operator="equal">
      <formula>"CW 2130-R11"</formula>
    </cfRule>
    <cfRule type="cellIs" dxfId="190" priority="155" stopIfTrue="1" operator="equal">
      <formula>"CW 3120-R2"</formula>
    </cfRule>
    <cfRule type="cellIs" dxfId="189" priority="156" stopIfTrue="1" operator="equal">
      <formula>"CW 3240-R7"</formula>
    </cfRule>
  </conditionalFormatting>
  <conditionalFormatting sqref="D295">
    <cfRule type="cellIs" dxfId="188" priority="234" stopIfTrue="1" operator="equal">
      <formula>"CW 3120-R2"</formula>
    </cfRule>
    <cfRule type="cellIs" dxfId="187" priority="235" stopIfTrue="1" operator="equal">
      <formula>"CW 3240-R7"</formula>
    </cfRule>
  </conditionalFormatting>
  <conditionalFormatting sqref="D298">
    <cfRule type="cellIs" dxfId="186" priority="229" stopIfTrue="1" operator="equal">
      <formula>"CW 3120-R2"</formula>
    </cfRule>
    <cfRule type="cellIs" dxfId="185" priority="230" stopIfTrue="1" operator="equal">
      <formula>"CW 3240-R7"</formula>
    </cfRule>
  </conditionalFormatting>
  <conditionalFormatting sqref="D300">
    <cfRule type="cellIs" dxfId="184" priority="227" stopIfTrue="1" operator="equal">
      <formula>"CW 3120-R2"</formula>
    </cfRule>
    <cfRule type="cellIs" dxfId="183" priority="228" stopIfTrue="1" operator="equal">
      <formula>"CW 3240-R7"</formula>
    </cfRule>
  </conditionalFormatting>
  <conditionalFormatting sqref="D262">
    <cfRule type="cellIs" dxfId="182" priority="130" stopIfTrue="1" operator="equal">
      <formula>"CW 2130-R11"</formula>
    </cfRule>
    <cfRule type="cellIs" dxfId="181" priority="131" stopIfTrue="1" operator="equal">
      <formula>"CW 3120-R2"</formula>
    </cfRule>
    <cfRule type="cellIs" dxfId="180" priority="132" stopIfTrue="1" operator="equal">
      <formula>"CW 3240-R7"</formula>
    </cfRule>
  </conditionalFormatting>
  <conditionalFormatting sqref="D303">
    <cfRule type="cellIs" dxfId="179" priority="222" stopIfTrue="1" operator="equal">
      <formula>"CW 3120-R2"</formula>
    </cfRule>
    <cfRule type="cellIs" dxfId="178" priority="223" stopIfTrue="1" operator="equal">
      <formula>"CW 3240-R7"</formula>
    </cfRule>
  </conditionalFormatting>
  <conditionalFormatting sqref="D305">
    <cfRule type="cellIs" dxfId="177" priority="220" stopIfTrue="1" operator="equal">
      <formula>"CW 3120-R2"</formula>
    </cfRule>
    <cfRule type="cellIs" dxfId="176" priority="221" stopIfTrue="1" operator="equal">
      <formula>"CW 3240-R7"</formula>
    </cfRule>
  </conditionalFormatting>
  <conditionalFormatting sqref="D339">
    <cfRule type="cellIs" dxfId="175" priority="172" stopIfTrue="1" operator="equal">
      <formula>"CW 2130-R11"</formula>
    </cfRule>
    <cfRule type="cellIs" dxfId="174" priority="173" stopIfTrue="1" operator="equal">
      <formula>"CW 3120-R2"</formula>
    </cfRule>
    <cfRule type="cellIs" dxfId="173" priority="174" stopIfTrue="1" operator="equal">
      <formula>"CW 3240-R7"</formula>
    </cfRule>
  </conditionalFormatting>
  <conditionalFormatting sqref="D308">
    <cfRule type="cellIs" dxfId="172" priority="215" stopIfTrue="1" operator="equal">
      <formula>"CW 3120-R2"</formula>
    </cfRule>
    <cfRule type="cellIs" dxfId="171" priority="216" stopIfTrue="1" operator="equal">
      <formula>"CW 3240-R7"</formula>
    </cfRule>
  </conditionalFormatting>
  <conditionalFormatting sqref="D310">
    <cfRule type="cellIs" dxfId="170" priority="213" stopIfTrue="1" operator="equal">
      <formula>"CW 3120-R2"</formula>
    </cfRule>
    <cfRule type="cellIs" dxfId="169" priority="214" stopIfTrue="1" operator="equal">
      <formula>"CW 3240-R7"</formula>
    </cfRule>
  </conditionalFormatting>
  <conditionalFormatting sqref="D313">
    <cfRule type="cellIs" dxfId="168" priority="208" stopIfTrue="1" operator="equal">
      <formula>"CW 3120-R2"</formula>
    </cfRule>
    <cfRule type="cellIs" dxfId="167" priority="209" stopIfTrue="1" operator="equal">
      <formula>"CW 3240-R7"</formula>
    </cfRule>
  </conditionalFormatting>
  <conditionalFormatting sqref="D315">
    <cfRule type="cellIs" dxfId="166" priority="206" stopIfTrue="1" operator="equal">
      <formula>"CW 3120-R2"</formula>
    </cfRule>
    <cfRule type="cellIs" dxfId="165" priority="207" stopIfTrue="1" operator="equal">
      <formula>"CW 3240-R7"</formula>
    </cfRule>
  </conditionalFormatting>
  <conditionalFormatting sqref="D318">
    <cfRule type="cellIs" dxfId="164" priority="201" stopIfTrue="1" operator="equal">
      <formula>"CW 3120-R2"</formula>
    </cfRule>
    <cfRule type="cellIs" dxfId="163" priority="202" stopIfTrue="1" operator="equal">
      <formula>"CW 3240-R7"</formula>
    </cfRule>
  </conditionalFormatting>
  <conditionalFormatting sqref="D320">
    <cfRule type="cellIs" dxfId="162" priority="199" stopIfTrue="1" operator="equal">
      <formula>"CW 3120-R2"</formula>
    </cfRule>
    <cfRule type="cellIs" dxfId="161" priority="200" stopIfTrue="1" operator="equal">
      <formula>"CW 3240-R7"</formula>
    </cfRule>
  </conditionalFormatting>
  <conditionalFormatting sqref="D321">
    <cfRule type="cellIs" dxfId="160" priority="196" stopIfTrue="1" operator="equal">
      <formula>"CW 2130-R11"</formula>
    </cfRule>
    <cfRule type="cellIs" dxfId="159" priority="197" stopIfTrue="1" operator="equal">
      <formula>"CW 3120-R2"</formula>
    </cfRule>
    <cfRule type="cellIs" dxfId="158" priority="198" stopIfTrue="1" operator="equal">
      <formula>"CW 3240-R7"</formula>
    </cfRule>
  </conditionalFormatting>
  <conditionalFormatting sqref="D323">
    <cfRule type="cellIs" dxfId="157" priority="194" stopIfTrue="1" operator="equal">
      <formula>"CW 3120-R2"</formula>
    </cfRule>
    <cfRule type="cellIs" dxfId="156" priority="195" stopIfTrue="1" operator="equal">
      <formula>"CW 3240-R7"</formula>
    </cfRule>
  </conditionalFormatting>
  <conditionalFormatting sqref="D325">
    <cfRule type="cellIs" dxfId="155" priority="192" stopIfTrue="1" operator="equal">
      <formula>"CW 3120-R2"</formula>
    </cfRule>
    <cfRule type="cellIs" dxfId="154" priority="193" stopIfTrue="1" operator="equal">
      <formula>"CW 3240-R7"</formula>
    </cfRule>
  </conditionalFormatting>
  <conditionalFormatting sqref="D326">
    <cfRule type="cellIs" dxfId="153" priority="189" stopIfTrue="1" operator="equal">
      <formula>"CW 2130-R11"</formula>
    </cfRule>
    <cfRule type="cellIs" dxfId="152" priority="190" stopIfTrue="1" operator="equal">
      <formula>"CW 3120-R2"</formula>
    </cfRule>
    <cfRule type="cellIs" dxfId="151" priority="191" stopIfTrue="1" operator="equal">
      <formula>"CW 3240-R7"</formula>
    </cfRule>
  </conditionalFormatting>
  <conditionalFormatting sqref="D340">
    <cfRule type="cellIs" dxfId="150" priority="169" stopIfTrue="1" operator="equal">
      <formula>"CW 2130-R11"</formula>
    </cfRule>
    <cfRule type="cellIs" dxfId="149" priority="170" stopIfTrue="1" operator="equal">
      <formula>"CW 3120-R2"</formula>
    </cfRule>
    <cfRule type="cellIs" dxfId="148" priority="171" stopIfTrue="1" operator="equal">
      <formula>"CW 3240-R7"</formula>
    </cfRule>
  </conditionalFormatting>
  <conditionalFormatting sqref="D336">
    <cfRule type="cellIs" dxfId="147" priority="181" stopIfTrue="1" operator="equal">
      <formula>"CW 2130-R11"</formula>
    </cfRule>
    <cfRule type="cellIs" dxfId="146" priority="182" stopIfTrue="1" operator="equal">
      <formula>"CW 3120-R2"</formula>
    </cfRule>
    <cfRule type="cellIs" dxfId="145" priority="183" stopIfTrue="1" operator="equal">
      <formula>"CW 3240-R7"</formula>
    </cfRule>
  </conditionalFormatting>
  <conditionalFormatting sqref="D337">
    <cfRule type="cellIs" dxfId="144" priority="178" stopIfTrue="1" operator="equal">
      <formula>"CW 2130-R11"</formula>
    </cfRule>
    <cfRule type="cellIs" dxfId="143" priority="179" stopIfTrue="1" operator="equal">
      <formula>"CW 3120-R2"</formula>
    </cfRule>
    <cfRule type="cellIs" dxfId="142" priority="180" stopIfTrue="1" operator="equal">
      <formula>"CW 3240-R7"</formula>
    </cfRule>
  </conditionalFormatting>
  <conditionalFormatting sqref="D338">
    <cfRule type="cellIs" dxfId="141" priority="175" stopIfTrue="1" operator="equal">
      <formula>"CW 2130-R11"</formula>
    </cfRule>
    <cfRule type="cellIs" dxfId="140" priority="176" stopIfTrue="1" operator="equal">
      <formula>"CW 3120-R2"</formula>
    </cfRule>
    <cfRule type="cellIs" dxfId="139" priority="177" stopIfTrue="1" operator="equal">
      <formula>"CW 3240-R7"</formula>
    </cfRule>
  </conditionalFormatting>
  <conditionalFormatting sqref="D139 D142">
    <cfRule type="cellIs" dxfId="138" priority="157" stopIfTrue="1" operator="equal">
      <formula>"CW 2130-R11"</formula>
    </cfRule>
    <cfRule type="cellIs" dxfId="137" priority="158" stopIfTrue="1" operator="equal">
      <formula>"CW 3120-R2"</formula>
    </cfRule>
    <cfRule type="cellIs" dxfId="136" priority="159" stopIfTrue="1" operator="equal">
      <formula>"CW 3240-R7"</formula>
    </cfRule>
  </conditionalFormatting>
  <conditionalFormatting sqref="D341">
    <cfRule type="cellIs" dxfId="135" priority="166" stopIfTrue="1" operator="equal">
      <formula>"CW 2130-R11"</formula>
    </cfRule>
    <cfRule type="cellIs" dxfId="134" priority="167" stopIfTrue="1" operator="equal">
      <formula>"CW 3120-R2"</formula>
    </cfRule>
    <cfRule type="cellIs" dxfId="133" priority="168" stopIfTrue="1" operator="equal">
      <formula>"CW 3240-R7"</formula>
    </cfRule>
  </conditionalFormatting>
  <conditionalFormatting sqref="D145">
    <cfRule type="cellIs" dxfId="132" priority="139" stopIfTrue="1" operator="equal">
      <formula>"CW 2130-R11"</formula>
    </cfRule>
    <cfRule type="cellIs" dxfId="131" priority="140" stopIfTrue="1" operator="equal">
      <formula>"CW 3120-R2"</formula>
    </cfRule>
    <cfRule type="cellIs" dxfId="130" priority="141" stopIfTrue="1" operator="equal">
      <formula>"CW 3240-R7"</formula>
    </cfRule>
  </conditionalFormatting>
  <conditionalFormatting sqref="D343">
    <cfRule type="cellIs" dxfId="129" priority="163" stopIfTrue="1" operator="equal">
      <formula>"CW 2130-R11"</formula>
    </cfRule>
    <cfRule type="cellIs" dxfId="128" priority="164" stopIfTrue="1" operator="equal">
      <formula>"CW 3120-R2"</formula>
    </cfRule>
    <cfRule type="cellIs" dxfId="127" priority="165" stopIfTrue="1" operator="equal">
      <formula>"CW 3240-R7"</formula>
    </cfRule>
  </conditionalFormatting>
  <conditionalFormatting sqref="D144">
    <cfRule type="cellIs" dxfId="126" priority="145" stopIfTrue="1" operator="equal">
      <formula>"CW 2130-R11"</formula>
    </cfRule>
    <cfRule type="cellIs" dxfId="125" priority="146" stopIfTrue="1" operator="equal">
      <formula>"CW 3120-R2"</formula>
    </cfRule>
    <cfRule type="cellIs" dxfId="124" priority="147" stopIfTrue="1" operator="equal">
      <formula>"CW 3240-R7"</formula>
    </cfRule>
  </conditionalFormatting>
  <conditionalFormatting sqref="D203">
    <cfRule type="cellIs" dxfId="123" priority="142" stopIfTrue="1" operator="equal">
      <formula>"CW 2130-R11"</formula>
    </cfRule>
    <cfRule type="cellIs" dxfId="122" priority="143" stopIfTrue="1" operator="equal">
      <formula>"CW 3120-R2"</formula>
    </cfRule>
    <cfRule type="cellIs" dxfId="121" priority="144" stopIfTrue="1" operator="equal">
      <formula>"CW 3240-R7"</formula>
    </cfRule>
  </conditionalFormatting>
  <conditionalFormatting sqref="D143">
    <cfRule type="cellIs" dxfId="120" priority="148" stopIfTrue="1" operator="equal">
      <formula>"CW 2130-R11"</formula>
    </cfRule>
    <cfRule type="cellIs" dxfId="119" priority="149" stopIfTrue="1" operator="equal">
      <formula>"CW 3120-R2"</formula>
    </cfRule>
    <cfRule type="cellIs" dxfId="118" priority="150" stopIfTrue="1" operator="equal">
      <formula>"CW 3240-R7"</formula>
    </cfRule>
  </conditionalFormatting>
  <conditionalFormatting sqref="D58">
    <cfRule type="cellIs" dxfId="117" priority="136" stopIfTrue="1" operator="equal">
      <formula>"CW 2130-R11"</formula>
    </cfRule>
    <cfRule type="cellIs" dxfId="116" priority="137" stopIfTrue="1" operator="equal">
      <formula>"CW 3120-R2"</formula>
    </cfRule>
    <cfRule type="cellIs" dxfId="115" priority="138" stopIfTrue="1" operator="equal">
      <formula>"CW 3240-R7"</formula>
    </cfRule>
  </conditionalFormatting>
  <conditionalFormatting sqref="D263">
    <cfRule type="cellIs" dxfId="114" priority="127" stopIfTrue="1" operator="equal">
      <formula>"CW 2130-R11"</formula>
    </cfRule>
    <cfRule type="cellIs" dxfId="113" priority="128" stopIfTrue="1" operator="equal">
      <formula>"CW 3120-R2"</formula>
    </cfRule>
    <cfRule type="cellIs" dxfId="112" priority="129" stopIfTrue="1" operator="equal">
      <formula>"CW 3240-R7"</formula>
    </cfRule>
  </conditionalFormatting>
  <conditionalFormatting sqref="D291">
    <cfRule type="cellIs" dxfId="111" priority="112" stopIfTrue="1" operator="equal">
      <formula>"CW 2130-R11"</formula>
    </cfRule>
    <cfRule type="cellIs" dxfId="110" priority="113" stopIfTrue="1" operator="equal">
      <formula>"CW 3120-R2"</formula>
    </cfRule>
    <cfRule type="cellIs" dxfId="109" priority="114" stopIfTrue="1" operator="equal">
      <formula>"CW 3240-R7"</formula>
    </cfRule>
  </conditionalFormatting>
  <conditionalFormatting sqref="D282">
    <cfRule type="cellIs" dxfId="108" priority="109" stopIfTrue="1" operator="equal">
      <formula>"CW 2130-R11"</formula>
    </cfRule>
    <cfRule type="cellIs" dxfId="107" priority="110" stopIfTrue="1" operator="equal">
      <formula>"CW 3120-R2"</formula>
    </cfRule>
    <cfRule type="cellIs" dxfId="106" priority="111" stopIfTrue="1" operator="equal">
      <formula>"CW 3240-R7"</formula>
    </cfRule>
  </conditionalFormatting>
  <conditionalFormatting sqref="D260">
    <cfRule type="cellIs" dxfId="105" priority="133" stopIfTrue="1" operator="equal">
      <formula>"CW 2130-R11"</formula>
    </cfRule>
    <cfRule type="cellIs" dxfId="104" priority="134" stopIfTrue="1" operator="equal">
      <formula>"CW 3120-R2"</formula>
    </cfRule>
    <cfRule type="cellIs" dxfId="103" priority="135" stopIfTrue="1" operator="equal">
      <formula>"CW 3240-R7"</formula>
    </cfRule>
  </conditionalFormatting>
  <conditionalFormatting sqref="D277">
    <cfRule type="cellIs" dxfId="102" priority="118" stopIfTrue="1" operator="equal">
      <formula>"CW 2130-R11"</formula>
    </cfRule>
    <cfRule type="cellIs" dxfId="101" priority="119" stopIfTrue="1" operator="equal">
      <formula>"CW 3120-R2"</formula>
    </cfRule>
    <cfRule type="cellIs" dxfId="100" priority="120" stopIfTrue="1" operator="equal">
      <formula>"CW 3240-R7"</formula>
    </cfRule>
  </conditionalFormatting>
  <conditionalFormatting sqref="D286">
    <cfRule type="cellIs" dxfId="99" priority="106" stopIfTrue="1" operator="equal">
      <formula>"CW 2130-R11"</formula>
    </cfRule>
    <cfRule type="cellIs" dxfId="98" priority="107" stopIfTrue="1" operator="equal">
      <formula>"CW 3120-R2"</formula>
    </cfRule>
    <cfRule type="cellIs" dxfId="97" priority="108" stopIfTrue="1" operator="equal">
      <formula>"CW 3240-R7"</formula>
    </cfRule>
  </conditionalFormatting>
  <conditionalFormatting sqref="D289">
    <cfRule type="cellIs" dxfId="96" priority="103" stopIfTrue="1" operator="equal">
      <formula>"CW 2130-R11"</formula>
    </cfRule>
    <cfRule type="cellIs" dxfId="95" priority="104" stopIfTrue="1" operator="equal">
      <formula>"CW 3120-R2"</formula>
    </cfRule>
    <cfRule type="cellIs" dxfId="94" priority="105" stopIfTrue="1" operator="equal">
      <formula>"CW 3240-R7"</formula>
    </cfRule>
  </conditionalFormatting>
  <conditionalFormatting sqref="D56">
    <cfRule type="cellIs" dxfId="93" priority="89" stopIfTrue="1" operator="equal">
      <formula>"CW 2130-R11"</formula>
    </cfRule>
    <cfRule type="cellIs" dxfId="92" priority="90" stopIfTrue="1" operator="equal">
      <formula>"CW 3120-R2"</formula>
    </cfRule>
    <cfRule type="cellIs" dxfId="91" priority="91" stopIfTrue="1" operator="equal">
      <formula>"CW 3240-R7"</formula>
    </cfRule>
  </conditionalFormatting>
  <conditionalFormatting sqref="D275">
    <cfRule type="cellIs" dxfId="90" priority="100" stopIfTrue="1" operator="equal">
      <formula>"CW 2130-R11"</formula>
    </cfRule>
    <cfRule type="cellIs" dxfId="89" priority="101" stopIfTrue="1" operator="equal">
      <formula>"CW 3120-R2"</formula>
    </cfRule>
    <cfRule type="cellIs" dxfId="88" priority="102" stopIfTrue="1" operator="equal">
      <formula>"CW 3240-R7"</formula>
    </cfRule>
  </conditionalFormatting>
  <conditionalFormatting sqref="D232">
    <cfRule type="cellIs" dxfId="87" priority="52" stopIfTrue="1" operator="equal">
      <formula>"CW 2130-R11"</formula>
    </cfRule>
    <cfRule type="cellIs" dxfId="86" priority="53" stopIfTrue="1" operator="equal">
      <formula>"CW 3120-R2"</formula>
    </cfRule>
    <cfRule type="cellIs" dxfId="85" priority="54" stopIfTrue="1" operator="equal">
      <formula>"CW 3240-R7"</formula>
    </cfRule>
  </conditionalFormatting>
  <conditionalFormatting sqref="D281">
    <cfRule type="cellIs" dxfId="84" priority="115" stopIfTrue="1" operator="equal">
      <formula>"CW 2130-R11"</formula>
    </cfRule>
    <cfRule type="cellIs" dxfId="83" priority="116" stopIfTrue="1" operator="equal">
      <formula>"CW 3120-R2"</formula>
    </cfRule>
    <cfRule type="cellIs" dxfId="82" priority="117" stopIfTrue="1" operator="equal">
      <formula>"CW 3240-R7"</formula>
    </cfRule>
  </conditionalFormatting>
  <conditionalFormatting sqref="D231">
    <cfRule type="cellIs" dxfId="81" priority="55" stopIfTrue="1" operator="equal">
      <formula>"CW 2130-R11"</formula>
    </cfRule>
    <cfRule type="cellIs" dxfId="80" priority="56" stopIfTrue="1" operator="equal">
      <formula>"CW 3120-R2"</formula>
    </cfRule>
    <cfRule type="cellIs" dxfId="79" priority="57" stopIfTrue="1" operator="equal">
      <formula>"CW 3240-R7"</formula>
    </cfRule>
  </conditionalFormatting>
  <conditionalFormatting sqref="D68">
    <cfRule type="cellIs" dxfId="78" priority="86" stopIfTrue="1" operator="equal">
      <formula>"CW 2130-R11"</formula>
    </cfRule>
    <cfRule type="cellIs" dxfId="77" priority="87" stopIfTrue="1" operator="equal">
      <formula>"CW 3120-R2"</formula>
    </cfRule>
    <cfRule type="cellIs" dxfId="76" priority="88" stopIfTrue="1" operator="equal">
      <formula>"CW 3240-R7"</formula>
    </cfRule>
  </conditionalFormatting>
  <conditionalFormatting sqref="D162:D165">
    <cfRule type="cellIs" dxfId="75" priority="71" stopIfTrue="1" operator="equal">
      <formula>"CW 2130-R11"</formula>
    </cfRule>
    <cfRule type="cellIs" dxfId="74" priority="72" stopIfTrue="1" operator="equal">
      <formula>"CW 3120-R2"</formula>
    </cfRule>
    <cfRule type="cellIs" dxfId="73" priority="73" stopIfTrue="1" operator="equal">
      <formula>"CW 3240-R7"</formula>
    </cfRule>
  </conditionalFormatting>
  <conditionalFormatting sqref="D77">
    <cfRule type="cellIs" dxfId="72" priority="83" stopIfTrue="1" operator="equal">
      <formula>"CW 2130-R11"</formula>
    </cfRule>
    <cfRule type="cellIs" dxfId="71" priority="84" stopIfTrue="1" operator="equal">
      <formula>"CW 3120-R2"</formula>
    </cfRule>
    <cfRule type="cellIs" dxfId="70" priority="85" stopIfTrue="1" operator="equal">
      <formula>"CW 3240-R7"</formula>
    </cfRule>
  </conditionalFormatting>
  <conditionalFormatting sqref="D171">
    <cfRule type="cellIs" dxfId="69" priority="68" stopIfTrue="1" operator="equal">
      <formula>"CW 2130-R11"</formula>
    </cfRule>
    <cfRule type="cellIs" dxfId="68" priority="69" stopIfTrue="1" operator="equal">
      <formula>"CW 3120-R2"</formula>
    </cfRule>
    <cfRule type="cellIs" dxfId="67" priority="70" stopIfTrue="1" operator="equal">
      <formula>"CW 3240-R7"</formula>
    </cfRule>
  </conditionalFormatting>
  <conditionalFormatting sqref="D42">
    <cfRule type="cellIs" dxfId="66" priority="97" stopIfTrue="1" operator="equal">
      <formula>"CW 2130-R11"</formula>
    </cfRule>
    <cfRule type="cellIs" dxfId="65" priority="98" stopIfTrue="1" operator="equal">
      <formula>"CW 3120-R2"</formula>
    </cfRule>
    <cfRule type="cellIs" dxfId="64" priority="99" stopIfTrue="1" operator="equal">
      <formula>"CW 3240-R7"</formula>
    </cfRule>
  </conditionalFormatting>
  <conditionalFormatting sqref="D88:D89">
    <cfRule type="cellIs" dxfId="63" priority="80" stopIfTrue="1" operator="equal">
      <formula>"CW 2130-R11"</formula>
    </cfRule>
    <cfRule type="cellIs" dxfId="62" priority="81" stopIfTrue="1" operator="equal">
      <formula>"CW 3120-R2"</formula>
    </cfRule>
    <cfRule type="cellIs" dxfId="61" priority="82" stopIfTrue="1" operator="equal">
      <formula>"CW 3240-R7"</formula>
    </cfRule>
  </conditionalFormatting>
  <conditionalFormatting sqref="D234">
    <cfRule type="cellIs" dxfId="60" priority="46" stopIfTrue="1" operator="equal">
      <formula>"CW 2130-R11"</formula>
    </cfRule>
    <cfRule type="cellIs" dxfId="59" priority="47" stopIfTrue="1" operator="equal">
      <formula>"CW 3120-R2"</formula>
    </cfRule>
    <cfRule type="cellIs" dxfId="58" priority="48" stopIfTrue="1" operator="equal">
      <formula>"CW 3240-R7"</formula>
    </cfRule>
  </conditionalFormatting>
  <conditionalFormatting sqref="D173:D176">
    <cfRule type="cellIs" dxfId="57" priority="65" stopIfTrue="1" operator="equal">
      <formula>"CW 2130-R11"</formula>
    </cfRule>
    <cfRule type="cellIs" dxfId="56" priority="66" stopIfTrue="1" operator="equal">
      <formula>"CW 3120-R2"</formula>
    </cfRule>
    <cfRule type="cellIs" dxfId="55" priority="67" stopIfTrue="1" operator="equal">
      <formula>"CW 3240-R7"</formula>
    </cfRule>
  </conditionalFormatting>
  <conditionalFormatting sqref="D233">
    <cfRule type="cellIs" dxfId="54" priority="49" stopIfTrue="1" operator="equal">
      <formula>"CW 2130-R11"</formula>
    </cfRule>
    <cfRule type="cellIs" dxfId="53" priority="50" stopIfTrue="1" operator="equal">
      <formula>"CW 3120-R2"</formula>
    </cfRule>
    <cfRule type="cellIs" dxfId="52" priority="51" stopIfTrue="1" operator="equal">
      <formula>"CW 3240-R7"</formula>
    </cfRule>
  </conditionalFormatting>
  <conditionalFormatting sqref="D93">
    <cfRule type="cellIs" dxfId="51" priority="77" stopIfTrue="1" operator="equal">
      <formula>"CW 2130-R11"</formula>
    </cfRule>
    <cfRule type="cellIs" dxfId="50" priority="78" stopIfTrue="1" operator="equal">
      <formula>"CW 3120-R2"</formula>
    </cfRule>
    <cfRule type="cellIs" dxfId="49" priority="79" stopIfTrue="1" operator="equal">
      <formula>"CW 3240-R7"</formula>
    </cfRule>
  </conditionalFormatting>
  <conditionalFormatting sqref="D187">
    <cfRule type="cellIs" dxfId="48" priority="62" stopIfTrue="1" operator="equal">
      <formula>"CW 2130-R11"</formula>
    </cfRule>
    <cfRule type="cellIs" dxfId="47" priority="63" stopIfTrue="1" operator="equal">
      <formula>"CW 3120-R2"</formula>
    </cfRule>
    <cfRule type="cellIs" dxfId="46" priority="64" stopIfTrue="1" operator="equal">
      <formula>"CW 3240-R7"</formula>
    </cfRule>
  </conditionalFormatting>
  <conditionalFormatting sqref="D184">
    <cfRule type="cellIs" dxfId="45" priority="43" stopIfTrue="1" operator="equal">
      <formula>"CW 2130-R11"</formula>
    </cfRule>
    <cfRule type="cellIs" dxfId="44" priority="44" stopIfTrue="1" operator="equal">
      <formula>"CW 3120-R2"</formula>
    </cfRule>
    <cfRule type="cellIs" dxfId="43" priority="45" stopIfTrue="1" operator="equal">
      <formula>"CW 3240-R7"</formula>
    </cfRule>
  </conditionalFormatting>
  <conditionalFormatting sqref="D199">
    <cfRule type="cellIs" dxfId="42" priority="40" stopIfTrue="1" operator="equal">
      <formula>"CW 2130-R11"</formula>
    </cfRule>
    <cfRule type="cellIs" dxfId="41" priority="41" stopIfTrue="1" operator="equal">
      <formula>"CW 3120-R2"</formula>
    </cfRule>
    <cfRule type="cellIs" dxfId="40" priority="42" stopIfTrue="1" operator="equal">
      <formula>"CW 3240-R7"</formula>
    </cfRule>
  </conditionalFormatting>
  <conditionalFormatting sqref="D216">
    <cfRule type="cellIs" dxfId="39" priority="37" stopIfTrue="1" operator="equal">
      <formula>"CW 2130-R11"</formula>
    </cfRule>
    <cfRule type="cellIs" dxfId="38" priority="38" stopIfTrue="1" operator="equal">
      <formula>"CW 3120-R2"</formula>
    </cfRule>
    <cfRule type="cellIs" dxfId="37" priority="39" stopIfTrue="1" operator="equal">
      <formula>"CW 3240-R7"</formula>
    </cfRule>
  </conditionalFormatting>
  <conditionalFormatting sqref="D201">
    <cfRule type="cellIs" dxfId="36" priority="34" stopIfTrue="1" operator="equal">
      <formula>"CW 2130-R11"</formula>
    </cfRule>
    <cfRule type="cellIs" dxfId="35" priority="35" stopIfTrue="1" operator="equal">
      <formula>"CW 3120-R2"</formula>
    </cfRule>
    <cfRule type="cellIs" dxfId="34" priority="36" stopIfTrue="1" operator="equal">
      <formula>"CW 3240-R7"</formula>
    </cfRule>
  </conditionalFormatting>
  <conditionalFormatting sqref="D159">
    <cfRule type="cellIs" dxfId="33" priority="74" stopIfTrue="1" operator="equal">
      <formula>"CW 2130-R11"</formula>
    </cfRule>
    <cfRule type="cellIs" dxfId="32" priority="75" stopIfTrue="1" operator="equal">
      <formula>"CW 3120-R2"</formula>
    </cfRule>
    <cfRule type="cellIs" dxfId="31" priority="76" stopIfTrue="1" operator="equal">
      <formula>"CW 3240-R7"</formula>
    </cfRule>
  </conditionalFormatting>
  <conditionalFormatting sqref="D200">
    <cfRule type="cellIs" dxfId="30" priority="31" stopIfTrue="1" operator="equal">
      <formula>"CW 2130-R11"</formula>
    </cfRule>
    <cfRule type="cellIs" dxfId="29" priority="32" stopIfTrue="1" operator="equal">
      <formula>"CW 3120-R2"</formula>
    </cfRule>
    <cfRule type="cellIs" dxfId="28" priority="33" stopIfTrue="1" operator="equal">
      <formula>"CW 3240-R7"</formula>
    </cfRule>
  </conditionalFormatting>
  <conditionalFormatting sqref="D230">
    <cfRule type="cellIs" dxfId="27" priority="58" stopIfTrue="1" operator="equal">
      <formula>"CW 3120-R2"</formula>
    </cfRule>
    <cfRule type="cellIs" dxfId="26" priority="59" stopIfTrue="1" operator="equal">
      <formula>"CW 3240-R7"</formula>
    </cfRule>
  </conditionalFormatting>
  <conditionalFormatting sqref="D239">
    <cfRule type="cellIs" dxfId="25" priority="27" stopIfTrue="1" operator="equal">
      <formula>"CW 3120-R2"</formula>
    </cfRule>
    <cfRule type="cellIs" dxfId="24" priority="28" stopIfTrue="1" operator="equal">
      <formula>"CW 3240-R7"</formula>
    </cfRule>
  </conditionalFormatting>
  <conditionalFormatting sqref="D271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272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284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79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60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66:D169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85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40:D141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0:G11 G13:G15 G17:G18 G22 G20 G25:G26 G28:G29 G275 G44:G47 G49:G50 G52 G116:G117 G252:G253 G31:G32 G96 G99:G100 G102:G103 G105 G119 G121 G123:G129 G150 G156:G157 G93 G213:G214 G159:G160 G171 G178 G173:G176 G190 G192:G193 G206 G208 G74:G77 G216:G217 G220 G187 G226:G227 G223:G224 G141:G145 G91 G242 G244:G249 G65:G72 G61:G62 G152:G153 G180 G135:G137 G334:G343 G55:G58 G326 G330 G328 G296 G298 G301 G303 G306 G308 G311 G313 G316 G318 G321 G323 G132:G133 G260 G262:G263 G265 G269 G289 G277 G291 G281:G282 G284 G286 G271:G272 G108:G110 G201:G203 G41:G42 G85:G86 G229 G232:G234 G195 G162:G169 G198:G199 G139 G34:G39 G79:G83 G89 G112:G114 G182:G185 G210:G211 G236:G238 G240" xr:uid="{EED2D26B-C59B-48BE-B621-8D5F569F35CA}">
      <formula1>IF(G10&gt;=0.01,ROUND(G10,2),0.01)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346" xr:uid="{D034619F-AD83-475A-9187-0CAC061E7A90}">
      <formula1>IF(AND(G346&gt;=0.01,G346&lt;=G359*0.05),ROUND(G346,2),0.01)</formula1>
    </dataValidation>
  </dataValidations>
  <pageMargins left="0.5" right="0.5" top="0.75" bottom="0.75" header="0.25" footer="0.25"/>
  <pageSetup scale="70" orientation="portrait" r:id="rId1"/>
  <headerFooter alignWithMargins="0">
    <oddHeader>&amp;L&amp;10The City of Winnipeg
Tender No. 307-2022 
&amp;R&amp;10Bid Submission
&amp;P of &amp;N</oddHeader>
    <oddFooter xml:space="preserve">&amp;R                   </oddFooter>
  </headerFooter>
  <rowBreaks count="18" manualBreakCount="18">
    <brk id="31" max="16383" man="1"/>
    <brk id="54" max="16383" man="1"/>
    <brk id="75" max="16383" man="1"/>
    <brk id="96" max="16383" man="1"/>
    <brk id="119" max="16383" man="1"/>
    <brk id="143" max="16383" man="1"/>
    <brk id="147" min="1" max="7" man="1"/>
    <brk id="168" max="16383" man="1"/>
    <brk id="190" max="16383" man="1"/>
    <brk id="214" max="16383" man="1"/>
    <brk id="237" max="16383" man="1"/>
    <brk id="255" min="1" max="7" man="1"/>
    <brk id="275" max="16383" man="1"/>
    <brk id="292" max="16383" man="1"/>
    <brk id="316" max="16383" man="1"/>
    <brk id="331" min="1" max="7" man="1"/>
    <brk id="344" max="16383" man="1"/>
    <brk id="347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307-2022</vt:lpstr>
      <vt:lpstr>'307-2022'!Print_Area</vt:lpstr>
      <vt:lpstr>'307-2022'!Print_Titles</vt:lpstr>
      <vt:lpstr>'307-2022'!XEVERYTHING</vt:lpstr>
      <vt:lpstr>'307-2022'!XITEMS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May 26, 2022
by C. Humbert
File Size: 79.9 KB</dc:description>
  <cp:lastModifiedBy>Windows User</cp:lastModifiedBy>
  <cp:lastPrinted>2022-05-26T19:26:43Z</cp:lastPrinted>
  <dcterms:created xsi:type="dcterms:W3CDTF">2000-01-26T18:56:05Z</dcterms:created>
  <dcterms:modified xsi:type="dcterms:W3CDTF">2022-05-26T19:30:43Z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