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saveExternalLinkValues="0" defaultThemeVersion="124226"/>
  <mc:AlternateContent xmlns:mc="http://schemas.openxmlformats.org/markup-compatibility/2006">
    <mc:Choice Requires="x15">
      <x15ac:absPath xmlns:x15ac="http://schemas.microsoft.com/office/spreadsheetml/2010/11/ac" url="O:\engineer\ProjectAdmin\Bid Opp Prep\2022\Checked\201-2022 AECOM\"/>
    </mc:Choice>
  </mc:AlternateContent>
  <xr:revisionPtr revIDLastSave="0" documentId="13_ncr:1_{7CD727AC-F35F-473A-B0F3-5BEA673A3D44}" xr6:coauthVersionLast="36" xr6:coauthVersionMax="46" xr10:uidLastSave="{00000000-0000-0000-0000-000000000000}"/>
  <bookViews>
    <workbookView xWindow="0" yWindow="0" windowWidth="20490" windowHeight="6945" xr2:uid="{00000000-000D-0000-FFFF-FFFF00000000}"/>
  </bookViews>
  <sheets>
    <sheet name="201-2022" sheetId="34" r:id="rId1"/>
  </sheets>
  <externalReferences>
    <externalReference r:id="rId2"/>
    <externalReference r:id="rId3"/>
    <externalReference r:id="rId4"/>
  </externalReferences>
  <definedNames>
    <definedName name="_10PAGE_1_OF_13">'[1]FORM B; PRICES'!#REF!</definedName>
    <definedName name="_12TENDER_SUBMISSI" localSheetId="0">'[2]FORM B - PRICES'!#REF!</definedName>
    <definedName name="_12TENDER_SUBMISSI">'[3]FORM B; PRICES'!#REF!</definedName>
    <definedName name="_1PAGE_1_OF_13" localSheetId="0">'201-2022'!#REF!</definedName>
    <definedName name="_20TENDER_NO._181">'[1]FORM B; PRICES'!#REF!</definedName>
    <definedName name="_30TENDER_SUBMISSI">'[1]FORM B; PRICES'!#REF!</definedName>
    <definedName name="_4PAGE_1_OF_13" localSheetId="0">'[2]FORM B - PRICES'!#REF!</definedName>
    <definedName name="_4PAGE_1_OF_13">'[3]FORM B; PRICES'!#REF!</definedName>
    <definedName name="_5TENDER_NO._181" localSheetId="0">'201-2022'!#REF!</definedName>
    <definedName name="_8TENDER_NO._181" localSheetId="0">'[2]FORM B - PRICES'!#REF!</definedName>
    <definedName name="_8TENDER_NO._181">'[3]FORM B; PRICES'!#REF!</definedName>
    <definedName name="_9TENDER_SUBMISSI" localSheetId="0">'201-2022'!#REF!</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0">'201-2022'!#REF!</definedName>
    <definedName name="HEADER">'[1]FORM B; PRICES'!#REF!</definedName>
    <definedName name="_xlnm.Print_Area" localSheetId="0">'201-2022'!$B$6:$H$818</definedName>
    <definedName name="_xlnm.Print_Titles" localSheetId="0">'201-2022'!$1:$5</definedName>
    <definedName name="_xlnm.Print_Titles">#REF!</definedName>
    <definedName name="TEMP" localSheetId="0">'201-2022'!#REF!</definedName>
    <definedName name="TEMP">'[1]FORM B; PRICES'!#REF!</definedName>
    <definedName name="TESTHEAD" localSheetId="0">'201-2022'!#REF!</definedName>
    <definedName name="TESTHEAD">'[1]FORM B; PRICES'!#REF!</definedName>
    <definedName name="XEVERYTHING" localSheetId="0">'201-2022'!$B$1:$IV$795</definedName>
    <definedName name="XEverything">#REF!</definedName>
    <definedName name="XITEMS" localSheetId="0">'201-2022'!$B$7:$IV$795</definedName>
    <definedName name="XItems">#REF!</definedName>
  </definedNames>
  <calcPr calcId="191029"/>
</workbook>
</file>

<file path=xl/calcChain.xml><?xml version="1.0" encoding="utf-8"?>
<calcChain xmlns="http://schemas.openxmlformats.org/spreadsheetml/2006/main">
  <c r="J818" i="34" l="1"/>
  <c r="K818" i="34" s="1"/>
  <c r="I818" i="34"/>
  <c r="J817" i="34"/>
  <c r="K817" i="34" s="1"/>
  <c r="I817" i="34"/>
  <c r="K816" i="34"/>
  <c r="J816" i="34"/>
  <c r="I816" i="34"/>
  <c r="K815" i="34"/>
  <c r="J815" i="34"/>
  <c r="I815" i="34"/>
  <c r="J814" i="34"/>
  <c r="K814" i="34" s="1"/>
  <c r="I814" i="34"/>
  <c r="J813" i="34"/>
  <c r="K813" i="34" s="1"/>
  <c r="I813" i="34"/>
  <c r="K812" i="34"/>
  <c r="J812" i="34"/>
  <c r="I812" i="34"/>
  <c r="K811" i="34"/>
  <c r="J811" i="34"/>
  <c r="I811" i="34"/>
  <c r="J810" i="34"/>
  <c r="K810" i="34" s="1"/>
  <c r="I810" i="34"/>
  <c r="J809" i="34"/>
  <c r="K809" i="34" s="1"/>
  <c r="I809" i="34"/>
  <c r="K808" i="34"/>
  <c r="J808" i="34"/>
  <c r="I808" i="34"/>
  <c r="K807" i="34"/>
  <c r="J807" i="34"/>
  <c r="I807" i="34"/>
  <c r="J806" i="34"/>
  <c r="K806" i="34" s="1"/>
  <c r="I806" i="34"/>
  <c r="J805" i="34"/>
  <c r="K805" i="34" s="1"/>
  <c r="I805" i="34"/>
  <c r="K804" i="34"/>
  <c r="J804" i="34"/>
  <c r="I804" i="34"/>
  <c r="K803" i="34"/>
  <c r="J803" i="34"/>
  <c r="I803" i="34"/>
  <c r="J802" i="34"/>
  <c r="K802" i="34" s="1"/>
  <c r="I802" i="34"/>
  <c r="J801" i="34"/>
  <c r="K801" i="34" s="1"/>
  <c r="I801" i="34"/>
  <c r="K800" i="34"/>
  <c r="J800" i="34"/>
  <c r="I800" i="34"/>
  <c r="K799" i="34"/>
  <c r="J799" i="34"/>
  <c r="I799" i="34"/>
  <c r="J798" i="34"/>
  <c r="K798" i="34" s="1"/>
  <c r="I798" i="34"/>
  <c r="J797" i="34"/>
  <c r="K797" i="34" s="1"/>
  <c r="I797" i="34"/>
  <c r="K796" i="34"/>
  <c r="J796" i="34"/>
  <c r="I796" i="34"/>
  <c r="K795" i="34"/>
  <c r="J795" i="34"/>
  <c r="I795" i="34"/>
  <c r="J794" i="34"/>
  <c r="K794" i="34" s="1"/>
  <c r="I794" i="34"/>
  <c r="J793" i="34"/>
  <c r="K793" i="34" s="1"/>
  <c r="I793" i="34"/>
  <c r="K792" i="34"/>
  <c r="J792" i="34"/>
  <c r="I792" i="34"/>
  <c r="K791" i="34"/>
  <c r="J791" i="34"/>
  <c r="I791" i="34"/>
  <c r="J790" i="34"/>
  <c r="K790" i="34" s="1"/>
  <c r="I790" i="34"/>
  <c r="J789" i="34"/>
  <c r="K789" i="34" s="1"/>
  <c r="I789" i="34"/>
  <c r="K788" i="34"/>
  <c r="J788" i="34"/>
  <c r="I788" i="34"/>
  <c r="K787" i="34"/>
  <c r="J787" i="34"/>
  <c r="I787" i="34"/>
  <c r="J786" i="34"/>
  <c r="K786" i="34" s="1"/>
  <c r="I786" i="34"/>
  <c r="J785" i="34"/>
  <c r="K785" i="34" s="1"/>
  <c r="I785" i="34"/>
  <c r="K784" i="34"/>
  <c r="J784" i="34"/>
  <c r="I784" i="34"/>
  <c r="K783" i="34"/>
  <c r="J783" i="34"/>
  <c r="I783" i="34"/>
  <c r="J782" i="34"/>
  <c r="K782" i="34" s="1"/>
  <c r="I782" i="34"/>
  <c r="J781" i="34"/>
  <c r="K781" i="34" s="1"/>
  <c r="I781" i="34"/>
  <c r="K780" i="34"/>
  <c r="J780" i="34"/>
  <c r="I780" i="34"/>
  <c r="K779" i="34"/>
  <c r="J779" i="34"/>
  <c r="I779" i="34"/>
  <c r="J778" i="34"/>
  <c r="K778" i="34" s="1"/>
  <c r="I778" i="34"/>
  <c r="J777" i="34"/>
  <c r="K777" i="34" s="1"/>
  <c r="I777" i="34"/>
  <c r="K776" i="34"/>
  <c r="J776" i="34"/>
  <c r="I776" i="34"/>
  <c r="K775" i="34"/>
  <c r="J775" i="34"/>
  <c r="I775" i="34"/>
  <c r="J774" i="34"/>
  <c r="K774" i="34" s="1"/>
  <c r="I774" i="34"/>
  <c r="J773" i="34"/>
  <c r="K773" i="34" s="1"/>
  <c r="I773" i="34"/>
  <c r="K772" i="34"/>
  <c r="J772" i="34"/>
  <c r="I772" i="34"/>
  <c r="K771" i="34"/>
  <c r="J771" i="34"/>
  <c r="I771" i="34"/>
  <c r="J770" i="34"/>
  <c r="K770" i="34" s="1"/>
  <c r="I770" i="34"/>
  <c r="J769" i="34"/>
  <c r="K769" i="34" s="1"/>
  <c r="I769" i="34"/>
  <c r="K768" i="34"/>
  <c r="J768" i="34"/>
  <c r="I768" i="34"/>
  <c r="K767" i="34"/>
  <c r="J767" i="34"/>
  <c r="I767" i="34"/>
  <c r="J766" i="34"/>
  <c r="K766" i="34" s="1"/>
  <c r="I766" i="34"/>
  <c r="J765" i="34"/>
  <c r="K765" i="34" s="1"/>
  <c r="I765" i="34"/>
  <c r="K764" i="34"/>
  <c r="J764" i="34"/>
  <c r="I764" i="34"/>
  <c r="K763" i="34"/>
  <c r="J763" i="34"/>
  <c r="I763" i="34"/>
  <c r="J762" i="34"/>
  <c r="K762" i="34" s="1"/>
  <c r="I762" i="34"/>
  <c r="J761" i="34"/>
  <c r="K761" i="34" s="1"/>
  <c r="I761" i="34"/>
  <c r="K760" i="34"/>
  <c r="J760" i="34"/>
  <c r="I760" i="34"/>
  <c r="K759" i="34"/>
  <c r="J759" i="34"/>
  <c r="I759" i="34"/>
  <c r="J758" i="34"/>
  <c r="K758" i="34" s="1"/>
  <c r="I758" i="34"/>
  <c r="J757" i="34"/>
  <c r="K757" i="34" s="1"/>
  <c r="I757" i="34"/>
  <c r="K756" i="34"/>
  <c r="J756" i="34"/>
  <c r="I756" i="34"/>
  <c r="K755" i="34"/>
  <c r="J755" i="34"/>
  <c r="I755" i="34"/>
  <c r="J754" i="34"/>
  <c r="K754" i="34" s="1"/>
  <c r="I754" i="34"/>
  <c r="J753" i="34"/>
  <c r="K753" i="34" s="1"/>
  <c r="I753" i="34"/>
  <c r="K752" i="34"/>
  <c r="J752" i="34"/>
  <c r="I752" i="34"/>
  <c r="K751" i="34"/>
  <c r="J751" i="34"/>
  <c r="I751" i="34"/>
  <c r="J750" i="34"/>
  <c r="K750" i="34" s="1"/>
  <c r="I750" i="34"/>
  <c r="J749" i="34"/>
  <c r="K749" i="34" s="1"/>
  <c r="I749" i="34"/>
  <c r="K748" i="34"/>
  <c r="J748" i="34"/>
  <c r="I748" i="34"/>
  <c r="K747" i="34"/>
  <c r="J747" i="34"/>
  <c r="I747" i="34"/>
  <c r="J746" i="34"/>
  <c r="K746" i="34" s="1"/>
  <c r="I746" i="34"/>
  <c r="J745" i="34"/>
  <c r="K745" i="34" s="1"/>
  <c r="I745" i="34"/>
  <c r="K744" i="34"/>
  <c r="J744" i="34"/>
  <c r="I744" i="34"/>
  <c r="K743" i="34"/>
  <c r="J743" i="34"/>
  <c r="I743" i="34"/>
  <c r="J742" i="34"/>
  <c r="K742" i="34" s="1"/>
  <c r="I742" i="34"/>
  <c r="J741" i="34"/>
  <c r="K741" i="34" s="1"/>
  <c r="I741" i="34"/>
  <c r="K740" i="34"/>
  <c r="J740" i="34"/>
  <c r="I740" i="34"/>
  <c r="K739" i="34"/>
  <c r="J739" i="34"/>
  <c r="I739" i="34"/>
  <c r="J738" i="34"/>
  <c r="K738" i="34" s="1"/>
  <c r="I738" i="34"/>
  <c r="J737" i="34"/>
  <c r="K737" i="34" s="1"/>
  <c r="I737" i="34"/>
  <c r="K736" i="34"/>
  <c r="J736" i="34"/>
  <c r="I736" i="34"/>
  <c r="K735" i="34"/>
  <c r="J735" i="34"/>
  <c r="I735" i="34"/>
  <c r="J734" i="34"/>
  <c r="K734" i="34" s="1"/>
  <c r="I734" i="34"/>
  <c r="J733" i="34"/>
  <c r="K733" i="34" s="1"/>
  <c r="I733" i="34"/>
  <c r="K732" i="34"/>
  <c r="J732" i="34"/>
  <c r="I732" i="34"/>
  <c r="K731" i="34"/>
  <c r="J731" i="34"/>
  <c r="I731" i="34"/>
  <c r="J730" i="34"/>
  <c r="K730" i="34" s="1"/>
  <c r="I730" i="34"/>
  <c r="J729" i="34"/>
  <c r="K729" i="34" s="1"/>
  <c r="I729" i="34"/>
  <c r="K728" i="34"/>
  <c r="J728" i="34"/>
  <c r="I728" i="34"/>
  <c r="K727" i="34"/>
  <c r="J727" i="34"/>
  <c r="I727" i="34"/>
  <c r="J726" i="34"/>
  <c r="K726" i="34" s="1"/>
  <c r="I726" i="34"/>
  <c r="J725" i="34"/>
  <c r="K725" i="34" s="1"/>
  <c r="I725" i="34"/>
  <c r="K724" i="34"/>
  <c r="J724" i="34"/>
  <c r="I724" i="34"/>
  <c r="K723" i="34"/>
  <c r="J723" i="34"/>
  <c r="I723" i="34"/>
  <c r="J722" i="34"/>
  <c r="K722" i="34" s="1"/>
  <c r="I722" i="34"/>
  <c r="J721" i="34"/>
  <c r="K721" i="34" s="1"/>
  <c r="I721" i="34"/>
  <c r="K720" i="34"/>
  <c r="J720" i="34"/>
  <c r="I720" i="34"/>
  <c r="K719" i="34"/>
  <c r="J719" i="34"/>
  <c r="I719" i="34"/>
  <c r="J718" i="34"/>
  <c r="K718" i="34" s="1"/>
  <c r="I718" i="34"/>
  <c r="J717" i="34"/>
  <c r="K717" i="34" s="1"/>
  <c r="I717" i="34"/>
  <c r="K716" i="34"/>
  <c r="J716" i="34"/>
  <c r="I716" i="34"/>
  <c r="K715" i="34"/>
  <c r="J715" i="34"/>
  <c r="I715" i="34"/>
  <c r="J714" i="34"/>
  <c r="K714" i="34" s="1"/>
  <c r="I714" i="34"/>
  <c r="J713" i="34"/>
  <c r="K713" i="34" s="1"/>
  <c r="I713" i="34"/>
  <c r="K712" i="34"/>
  <c r="J712" i="34"/>
  <c r="I712" i="34"/>
  <c r="K711" i="34"/>
  <c r="J711" i="34"/>
  <c r="I711" i="34"/>
  <c r="J710" i="34"/>
  <c r="K710" i="34" s="1"/>
  <c r="I710" i="34"/>
  <c r="J709" i="34"/>
  <c r="K709" i="34" s="1"/>
  <c r="I709" i="34"/>
  <c r="K708" i="34"/>
  <c r="J708" i="34"/>
  <c r="I708" i="34"/>
  <c r="K707" i="34"/>
  <c r="J707" i="34"/>
  <c r="I707" i="34"/>
  <c r="J706" i="34"/>
  <c r="K706" i="34" s="1"/>
  <c r="I706" i="34"/>
  <c r="J705" i="34"/>
  <c r="K705" i="34" s="1"/>
  <c r="I705" i="34"/>
  <c r="K704" i="34"/>
  <c r="J704" i="34"/>
  <c r="I704" i="34"/>
  <c r="K703" i="34"/>
  <c r="J703" i="34"/>
  <c r="I703" i="34"/>
  <c r="J702" i="34"/>
  <c r="K702" i="34" s="1"/>
  <c r="I702" i="34"/>
  <c r="J701" i="34"/>
  <c r="K701" i="34" s="1"/>
  <c r="I701" i="34"/>
  <c r="K700" i="34"/>
  <c r="J700" i="34"/>
  <c r="I700" i="34"/>
  <c r="K699" i="34"/>
  <c r="J699" i="34"/>
  <c r="I699" i="34"/>
  <c r="J698" i="34"/>
  <c r="K698" i="34" s="1"/>
  <c r="I698" i="34"/>
  <c r="J697" i="34"/>
  <c r="K697" i="34" s="1"/>
  <c r="I697" i="34"/>
  <c r="K696" i="34"/>
  <c r="J696" i="34"/>
  <c r="I696" i="34"/>
  <c r="K695" i="34"/>
  <c r="J695" i="34"/>
  <c r="I695" i="34"/>
  <c r="J694" i="34"/>
  <c r="K694" i="34" s="1"/>
  <c r="I694" i="34"/>
  <c r="J693" i="34"/>
  <c r="K693" i="34" s="1"/>
  <c r="I693" i="34"/>
  <c r="K692" i="34"/>
  <c r="J692" i="34"/>
  <c r="I692" i="34"/>
  <c r="K691" i="34"/>
  <c r="J691" i="34"/>
  <c r="I691" i="34"/>
  <c r="J690" i="34"/>
  <c r="K690" i="34" s="1"/>
  <c r="I690" i="34"/>
  <c r="J689" i="34"/>
  <c r="K689" i="34" s="1"/>
  <c r="I689" i="34"/>
  <c r="K688" i="34"/>
  <c r="J688" i="34"/>
  <c r="I688" i="34"/>
  <c r="K687" i="34"/>
  <c r="J687" i="34"/>
  <c r="I687" i="34"/>
  <c r="J686" i="34"/>
  <c r="K686" i="34" s="1"/>
  <c r="I686" i="34"/>
  <c r="J685" i="34"/>
  <c r="K685" i="34" s="1"/>
  <c r="I685" i="34"/>
  <c r="K684" i="34"/>
  <c r="J684" i="34"/>
  <c r="I684" i="34"/>
  <c r="K683" i="34"/>
  <c r="J683" i="34"/>
  <c r="I683" i="34"/>
  <c r="J682" i="34"/>
  <c r="K682" i="34" s="1"/>
  <c r="I682" i="34"/>
  <c r="J681" i="34"/>
  <c r="K681" i="34" s="1"/>
  <c r="I681" i="34"/>
  <c r="K680" i="34"/>
  <c r="J680" i="34"/>
  <c r="I680" i="34"/>
  <c r="K679" i="34"/>
  <c r="J679" i="34"/>
  <c r="I679" i="34"/>
  <c r="J678" i="34"/>
  <c r="K678" i="34" s="1"/>
  <c r="I678" i="34"/>
  <c r="J677" i="34"/>
  <c r="K677" i="34" s="1"/>
  <c r="I677" i="34"/>
  <c r="J676" i="34"/>
  <c r="K676" i="34" s="1"/>
  <c r="I676" i="34"/>
  <c r="K675" i="34"/>
  <c r="J675" i="34"/>
  <c r="I675" i="34"/>
  <c r="J674" i="34"/>
  <c r="K674" i="34" s="1"/>
  <c r="I674" i="34"/>
  <c r="J673" i="34"/>
  <c r="K673" i="34" s="1"/>
  <c r="I673" i="34"/>
  <c r="J672" i="34"/>
  <c r="K672" i="34" s="1"/>
  <c r="I672" i="34"/>
  <c r="K671" i="34"/>
  <c r="J671" i="34"/>
  <c r="I671" i="34"/>
  <c r="J670" i="34"/>
  <c r="K670" i="34" s="1"/>
  <c r="I670" i="34"/>
  <c r="J669" i="34"/>
  <c r="K669" i="34" s="1"/>
  <c r="I669" i="34"/>
  <c r="J668" i="34"/>
  <c r="K668" i="34" s="1"/>
  <c r="I668" i="34"/>
  <c r="K667" i="34"/>
  <c r="J667" i="34"/>
  <c r="I667" i="34"/>
  <c r="J666" i="34"/>
  <c r="K666" i="34" s="1"/>
  <c r="I666" i="34"/>
  <c r="J665" i="34"/>
  <c r="K665" i="34" s="1"/>
  <c r="I665" i="34"/>
  <c r="J664" i="34"/>
  <c r="K664" i="34" s="1"/>
  <c r="I664" i="34"/>
  <c r="J663" i="34"/>
  <c r="K663" i="34" s="1"/>
  <c r="I663" i="34"/>
  <c r="J662" i="34"/>
  <c r="K662" i="34" s="1"/>
  <c r="I662" i="34"/>
  <c r="J661" i="34"/>
  <c r="K661" i="34" s="1"/>
  <c r="I661" i="34"/>
  <c r="J660" i="34"/>
  <c r="K660" i="34" s="1"/>
  <c r="I660" i="34"/>
  <c r="K659" i="34"/>
  <c r="J659" i="34"/>
  <c r="I659" i="34"/>
  <c r="J658" i="34"/>
  <c r="K658" i="34" s="1"/>
  <c r="I658" i="34"/>
  <c r="J657" i="34"/>
  <c r="K657" i="34" s="1"/>
  <c r="I657" i="34"/>
  <c r="J656" i="34"/>
  <c r="K656" i="34" s="1"/>
  <c r="I656" i="34"/>
  <c r="K655" i="34"/>
  <c r="J655" i="34"/>
  <c r="I655" i="34"/>
  <c r="J654" i="34"/>
  <c r="K654" i="34" s="1"/>
  <c r="I654" i="34"/>
  <c r="J653" i="34"/>
  <c r="K653" i="34" s="1"/>
  <c r="I653" i="34"/>
  <c r="J652" i="34"/>
  <c r="K652" i="34" s="1"/>
  <c r="I652" i="34"/>
  <c r="K651" i="34"/>
  <c r="J651" i="34"/>
  <c r="I651" i="34"/>
  <c r="J650" i="34"/>
  <c r="K650" i="34" s="1"/>
  <c r="I650" i="34"/>
  <c r="J649" i="34"/>
  <c r="K649" i="34" s="1"/>
  <c r="I649" i="34"/>
  <c r="J648" i="34"/>
  <c r="K648" i="34" s="1"/>
  <c r="I648" i="34"/>
  <c r="J647" i="34"/>
  <c r="K647" i="34" s="1"/>
  <c r="I647" i="34"/>
  <c r="J646" i="34"/>
  <c r="K646" i="34" s="1"/>
  <c r="I646" i="34"/>
  <c r="J645" i="34"/>
  <c r="K645" i="34" s="1"/>
  <c r="I645" i="34"/>
  <c r="J644" i="34"/>
  <c r="K644" i="34" s="1"/>
  <c r="I644" i="34"/>
  <c r="K643" i="34"/>
  <c r="J643" i="34"/>
  <c r="I643" i="34"/>
  <c r="J642" i="34"/>
  <c r="K642" i="34" s="1"/>
  <c r="I642" i="34"/>
  <c r="J641" i="34"/>
  <c r="K641" i="34" s="1"/>
  <c r="I641" i="34"/>
  <c r="J640" i="34"/>
  <c r="K640" i="34" s="1"/>
  <c r="I640" i="34"/>
  <c r="K639" i="34"/>
  <c r="J639" i="34"/>
  <c r="I639" i="34"/>
  <c r="J638" i="34"/>
  <c r="K638" i="34" s="1"/>
  <c r="I638" i="34"/>
  <c r="J637" i="34"/>
  <c r="K637" i="34" s="1"/>
  <c r="I637" i="34"/>
  <c r="J636" i="34"/>
  <c r="K636" i="34" s="1"/>
  <c r="I636" i="34"/>
  <c r="K635" i="34"/>
  <c r="J635" i="34"/>
  <c r="I635" i="34"/>
  <c r="J634" i="34"/>
  <c r="K634" i="34" s="1"/>
  <c r="I634" i="34"/>
  <c r="J633" i="34"/>
  <c r="K633" i="34" s="1"/>
  <c r="I633" i="34"/>
  <c r="J632" i="34"/>
  <c r="K632" i="34" s="1"/>
  <c r="I632" i="34"/>
  <c r="J631" i="34"/>
  <c r="K631" i="34" s="1"/>
  <c r="I631" i="34"/>
  <c r="J630" i="34"/>
  <c r="K630" i="34" s="1"/>
  <c r="I630" i="34"/>
  <c r="J629" i="34"/>
  <c r="K629" i="34" s="1"/>
  <c r="I629" i="34"/>
  <c r="J628" i="34"/>
  <c r="K628" i="34" s="1"/>
  <c r="I628" i="34"/>
  <c r="K627" i="34"/>
  <c r="J627" i="34"/>
  <c r="I627" i="34"/>
  <c r="J626" i="34"/>
  <c r="K626" i="34" s="1"/>
  <c r="I626" i="34"/>
  <c r="J625" i="34"/>
  <c r="K625" i="34" s="1"/>
  <c r="I625" i="34"/>
  <c r="K624" i="34"/>
  <c r="J624" i="34"/>
  <c r="I624" i="34"/>
  <c r="K623" i="34"/>
  <c r="J623" i="34"/>
  <c r="I623" i="34"/>
  <c r="K622" i="34"/>
  <c r="J622" i="34"/>
  <c r="I622" i="34"/>
  <c r="J621" i="34"/>
  <c r="K621" i="34" s="1"/>
  <c r="I621" i="34"/>
  <c r="K620" i="34"/>
  <c r="J620" i="34"/>
  <c r="I620" i="34"/>
  <c r="J619" i="34"/>
  <c r="K619" i="34" s="1"/>
  <c r="I619" i="34"/>
  <c r="J618" i="34"/>
  <c r="K618" i="34" s="1"/>
  <c r="I618" i="34"/>
  <c r="J617" i="34"/>
  <c r="K617" i="34" s="1"/>
  <c r="I617" i="34"/>
  <c r="K616" i="34"/>
  <c r="J616" i="34"/>
  <c r="I616" i="34"/>
  <c r="K615" i="34"/>
  <c r="J615" i="34"/>
  <c r="I615" i="34"/>
  <c r="K614" i="34"/>
  <c r="J614" i="34"/>
  <c r="I614" i="34"/>
  <c r="K613" i="34"/>
  <c r="J613" i="34"/>
  <c r="I613" i="34"/>
  <c r="K612" i="34"/>
  <c r="J612" i="34"/>
  <c r="I612" i="34"/>
  <c r="K611" i="34"/>
  <c r="J611" i="34"/>
  <c r="I611" i="34"/>
  <c r="K610" i="34"/>
  <c r="J610" i="34"/>
  <c r="I610" i="34"/>
  <c r="K609" i="34"/>
  <c r="J609" i="34"/>
  <c r="I609" i="34"/>
  <c r="K608" i="34"/>
  <c r="J608" i="34"/>
  <c r="I608" i="34"/>
  <c r="K607" i="34"/>
  <c r="J607" i="34"/>
  <c r="I607" i="34"/>
  <c r="K606" i="34"/>
  <c r="J606" i="34"/>
  <c r="I606" i="34"/>
  <c r="K605" i="34"/>
  <c r="J605" i="34"/>
  <c r="I605" i="34"/>
  <c r="K604" i="34"/>
  <c r="J604" i="34"/>
  <c r="I604" i="34"/>
  <c r="K603" i="34"/>
  <c r="J603" i="34"/>
  <c r="I603" i="34"/>
  <c r="K602" i="34"/>
  <c r="J602" i="34"/>
  <c r="I602" i="34"/>
  <c r="J601" i="34"/>
  <c r="K601" i="34" s="1"/>
  <c r="I601" i="34"/>
  <c r="K600" i="34"/>
  <c r="J600" i="34"/>
  <c r="I600" i="34"/>
  <c r="K599" i="34"/>
  <c r="J599" i="34"/>
  <c r="I599" i="34"/>
  <c r="K598" i="34"/>
  <c r="J598" i="34"/>
  <c r="I598" i="34"/>
  <c r="K597" i="34"/>
  <c r="J597" i="34"/>
  <c r="I597" i="34"/>
  <c r="K596" i="34"/>
  <c r="J596" i="34"/>
  <c r="I596" i="34"/>
  <c r="J595" i="34"/>
  <c r="K595" i="34" s="1"/>
  <c r="I595" i="34"/>
  <c r="K594" i="34"/>
  <c r="J594" i="34"/>
  <c r="I594" i="34"/>
  <c r="K593" i="34"/>
  <c r="J593" i="34"/>
  <c r="I593" i="34"/>
  <c r="K592" i="34"/>
  <c r="J592" i="34"/>
  <c r="I592" i="34"/>
  <c r="K591" i="34"/>
  <c r="J591" i="34"/>
  <c r="I591" i="34"/>
  <c r="K590" i="34"/>
  <c r="J590" i="34"/>
  <c r="I590" i="34"/>
  <c r="K589" i="34"/>
  <c r="J589" i="34"/>
  <c r="I589" i="34"/>
  <c r="K588" i="34"/>
  <c r="J588" i="34"/>
  <c r="I588" i="34"/>
  <c r="K587" i="34"/>
  <c r="J587" i="34"/>
  <c r="I587" i="34"/>
  <c r="K586" i="34"/>
  <c r="J586" i="34"/>
  <c r="I586" i="34"/>
  <c r="K585" i="34"/>
  <c r="J585" i="34"/>
  <c r="I585" i="34"/>
  <c r="K584" i="34"/>
  <c r="J584" i="34"/>
  <c r="I584" i="34"/>
  <c r="K583" i="34"/>
  <c r="J583" i="34"/>
  <c r="I583" i="34"/>
  <c r="K582" i="34"/>
  <c r="J582" i="34"/>
  <c r="I582" i="34"/>
  <c r="K581" i="34"/>
  <c r="J581" i="34"/>
  <c r="I581" i="34"/>
  <c r="K580" i="34"/>
  <c r="J580" i="34"/>
  <c r="I580" i="34"/>
  <c r="J579" i="34"/>
  <c r="K579" i="34" s="1"/>
  <c r="I579" i="34"/>
  <c r="K578" i="34"/>
  <c r="J578" i="34"/>
  <c r="I578" i="34"/>
  <c r="K577" i="34"/>
  <c r="J577" i="34"/>
  <c r="I577" i="34"/>
  <c r="K576" i="34"/>
  <c r="J576" i="34"/>
  <c r="I576" i="34"/>
  <c r="K575" i="34"/>
  <c r="J575" i="34"/>
  <c r="I575" i="34"/>
  <c r="K574" i="34"/>
  <c r="J574" i="34"/>
  <c r="I574" i="34"/>
  <c r="K573" i="34"/>
  <c r="J573" i="34"/>
  <c r="I573" i="34"/>
  <c r="K572" i="34"/>
  <c r="J572" i="34"/>
  <c r="I572" i="34"/>
  <c r="J571" i="34"/>
  <c r="K571" i="34" s="1"/>
  <c r="I571" i="34"/>
  <c r="K570" i="34"/>
  <c r="J570" i="34"/>
  <c r="I570" i="34"/>
  <c r="J569" i="34"/>
  <c r="K569" i="34" s="1"/>
  <c r="I569" i="34"/>
  <c r="K568" i="34"/>
  <c r="J568" i="34"/>
  <c r="I568" i="34"/>
  <c r="J567" i="34"/>
  <c r="K567" i="34" s="1"/>
  <c r="I567" i="34"/>
  <c r="K566" i="34"/>
  <c r="J566" i="34"/>
  <c r="I566" i="34"/>
  <c r="K565" i="34"/>
  <c r="J565" i="34"/>
  <c r="I565" i="34"/>
  <c r="K564" i="34"/>
  <c r="J564" i="34"/>
  <c r="I564" i="34"/>
  <c r="J563" i="34"/>
  <c r="K563" i="34" s="1"/>
  <c r="I563" i="34"/>
  <c r="K562" i="34"/>
  <c r="J562" i="34"/>
  <c r="I562" i="34"/>
  <c r="J561" i="34"/>
  <c r="K561" i="34" s="1"/>
  <c r="I561" i="34"/>
  <c r="K560" i="34"/>
  <c r="J560" i="34"/>
  <c r="I560" i="34"/>
  <c r="J559" i="34"/>
  <c r="K559" i="34" s="1"/>
  <c r="I559" i="34"/>
  <c r="K558" i="34"/>
  <c r="J558" i="34"/>
  <c r="I558" i="34"/>
  <c r="K557" i="34"/>
  <c r="J557" i="34"/>
  <c r="I557" i="34"/>
  <c r="K556" i="34"/>
  <c r="J556" i="34"/>
  <c r="I556" i="34"/>
  <c r="J555" i="34"/>
  <c r="K555" i="34" s="1"/>
  <c r="I555" i="34"/>
  <c r="K554" i="34"/>
  <c r="J554" i="34"/>
  <c r="I554" i="34"/>
  <c r="J553" i="34"/>
  <c r="K553" i="34" s="1"/>
  <c r="I553" i="34"/>
  <c r="K552" i="34"/>
  <c r="J552" i="34"/>
  <c r="I552" i="34"/>
  <c r="J551" i="34"/>
  <c r="K551" i="34" s="1"/>
  <c r="I551" i="34"/>
  <c r="K550" i="34"/>
  <c r="J550" i="34"/>
  <c r="I550" i="34"/>
  <c r="K549" i="34"/>
  <c r="J549" i="34"/>
  <c r="I549" i="34"/>
  <c r="K548" i="34"/>
  <c r="J548" i="34"/>
  <c r="I548" i="34"/>
  <c r="J547" i="34"/>
  <c r="K547" i="34" s="1"/>
  <c r="I547" i="34"/>
  <c r="K546" i="34"/>
  <c r="J546" i="34"/>
  <c r="I546" i="34"/>
  <c r="J545" i="34"/>
  <c r="K545" i="34" s="1"/>
  <c r="I545" i="34"/>
  <c r="K544" i="34"/>
  <c r="J544" i="34"/>
  <c r="I544" i="34"/>
  <c r="J543" i="34"/>
  <c r="K543" i="34" s="1"/>
  <c r="I543" i="34"/>
  <c r="K542" i="34"/>
  <c r="J542" i="34"/>
  <c r="I542" i="34"/>
  <c r="K541" i="34"/>
  <c r="J541" i="34"/>
  <c r="I541" i="34"/>
  <c r="K540" i="34"/>
  <c r="J540" i="34"/>
  <c r="I540" i="34"/>
  <c r="J539" i="34"/>
  <c r="K539" i="34" s="1"/>
  <c r="I539" i="34"/>
  <c r="K538" i="34"/>
  <c r="J538" i="34"/>
  <c r="I538" i="34"/>
  <c r="J537" i="34"/>
  <c r="K537" i="34" s="1"/>
  <c r="I537" i="34"/>
  <c r="J536" i="34"/>
  <c r="K536" i="34" s="1"/>
  <c r="I536" i="34"/>
  <c r="J535" i="34"/>
  <c r="K535" i="34" s="1"/>
  <c r="I535" i="34"/>
  <c r="K534" i="34"/>
  <c r="J534" i="34"/>
  <c r="I534" i="34"/>
  <c r="K533" i="34"/>
  <c r="J533" i="34"/>
  <c r="I533" i="34"/>
  <c r="K532" i="34"/>
  <c r="J532" i="34"/>
  <c r="I532" i="34"/>
  <c r="J531" i="34"/>
  <c r="K531" i="34" s="1"/>
  <c r="I531" i="34"/>
  <c r="K530" i="34"/>
  <c r="J530" i="34"/>
  <c r="I530" i="34"/>
  <c r="J529" i="34"/>
  <c r="K529" i="34" s="1"/>
  <c r="I529" i="34"/>
  <c r="K528" i="34"/>
  <c r="J528" i="34"/>
  <c r="I528" i="34"/>
  <c r="J527" i="34"/>
  <c r="K527" i="34" s="1"/>
  <c r="I527" i="34"/>
  <c r="K526" i="34"/>
  <c r="J526" i="34"/>
  <c r="I526" i="34"/>
  <c r="K525" i="34"/>
  <c r="J525" i="34"/>
  <c r="I525" i="34"/>
  <c r="K524" i="34"/>
  <c r="J524" i="34"/>
  <c r="I524" i="34"/>
  <c r="J523" i="34"/>
  <c r="K523" i="34" s="1"/>
  <c r="I523" i="34"/>
  <c r="K522" i="34"/>
  <c r="J522" i="34"/>
  <c r="I522" i="34"/>
  <c r="J521" i="34"/>
  <c r="K521" i="34" s="1"/>
  <c r="I521" i="34"/>
  <c r="K520" i="34"/>
  <c r="J520" i="34"/>
  <c r="I520" i="34"/>
  <c r="J519" i="34"/>
  <c r="K519" i="34" s="1"/>
  <c r="I519" i="34"/>
  <c r="K518" i="34"/>
  <c r="J518" i="34"/>
  <c r="I518" i="34"/>
  <c r="K517" i="34"/>
  <c r="J517" i="34"/>
  <c r="I517" i="34"/>
  <c r="K516" i="34"/>
  <c r="J516" i="34"/>
  <c r="I516" i="34"/>
  <c r="J515" i="34"/>
  <c r="K515" i="34" s="1"/>
  <c r="I515" i="34"/>
  <c r="K514" i="34"/>
  <c r="J514" i="34"/>
  <c r="I514" i="34"/>
  <c r="J513" i="34"/>
  <c r="K513" i="34" s="1"/>
  <c r="I513" i="34"/>
  <c r="K512" i="34"/>
  <c r="J512" i="34"/>
  <c r="I512" i="34"/>
  <c r="J511" i="34"/>
  <c r="K511" i="34" s="1"/>
  <c r="I511" i="34"/>
  <c r="K510" i="34"/>
  <c r="J510" i="34"/>
  <c r="I510" i="34"/>
  <c r="J509" i="34"/>
  <c r="K509" i="34" s="1"/>
  <c r="I509" i="34"/>
  <c r="K508" i="34"/>
  <c r="J508" i="34"/>
  <c r="I508" i="34"/>
  <c r="J507" i="34"/>
  <c r="K507" i="34" s="1"/>
  <c r="I507" i="34"/>
  <c r="K506" i="34"/>
  <c r="J506" i="34"/>
  <c r="I506" i="34"/>
  <c r="J505" i="34"/>
  <c r="K505" i="34" s="1"/>
  <c r="I505" i="34"/>
  <c r="K504" i="34"/>
  <c r="J504" i="34"/>
  <c r="I504" i="34"/>
  <c r="J503" i="34"/>
  <c r="K503" i="34" s="1"/>
  <c r="I503" i="34"/>
  <c r="K502" i="34"/>
  <c r="J502" i="34"/>
  <c r="I502" i="34"/>
  <c r="K501" i="34"/>
  <c r="J501" i="34"/>
  <c r="I501" i="34"/>
  <c r="K500" i="34"/>
  <c r="J500" i="34"/>
  <c r="I500" i="34"/>
  <c r="J499" i="34"/>
  <c r="K499" i="34" s="1"/>
  <c r="I499" i="34"/>
  <c r="K498" i="34"/>
  <c r="J498" i="34"/>
  <c r="I498" i="34"/>
  <c r="J497" i="34"/>
  <c r="K497" i="34" s="1"/>
  <c r="I497" i="34"/>
  <c r="K496" i="34"/>
  <c r="J496" i="34"/>
  <c r="I496" i="34"/>
  <c r="J495" i="34"/>
  <c r="K495" i="34" s="1"/>
  <c r="I495" i="34"/>
  <c r="K494" i="34"/>
  <c r="J494" i="34"/>
  <c r="I494" i="34"/>
  <c r="J493" i="34"/>
  <c r="K493" i="34" s="1"/>
  <c r="I493" i="34"/>
  <c r="J492" i="34"/>
  <c r="K492" i="34" s="1"/>
  <c r="I492" i="34"/>
  <c r="J491" i="34"/>
  <c r="K491" i="34" s="1"/>
  <c r="I491" i="34"/>
  <c r="K490" i="34"/>
  <c r="J490" i="34"/>
  <c r="I490" i="34"/>
  <c r="K489" i="34"/>
  <c r="J489" i="34"/>
  <c r="I489" i="34"/>
  <c r="K488" i="34"/>
  <c r="J488" i="34"/>
  <c r="I488" i="34"/>
  <c r="J487" i="34"/>
  <c r="K487" i="34" s="1"/>
  <c r="I487" i="34"/>
  <c r="K486" i="34"/>
  <c r="J486" i="34"/>
  <c r="I486" i="34"/>
  <c r="J485" i="34"/>
  <c r="K485" i="34" s="1"/>
  <c r="I485" i="34"/>
  <c r="K484" i="34"/>
  <c r="J484" i="34"/>
  <c r="I484" i="34"/>
  <c r="K483" i="34"/>
  <c r="J483" i="34"/>
  <c r="I483" i="34"/>
  <c r="K482" i="34"/>
  <c r="J482" i="34"/>
  <c r="I482" i="34"/>
  <c r="J481" i="34"/>
  <c r="K481" i="34" s="1"/>
  <c r="I481" i="34"/>
  <c r="K480" i="34"/>
  <c r="J480" i="34"/>
  <c r="I480" i="34"/>
  <c r="J479" i="34"/>
  <c r="K479" i="34" s="1"/>
  <c r="I479" i="34"/>
  <c r="K478" i="34"/>
  <c r="J478" i="34"/>
  <c r="I478" i="34"/>
  <c r="J477" i="34"/>
  <c r="K477" i="34" s="1"/>
  <c r="I477" i="34"/>
  <c r="K476" i="34"/>
  <c r="J476" i="34"/>
  <c r="I476" i="34"/>
  <c r="J475" i="34"/>
  <c r="K475" i="34" s="1"/>
  <c r="I475" i="34"/>
  <c r="K474" i="34"/>
  <c r="J474" i="34"/>
  <c r="I474" i="34"/>
  <c r="K473" i="34"/>
  <c r="J473" i="34"/>
  <c r="I473" i="34"/>
  <c r="K472" i="34"/>
  <c r="J472" i="34"/>
  <c r="I472" i="34"/>
  <c r="J471" i="34"/>
  <c r="K471" i="34" s="1"/>
  <c r="I471" i="34"/>
  <c r="K470" i="34"/>
  <c r="J470" i="34"/>
  <c r="I470" i="34"/>
  <c r="J469" i="34"/>
  <c r="K469" i="34" s="1"/>
  <c r="I469" i="34"/>
  <c r="K468" i="34"/>
  <c r="J468" i="34"/>
  <c r="I468" i="34"/>
  <c r="J467" i="34"/>
  <c r="K467" i="34" s="1"/>
  <c r="I467" i="34"/>
  <c r="K466" i="34"/>
  <c r="J466" i="34"/>
  <c r="I466" i="34"/>
  <c r="J465" i="34"/>
  <c r="K465" i="34" s="1"/>
  <c r="I465" i="34"/>
  <c r="K464" i="34"/>
  <c r="J464" i="34"/>
  <c r="I464" i="34"/>
  <c r="J463" i="34"/>
  <c r="K463" i="34" s="1"/>
  <c r="I463" i="34"/>
  <c r="K462" i="34"/>
  <c r="J462" i="34"/>
  <c r="I462" i="34"/>
  <c r="J461" i="34"/>
  <c r="K461" i="34" s="1"/>
  <c r="I461" i="34"/>
  <c r="K460" i="34"/>
  <c r="J460" i="34"/>
  <c r="I460" i="34"/>
  <c r="J459" i="34"/>
  <c r="K459" i="34" s="1"/>
  <c r="I459" i="34"/>
  <c r="K458" i="34"/>
  <c r="J458" i="34"/>
  <c r="I458" i="34"/>
  <c r="K457" i="34"/>
  <c r="J457" i="34"/>
  <c r="I457" i="34"/>
  <c r="K456" i="34"/>
  <c r="J456" i="34"/>
  <c r="I456" i="34"/>
  <c r="J455" i="34"/>
  <c r="K455" i="34" s="1"/>
  <c r="I455" i="34"/>
  <c r="J454" i="34"/>
  <c r="K454" i="34" s="1"/>
  <c r="I454" i="34"/>
  <c r="J453" i="34"/>
  <c r="K453" i="34" s="1"/>
  <c r="I453" i="34"/>
  <c r="J452" i="34"/>
  <c r="K452" i="34" s="1"/>
  <c r="I452" i="34"/>
  <c r="J451" i="34"/>
  <c r="K451" i="34" s="1"/>
  <c r="I451" i="34"/>
  <c r="J450" i="34"/>
  <c r="K450" i="34" s="1"/>
  <c r="I450" i="34"/>
  <c r="J449" i="34"/>
  <c r="K449" i="34" s="1"/>
  <c r="I449" i="34"/>
  <c r="J448" i="34"/>
  <c r="K448" i="34" s="1"/>
  <c r="I448" i="34"/>
  <c r="J447" i="34"/>
  <c r="K447" i="34" s="1"/>
  <c r="I447" i="34"/>
  <c r="J446" i="34"/>
  <c r="K446" i="34" s="1"/>
  <c r="I446" i="34"/>
  <c r="J445" i="34"/>
  <c r="K445" i="34" s="1"/>
  <c r="I445" i="34"/>
  <c r="J444" i="34"/>
  <c r="K444" i="34" s="1"/>
  <c r="I444" i="34"/>
  <c r="J443" i="34"/>
  <c r="K443" i="34" s="1"/>
  <c r="I443" i="34"/>
  <c r="J442" i="34"/>
  <c r="K442" i="34" s="1"/>
  <c r="I442" i="34"/>
  <c r="J441" i="34"/>
  <c r="K441" i="34" s="1"/>
  <c r="I441" i="34"/>
  <c r="J440" i="34"/>
  <c r="K440" i="34" s="1"/>
  <c r="I440" i="34"/>
  <c r="J439" i="34"/>
  <c r="K439" i="34" s="1"/>
  <c r="I439" i="34"/>
  <c r="J438" i="34"/>
  <c r="K438" i="34" s="1"/>
  <c r="I438" i="34"/>
  <c r="J437" i="34"/>
  <c r="K437" i="34" s="1"/>
  <c r="I437" i="34"/>
  <c r="J436" i="34"/>
  <c r="K436" i="34" s="1"/>
  <c r="I436" i="34"/>
  <c r="J435" i="34"/>
  <c r="K435" i="34" s="1"/>
  <c r="I435" i="34"/>
  <c r="J434" i="34"/>
  <c r="K434" i="34" s="1"/>
  <c r="I434" i="34"/>
  <c r="J433" i="34"/>
  <c r="K433" i="34" s="1"/>
  <c r="I433" i="34"/>
  <c r="J432" i="34"/>
  <c r="K432" i="34" s="1"/>
  <c r="I432" i="34"/>
  <c r="J431" i="34"/>
  <c r="K431" i="34" s="1"/>
  <c r="I431" i="34"/>
  <c r="J430" i="34"/>
  <c r="K430" i="34" s="1"/>
  <c r="I430" i="34"/>
  <c r="J429" i="34"/>
  <c r="K429" i="34" s="1"/>
  <c r="I429" i="34"/>
  <c r="J428" i="34"/>
  <c r="K428" i="34" s="1"/>
  <c r="I428" i="34"/>
  <c r="J427" i="34"/>
  <c r="K427" i="34" s="1"/>
  <c r="I427" i="34"/>
  <c r="J426" i="34"/>
  <c r="K426" i="34" s="1"/>
  <c r="I426" i="34"/>
  <c r="J425" i="34"/>
  <c r="K425" i="34" s="1"/>
  <c r="I425" i="34"/>
  <c r="J424" i="34"/>
  <c r="K424" i="34" s="1"/>
  <c r="I424" i="34"/>
  <c r="J423" i="34"/>
  <c r="K423" i="34" s="1"/>
  <c r="I423" i="34"/>
  <c r="J422" i="34"/>
  <c r="K422" i="34" s="1"/>
  <c r="I422" i="34"/>
  <c r="J421" i="34"/>
  <c r="K421" i="34" s="1"/>
  <c r="I421" i="34"/>
  <c r="J420" i="34"/>
  <c r="K420" i="34" s="1"/>
  <c r="I420" i="34"/>
  <c r="J419" i="34"/>
  <c r="K419" i="34" s="1"/>
  <c r="I419" i="34"/>
  <c r="J418" i="34"/>
  <c r="K418" i="34" s="1"/>
  <c r="I418" i="34"/>
  <c r="J417" i="34"/>
  <c r="K417" i="34" s="1"/>
  <c r="I417" i="34"/>
  <c r="J416" i="34"/>
  <c r="K416" i="34" s="1"/>
  <c r="I416" i="34"/>
  <c r="J415" i="34"/>
  <c r="K415" i="34" s="1"/>
  <c r="I415" i="34"/>
  <c r="J414" i="34"/>
  <c r="K414" i="34" s="1"/>
  <c r="I414" i="34"/>
  <c r="J413" i="34"/>
  <c r="K413" i="34" s="1"/>
  <c r="I413" i="34"/>
  <c r="J412" i="34"/>
  <c r="K412" i="34" s="1"/>
  <c r="I412" i="34"/>
  <c r="J411" i="34"/>
  <c r="K411" i="34" s="1"/>
  <c r="I411" i="34"/>
  <c r="K410" i="34"/>
  <c r="J410" i="34"/>
  <c r="I410" i="34"/>
  <c r="J409" i="34"/>
  <c r="K409" i="34" s="1"/>
  <c r="I409" i="34"/>
  <c r="J408" i="34"/>
  <c r="K408" i="34" s="1"/>
  <c r="I408" i="34"/>
  <c r="J407" i="34"/>
  <c r="K407" i="34" s="1"/>
  <c r="I407" i="34"/>
  <c r="J406" i="34"/>
  <c r="K406" i="34" s="1"/>
  <c r="I406" i="34"/>
  <c r="J405" i="34"/>
  <c r="K405" i="34" s="1"/>
  <c r="I405" i="34"/>
  <c r="J404" i="34"/>
  <c r="K404" i="34" s="1"/>
  <c r="I404" i="34"/>
  <c r="J403" i="34"/>
  <c r="K403" i="34" s="1"/>
  <c r="I403" i="34"/>
  <c r="J402" i="34"/>
  <c r="K402" i="34" s="1"/>
  <c r="I402" i="34"/>
  <c r="J401" i="34"/>
  <c r="K401" i="34" s="1"/>
  <c r="I401" i="34"/>
  <c r="J400" i="34"/>
  <c r="K400" i="34" s="1"/>
  <c r="I400" i="34"/>
  <c r="J399" i="34"/>
  <c r="K399" i="34" s="1"/>
  <c r="I399" i="34"/>
  <c r="J398" i="34"/>
  <c r="K398" i="34" s="1"/>
  <c r="I398" i="34"/>
  <c r="J397" i="34"/>
  <c r="K397" i="34" s="1"/>
  <c r="I397" i="34"/>
  <c r="J396" i="34"/>
  <c r="K396" i="34" s="1"/>
  <c r="I396" i="34"/>
  <c r="J395" i="34"/>
  <c r="K395" i="34" s="1"/>
  <c r="I395" i="34"/>
  <c r="K394" i="34"/>
  <c r="J394" i="34"/>
  <c r="I394" i="34"/>
  <c r="J393" i="34"/>
  <c r="K393" i="34" s="1"/>
  <c r="I393" i="34"/>
  <c r="J392" i="34"/>
  <c r="K392" i="34" s="1"/>
  <c r="I392" i="34"/>
  <c r="J391" i="34"/>
  <c r="K391" i="34" s="1"/>
  <c r="I391" i="34"/>
  <c r="J390" i="34"/>
  <c r="K390" i="34" s="1"/>
  <c r="I390" i="34"/>
  <c r="J389" i="34"/>
  <c r="K389" i="34" s="1"/>
  <c r="I389" i="34"/>
  <c r="J388" i="34"/>
  <c r="K388" i="34" s="1"/>
  <c r="I388" i="34"/>
  <c r="J387" i="34"/>
  <c r="K387" i="34" s="1"/>
  <c r="I387" i="34"/>
  <c r="J386" i="34"/>
  <c r="K386" i="34" s="1"/>
  <c r="I386" i="34"/>
  <c r="J385" i="34"/>
  <c r="K385" i="34" s="1"/>
  <c r="I385" i="34"/>
  <c r="J384" i="34"/>
  <c r="K384" i="34" s="1"/>
  <c r="I384" i="34"/>
  <c r="J383" i="34"/>
  <c r="K383" i="34" s="1"/>
  <c r="I383" i="34"/>
  <c r="J382" i="34"/>
  <c r="K382" i="34" s="1"/>
  <c r="I382" i="34"/>
  <c r="J381" i="34"/>
  <c r="K381" i="34" s="1"/>
  <c r="I381" i="34"/>
  <c r="J380" i="34"/>
  <c r="K380" i="34" s="1"/>
  <c r="I380" i="34"/>
  <c r="J379" i="34"/>
  <c r="K379" i="34" s="1"/>
  <c r="I379" i="34"/>
  <c r="K378" i="34"/>
  <c r="J378" i="34"/>
  <c r="I378" i="34"/>
  <c r="J377" i="34"/>
  <c r="K377" i="34" s="1"/>
  <c r="I377" i="34"/>
  <c r="J376" i="34"/>
  <c r="K376" i="34" s="1"/>
  <c r="I376" i="34"/>
  <c r="J375" i="34"/>
  <c r="K375" i="34" s="1"/>
  <c r="I375" i="34"/>
  <c r="J374" i="34"/>
  <c r="K374" i="34" s="1"/>
  <c r="I374" i="34"/>
  <c r="J373" i="34"/>
  <c r="K373" i="34" s="1"/>
  <c r="I373" i="34"/>
  <c r="J372" i="34"/>
  <c r="K372" i="34" s="1"/>
  <c r="I372" i="34"/>
  <c r="J371" i="34"/>
  <c r="K371" i="34" s="1"/>
  <c r="I371" i="34"/>
  <c r="J370" i="34"/>
  <c r="K370" i="34" s="1"/>
  <c r="I370" i="34"/>
  <c r="J369" i="34"/>
  <c r="K369" i="34" s="1"/>
  <c r="I369" i="34"/>
  <c r="J368" i="34"/>
  <c r="K368" i="34" s="1"/>
  <c r="I368" i="34"/>
  <c r="J367" i="34"/>
  <c r="K367" i="34" s="1"/>
  <c r="I367" i="34"/>
  <c r="J366" i="34"/>
  <c r="K366" i="34" s="1"/>
  <c r="I366" i="34"/>
  <c r="K365" i="34"/>
  <c r="J365" i="34"/>
  <c r="I365" i="34"/>
  <c r="K364" i="34"/>
  <c r="J364" i="34"/>
  <c r="I364" i="34"/>
  <c r="J363" i="34"/>
  <c r="K363" i="34" s="1"/>
  <c r="I363" i="34"/>
  <c r="K362" i="34"/>
  <c r="J362" i="34"/>
  <c r="I362" i="34"/>
  <c r="J361" i="34"/>
  <c r="K361" i="34" s="1"/>
  <c r="I361" i="34"/>
  <c r="K360" i="34"/>
  <c r="J360" i="34"/>
  <c r="I360" i="34"/>
  <c r="K359" i="34"/>
  <c r="J359" i="34"/>
  <c r="I359" i="34"/>
  <c r="J358" i="34"/>
  <c r="K358" i="34" s="1"/>
  <c r="I358" i="34"/>
  <c r="K357" i="34"/>
  <c r="J357" i="34"/>
  <c r="I357" i="34"/>
  <c r="K356" i="34"/>
  <c r="J356" i="34"/>
  <c r="I356" i="34"/>
  <c r="K355" i="34"/>
  <c r="J355" i="34"/>
  <c r="I355" i="34"/>
  <c r="J354" i="34"/>
  <c r="K354" i="34" s="1"/>
  <c r="I354" i="34"/>
  <c r="K353" i="34"/>
  <c r="J353" i="34"/>
  <c r="I353" i="34"/>
  <c r="K352" i="34"/>
  <c r="J352" i="34"/>
  <c r="I352" i="34"/>
  <c r="K351" i="34"/>
  <c r="J351" i="34"/>
  <c r="I351" i="34"/>
  <c r="J350" i="34"/>
  <c r="K350" i="34" s="1"/>
  <c r="I350" i="34"/>
  <c r="K349" i="34"/>
  <c r="J349" i="34"/>
  <c r="I349" i="34"/>
  <c r="K348" i="34"/>
  <c r="J348" i="34"/>
  <c r="I348" i="34"/>
  <c r="K347" i="34"/>
  <c r="J347" i="34"/>
  <c r="I347" i="34"/>
  <c r="J346" i="34"/>
  <c r="K346" i="34" s="1"/>
  <c r="I346" i="34"/>
  <c r="K345" i="34"/>
  <c r="J345" i="34"/>
  <c r="I345" i="34"/>
  <c r="K344" i="34"/>
  <c r="J344" i="34"/>
  <c r="I344" i="34"/>
  <c r="K343" i="34"/>
  <c r="J343" i="34"/>
  <c r="I343" i="34"/>
  <c r="J342" i="34"/>
  <c r="K342" i="34" s="1"/>
  <c r="I342" i="34"/>
  <c r="K341" i="34"/>
  <c r="J341" i="34"/>
  <c r="I341" i="34"/>
  <c r="K340" i="34"/>
  <c r="J340" i="34"/>
  <c r="I340" i="34"/>
  <c r="K339" i="34"/>
  <c r="J339" i="34"/>
  <c r="I339" i="34"/>
  <c r="J338" i="34"/>
  <c r="K338" i="34" s="1"/>
  <c r="I338" i="34"/>
  <c r="K337" i="34"/>
  <c r="J337" i="34"/>
  <c r="I337" i="34"/>
  <c r="K336" i="34"/>
  <c r="J336" i="34"/>
  <c r="I336" i="34"/>
  <c r="K335" i="34"/>
  <c r="J335" i="34"/>
  <c r="I335" i="34"/>
  <c r="J334" i="34"/>
  <c r="K334" i="34" s="1"/>
  <c r="I334" i="34"/>
  <c r="K333" i="34"/>
  <c r="J333" i="34"/>
  <c r="I333" i="34"/>
  <c r="K332" i="34"/>
  <c r="J332" i="34"/>
  <c r="I332" i="34"/>
  <c r="K331" i="34"/>
  <c r="J331" i="34"/>
  <c r="I331" i="34"/>
  <c r="J330" i="34"/>
  <c r="K330" i="34" s="1"/>
  <c r="I330" i="34"/>
  <c r="K329" i="34"/>
  <c r="J329" i="34"/>
  <c r="I329" i="34"/>
  <c r="K328" i="34"/>
  <c r="J328" i="34"/>
  <c r="I328" i="34"/>
  <c r="K327" i="34"/>
  <c r="J327" i="34"/>
  <c r="I327" i="34"/>
  <c r="J326" i="34"/>
  <c r="K326" i="34" s="1"/>
  <c r="I326" i="34"/>
  <c r="K325" i="34"/>
  <c r="J325" i="34"/>
  <c r="I325" i="34"/>
  <c r="K324" i="34"/>
  <c r="J324" i="34"/>
  <c r="I324" i="34"/>
  <c r="K323" i="34"/>
  <c r="J323" i="34"/>
  <c r="I323" i="34"/>
  <c r="J322" i="34"/>
  <c r="K322" i="34" s="1"/>
  <c r="I322" i="34"/>
  <c r="K321" i="34"/>
  <c r="J321" i="34"/>
  <c r="I321" i="34"/>
  <c r="K320" i="34"/>
  <c r="J320" i="34"/>
  <c r="I320" i="34"/>
  <c r="K319" i="34"/>
  <c r="J319" i="34"/>
  <c r="I319" i="34"/>
  <c r="J318" i="34"/>
  <c r="K318" i="34" s="1"/>
  <c r="I318" i="34"/>
  <c r="K317" i="34"/>
  <c r="J317" i="34"/>
  <c r="I317" i="34"/>
  <c r="K316" i="34"/>
  <c r="J316" i="34"/>
  <c r="I316" i="34"/>
  <c r="K315" i="34"/>
  <c r="J315" i="34"/>
  <c r="I315" i="34"/>
  <c r="J314" i="34"/>
  <c r="K314" i="34" s="1"/>
  <c r="I314" i="34"/>
  <c r="K313" i="34"/>
  <c r="J313" i="34"/>
  <c r="I313" i="34"/>
  <c r="K312" i="34"/>
  <c r="J312" i="34"/>
  <c r="I312" i="34"/>
  <c r="K311" i="34"/>
  <c r="J311" i="34"/>
  <c r="I311" i="34"/>
  <c r="J310" i="34"/>
  <c r="K310" i="34" s="1"/>
  <c r="I310" i="34"/>
  <c r="K309" i="34"/>
  <c r="J309" i="34"/>
  <c r="I309" i="34"/>
  <c r="K308" i="34"/>
  <c r="J308" i="34"/>
  <c r="I308" i="34"/>
  <c r="K307" i="34"/>
  <c r="J307" i="34"/>
  <c r="I307" i="34"/>
  <c r="J306" i="34"/>
  <c r="K306" i="34" s="1"/>
  <c r="I306" i="34"/>
  <c r="K305" i="34"/>
  <c r="J305" i="34"/>
  <c r="I305" i="34"/>
  <c r="K304" i="34"/>
  <c r="J304" i="34"/>
  <c r="I304" i="34"/>
  <c r="K303" i="34"/>
  <c r="J303" i="34"/>
  <c r="I303" i="34"/>
  <c r="J302" i="34"/>
  <c r="K302" i="34" s="1"/>
  <c r="I302" i="34"/>
  <c r="K301" i="34"/>
  <c r="J301" i="34"/>
  <c r="I301" i="34"/>
  <c r="K300" i="34"/>
  <c r="J300" i="34"/>
  <c r="I300" i="34"/>
  <c r="K299" i="34"/>
  <c r="J299" i="34"/>
  <c r="I299" i="34"/>
  <c r="J298" i="34"/>
  <c r="K298" i="34" s="1"/>
  <c r="I298" i="34"/>
  <c r="K297" i="34"/>
  <c r="J297" i="34"/>
  <c r="I297" i="34"/>
  <c r="K296" i="34"/>
  <c r="J296" i="34"/>
  <c r="I296" i="34"/>
  <c r="K295" i="34"/>
  <c r="J295" i="34"/>
  <c r="I295" i="34"/>
  <c r="J294" i="34"/>
  <c r="K294" i="34" s="1"/>
  <c r="I294" i="34"/>
  <c r="K293" i="34"/>
  <c r="J293" i="34"/>
  <c r="I293" i="34"/>
  <c r="J292" i="34"/>
  <c r="K292" i="34" s="1"/>
  <c r="I292" i="34"/>
  <c r="K291" i="34"/>
  <c r="J291" i="34"/>
  <c r="I291" i="34"/>
  <c r="J290" i="34"/>
  <c r="K290" i="34" s="1"/>
  <c r="I290" i="34"/>
  <c r="K289" i="34"/>
  <c r="J289" i="34"/>
  <c r="I289" i="34"/>
  <c r="K288" i="34"/>
  <c r="J288" i="34"/>
  <c r="I288" i="34"/>
  <c r="K287" i="34"/>
  <c r="J287" i="34"/>
  <c r="I287" i="34"/>
  <c r="J286" i="34"/>
  <c r="K286" i="34" s="1"/>
  <c r="I286" i="34"/>
  <c r="K285" i="34"/>
  <c r="J285" i="34"/>
  <c r="I285" i="34"/>
  <c r="J284" i="34"/>
  <c r="K284" i="34" s="1"/>
  <c r="I284" i="34"/>
  <c r="K283" i="34"/>
  <c r="J283" i="34"/>
  <c r="I283" i="34"/>
  <c r="J282" i="34"/>
  <c r="K282" i="34" s="1"/>
  <c r="I282" i="34"/>
  <c r="K281" i="34"/>
  <c r="J281" i="34"/>
  <c r="I281" i="34"/>
  <c r="K280" i="34"/>
  <c r="J280" i="34"/>
  <c r="I280" i="34"/>
  <c r="K279" i="34"/>
  <c r="J279" i="34"/>
  <c r="I279" i="34"/>
  <c r="J278" i="34"/>
  <c r="K278" i="34" s="1"/>
  <c r="I278" i="34"/>
  <c r="K277" i="34"/>
  <c r="J277" i="34"/>
  <c r="I277" i="34"/>
  <c r="K276" i="34"/>
  <c r="J276" i="34"/>
  <c r="I276" i="34"/>
  <c r="K275" i="34"/>
  <c r="J275" i="34"/>
  <c r="I275" i="34"/>
  <c r="J274" i="34"/>
  <c r="K274" i="34" s="1"/>
  <c r="I274" i="34"/>
  <c r="K273" i="34"/>
  <c r="J273" i="34"/>
  <c r="I273" i="34"/>
  <c r="K272" i="34"/>
  <c r="J272" i="34"/>
  <c r="I272" i="34"/>
  <c r="K271" i="34"/>
  <c r="J271" i="34"/>
  <c r="I271" i="34"/>
  <c r="J270" i="34"/>
  <c r="K270" i="34" s="1"/>
  <c r="I270" i="34"/>
  <c r="K269" i="34"/>
  <c r="J269" i="34"/>
  <c r="I269" i="34"/>
  <c r="K268" i="34"/>
  <c r="J268" i="34"/>
  <c r="I268" i="34"/>
  <c r="K267" i="34"/>
  <c r="J267" i="34"/>
  <c r="I267" i="34"/>
  <c r="J266" i="34"/>
  <c r="K266" i="34" s="1"/>
  <c r="I266" i="34"/>
  <c r="K265" i="34"/>
  <c r="J265" i="34"/>
  <c r="I265" i="34"/>
  <c r="K264" i="34"/>
  <c r="J264" i="34"/>
  <c r="I264" i="34"/>
  <c r="K263" i="34"/>
  <c r="J263" i="34"/>
  <c r="I263" i="34"/>
  <c r="J262" i="34"/>
  <c r="K262" i="34" s="1"/>
  <c r="I262" i="34"/>
  <c r="K261" i="34"/>
  <c r="J261" i="34"/>
  <c r="I261" i="34"/>
  <c r="K260" i="34"/>
  <c r="J260" i="34"/>
  <c r="I260" i="34"/>
  <c r="K259" i="34"/>
  <c r="J259" i="34"/>
  <c r="I259" i="34"/>
  <c r="J258" i="34"/>
  <c r="K258" i="34" s="1"/>
  <c r="I258" i="34"/>
  <c r="J257" i="34"/>
  <c r="K257" i="34" s="1"/>
  <c r="I257" i="34"/>
  <c r="K256" i="34"/>
  <c r="J256" i="34"/>
  <c r="I256" i="34"/>
  <c r="K255" i="34"/>
  <c r="J255" i="34"/>
  <c r="I255" i="34"/>
  <c r="J254" i="34"/>
  <c r="K254" i="34" s="1"/>
  <c r="I254" i="34"/>
  <c r="K253" i="34"/>
  <c r="J253" i="34"/>
  <c r="I253" i="34"/>
  <c r="J252" i="34"/>
  <c r="K252" i="34" s="1"/>
  <c r="I252" i="34"/>
  <c r="K251" i="34"/>
  <c r="J251" i="34"/>
  <c r="I251" i="34"/>
  <c r="J250" i="34"/>
  <c r="K250" i="34" s="1"/>
  <c r="I250" i="34"/>
  <c r="J249" i="34"/>
  <c r="K249" i="34" s="1"/>
  <c r="I249" i="34"/>
  <c r="K248" i="34"/>
  <c r="J248" i="34"/>
  <c r="I248" i="34"/>
  <c r="J247" i="34"/>
  <c r="K247" i="34" s="1"/>
  <c r="I247" i="34"/>
  <c r="J246" i="34"/>
  <c r="K246" i="34" s="1"/>
  <c r="I246" i="34"/>
  <c r="K245" i="34"/>
  <c r="J245" i="34"/>
  <c r="I245" i="34"/>
  <c r="J244" i="34"/>
  <c r="K244" i="34" s="1"/>
  <c r="I244" i="34"/>
  <c r="J243" i="34"/>
  <c r="K243" i="34" s="1"/>
  <c r="I243" i="34"/>
  <c r="J242" i="34"/>
  <c r="K242" i="34" s="1"/>
  <c r="I242" i="34"/>
  <c r="J241" i="34"/>
  <c r="K241" i="34" s="1"/>
  <c r="I241" i="34"/>
  <c r="K240" i="34"/>
  <c r="J240" i="34"/>
  <c r="I240" i="34"/>
  <c r="K239" i="34"/>
  <c r="J239" i="34"/>
  <c r="I239" i="34"/>
  <c r="J238" i="34"/>
  <c r="K238" i="34" s="1"/>
  <c r="I238" i="34"/>
  <c r="K237" i="34"/>
  <c r="J237" i="34"/>
  <c r="I237" i="34"/>
  <c r="J236" i="34"/>
  <c r="K236" i="34" s="1"/>
  <c r="I236" i="34"/>
  <c r="K235" i="34"/>
  <c r="J235" i="34"/>
  <c r="I235" i="34"/>
  <c r="J234" i="34"/>
  <c r="K234" i="34" s="1"/>
  <c r="I234" i="34"/>
  <c r="K233" i="34"/>
  <c r="J233" i="34"/>
  <c r="I233" i="34"/>
  <c r="J232" i="34"/>
  <c r="K232" i="34" s="1"/>
  <c r="I232" i="34"/>
  <c r="K231" i="34"/>
  <c r="J231" i="34"/>
  <c r="I231" i="34"/>
  <c r="J230" i="34"/>
  <c r="K230" i="34" s="1"/>
  <c r="I230" i="34"/>
  <c r="K229" i="34"/>
  <c r="J229" i="34"/>
  <c r="I229" i="34"/>
  <c r="J228" i="34"/>
  <c r="K228" i="34" s="1"/>
  <c r="I228" i="34"/>
  <c r="K227" i="34"/>
  <c r="J227" i="34"/>
  <c r="I227" i="34"/>
  <c r="J226" i="34"/>
  <c r="K226" i="34" s="1"/>
  <c r="I226" i="34"/>
  <c r="K225" i="34"/>
  <c r="J225" i="34"/>
  <c r="I225" i="34"/>
  <c r="J224" i="34"/>
  <c r="K224" i="34" s="1"/>
  <c r="I224" i="34"/>
  <c r="K223" i="34"/>
  <c r="J223" i="34"/>
  <c r="I223" i="34"/>
  <c r="J222" i="34"/>
  <c r="K222" i="34" s="1"/>
  <c r="I222" i="34"/>
  <c r="K221" i="34"/>
  <c r="J221" i="34"/>
  <c r="I221" i="34"/>
  <c r="J220" i="34"/>
  <c r="K220" i="34" s="1"/>
  <c r="I220" i="34"/>
  <c r="K219" i="34"/>
  <c r="J219" i="34"/>
  <c r="I219" i="34"/>
  <c r="J218" i="34"/>
  <c r="K218" i="34" s="1"/>
  <c r="I218" i="34"/>
  <c r="K217" i="34"/>
  <c r="J217" i="34"/>
  <c r="I217" i="34"/>
  <c r="J216" i="34"/>
  <c r="K216" i="34" s="1"/>
  <c r="I216" i="34"/>
  <c r="K215" i="34"/>
  <c r="J215" i="34"/>
  <c r="I215" i="34"/>
  <c r="J214" i="34"/>
  <c r="K214" i="34" s="1"/>
  <c r="I214" i="34"/>
  <c r="J213" i="34"/>
  <c r="K213" i="34" s="1"/>
  <c r="I213" i="34"/>
  <c r="J212" i="34"/>
  <c r="K212" i="34" s="1"/>
  <c r="I212" i="34"/>
  <c r="K211" i="34"/>
  <c r="J211" i="34"/>
  <c r="I211" i="34"/>
  <c r="J210" i="34"/>
  <c r="K210" i="34" s="1"/>
  <c r="I210" i="34"/>
  <c r="K209" i="34"/>
  <c r="J209" i="34"/>
  <c r="I209" i="34"/>
  <c r="J208" i="34"/>
  <c r="K208" i="34" s="1"/>
  <c r="I208" i="34"/>
  <c r="K207" i="34"/>
  <c r="J207" i="34"/>
  <c r="I207" i="34"/>
  <c r="J206" i="34"/>
  <c r="K206" i="34" s="1"/>
  <c r="I206" i="34"/>
  <c r="K205" i="34"/>
  <c r="J205" i="34"/>
  <c r="I205" i="34"/>
  <c r="J204" i="34"/>
  <c r="K204" i="34" s="1"/>
  <c r="I204" i="34"/>
  <c r="K203" i="34"/>
  <c r="J203" i="34"/>
  <c r="I203" i="34"/>
  <c r="J202" i="34"/>
  <c r="K202" i="34" s="1"/>
  <c r="I202" i="34"/>
  <c r="K201" i="34"/>
  <c r="J201" i="34"/>
  <c r="I201" i="34"/>
  <c r="J200" i="34"/>
  <c r="K200" i="34" s="1"/>
  <c r="I200" i="34"/>
  <c r="K199" i="34"/>
  <c r="J199" i="34"/>
  <c r="I199" i="34"/>
  <c r="J198" i="34"/>
  <c r="K198" i="34" s="1"/>
  <c r="I198" i="34"/>
  <c r="K197" i="34"/>
  <c r="J197" i="34"/>
  <c r="I197" i="34"/>
  <c r="J196" i="34"/>
  <c r="K196" i="34" s="1"/>
  <c r="I196" i="34"/>
  <c r="K195" i="34"/>
  <c r="J195" i="34"/>
  <c r="I195" i="34"/>
  <c r="J194" i="34"/>
  <c r="K194" i="34" s="1"/>
  <c r="I194" i="34"/>
  <c r="K193" i="34"/>
  <c r="J193" i="34"/>
  <c r="I193" i="34"/>
  <c r="J192" i="34"/>
  <c r="K192" i="34" s="1"/>
  <c r="I192" i="34"/>
  <c r="K191" i="34"/>
  <c r="J191" i="34"/>
  <c r="I191" i="34"/>
  <c r="J190" i="34"/>
  <c r="K190" i="34" s="1"/>
  <c r="I190" i="34"/>
  <c r="K189" i="34"/>
  <c r="J189" i="34"/>
  <c r="I189" i="34"/>
  <c r="J188" i="34"/>
  <c r="K188" i="34" s="1"/>
  <c r="I188" i="34"/>
  <c r="K187" i="34"/>
  <c r="J187" i="34"/>
  <c r="I187" i="34"/>
  <c r="J186" i="34"/>
  <c r="K186" i="34" s="1"/>
  <c r="I186" i="34"/>
  <c r="K185" i="34"/>
  <c r="J185" i="34"/>
  <c r="I185" i="34"/>
  <c r="J184" i="34"/>
  <c r="K184" i="34" s="1"/>
  <c r="I184" i="34"/>
  <c r="K183" i="34"/>
  <c r="J183" i="34"/>
  <c r="I183" i="34"/>
  <c r="J182" i="34"/>
  <c r="K182" i="34" s="1"/>
  <c r="I182" i="34"/>
  <c r="K181" i="34"/>
  <c r="J181" i="34"/>
  <c r="I181" i="34"/>
  <c r="J180" i="34"/>
  <c r="K180" i="34" s="1"/>
  <c r="I180" i="34"/>
  <c r="K179" i="34"/>
  <c r="J179" i="34"/>
  <c r="I179" i="34"/>
  <c r="J178" i="34"/>
  <c r="K178" i="34" s="1"/>
  <c r="I178" i="34"/>
  <c r="K177" i="34"/>
  <c r="J177" i="34"/>
  <c r="I177" i="34"/>
  <c r="J176" i="34"/>
  <c r="K176" i="34" s="1"/>
  <c r="I176" i="34"/>
  <c r="K175" i="34"/>
  <c r="J175" i="34"/>
  <c r="I175" i="34"/>
  <c r="J174" i="34"/>
  <c r="K174" i="34" s="1"/>
  <c r="I174" i="34"/>
  <c r="K173" i="34"/>
  <c r="J173" i="34"/>
  <c r="I173" i="34"/>
  <c r="J172" i="34"/>
  <c r="K172" i="34" s="1"/>
  <c r="I172" i="34"/>
  <c r="J171" i="34"/>
  <c r="K171" i="34" s="1"/>
  <c r="I171" i="34"/>
  <c r="J170" i="34"/>
  <c r="K170" i="34" s="1"/>
  <c r="I170" i="34"/>
  <c r="K169" i="34"/>
  <c r="J169" i="34"/>
  <c r="I169" i="34"/>
  <c r="J168" i="34"/>
  <c r="K168" i="34" s="1"/>
  <c r="I168" i="34"/>
  <c r="K167" i="34"/>
  <c r="J167" i="34"/>
  <c r="I167" i="34"/>
  <c r="J166" i="34"/>
  <c r="K166" i="34" s="1"/>
  <c r="I166" i="34"/>
  <c r="K165" i="34"/>
  <c r="J165" i="34"/>
  <c r="I165" i="34"/>
  <c r="J164" i="34"/>
  <c r="K164" i="34" s="1"/>
  <c r="I164" i="34"/>
  <c r="K163" i="34"/>
  <c r="J163" i="34"/>
  <c r="I163" i="34"/>
  <c r="J162" i="34"/>
  <c r="K162" i="34" s="1"/>
  <c r="I162" i="34"/>
  <c r="K161" i="34"/>
  <c r="J161" i="34"/>
  <c r="I161" i="34"/>
  <c r="J160" i="34"/>
  <c r="K160" i="34" s="1"/>
  <c r="I160" i="34"/>
  <c r="K159" i="34"/>
  <c r="J159" i="34"/>
  <c r="I159" i="34"/>
  <c r="J158" i="34"/>
  <c r="K158" i="34" s="1"/>
  <c r="I158" i="34"/>
  <c r="K157" i="34"/>
  <c r="J157" i="34"/>
  <c r="I157" i="34"/>
  <c r="J156" i="34"/>
  <c r="K156" i="34" s="1"/>
  <c r="I156" i="34"/>
  <c r="K155" i="34"/>
  <c r="J155" i="34"/>
  <c r="I155" i="34"/>
  <c r="J154" i="34"/>
  <c r="K154" i="34" s="1"/>
  <c r="I154" i="34"/>
  <c r="K153" i="34"/>
  <c r="J153" i="34"/>
  <c r="I153" i="34"/>
  <c r="J152" i="34"/>
  <c r="K152" i="34" s="1"/>
  <c r="I152" i="34"/>
  <c r="K151" i="34"/>
  <c r="J151" i="34"/>
  <c r="I151" i="34"/>
  <c r="J150" i="34"/>
  <c r="K150" i="34" s="1"/>
  <c r="I150" i="34"/>
  <c r="K149" i="34"/>
  <c r="J149" i="34"/>
  <c r="I149" i="34"/>
  <c r="J148" i="34"/>
  <c r="K148" i="34" s="1"/>
  <c r="I148" i="34"/>
  <c r="K147" i="34"/>
  <c r="J147" i="34"/>
  <c r="I147" i="34"/>
  <c r="J146" i="34"/>
  <c r="K146" i="34" s="1"/>
  <c r="I146" i="34"/>
  <c r="K145" i="34"/>
  <c r="J145" i="34"/>
  <c r="I145" i="34"/>
  <c r="J144" i="34"/>
  <c r="K144" i="34" s="1"/>
  <c r="I144" i="34"/>
  <c r="K143" i="34"/>
  <c r="J143" i="34"/>
  <c r="I143" i="34"/>
  <c r="J142" i="34"/>
  <c r="K142" i="34" s="1"/>
  <c r="I142" i="34"/>
  <c r="K141" i="34"/>
  <c r="J141" i="34"/>
  <c r="I141" i="34"/>
  <c r="J140" i="34"/>
  <c r="K140" i="34" s="1"/>
  <c r="I140" i="34"/>
  <c r="K139" i="34"/>
  <c r="J139" i="34"/>
  <c r="I139" i="34"/>
  <c r="J138" i="34"/>
  <c r="K138" i="34" s="1"/>
  <c r="I138" i="34"/>
  <c r="K137" i="34"/>
  <c r="J137" i="34"/>
  <c r="I137" i="34"/>
  <c r="J136" i="34"/>
  <c r="K136" i="34" s="1"/>
  <c r="I136" i="34"/>
  <c r="K135" i="34"/>
  <c r="J135" i="34"/>
  <c r="I135" i="34"/>
  <c r="J134" i="34"/>
  <c r="K134" i="34" s="1"/>
  <c r="I134" i="34"/>
  <c r="K133" i="34"/>
  <c r="J133" i="34"/>
  <c r="I133" i="34"/>
  <c r="J132" i="34"/>
  <c r="K132" i="34" s="1"/>
  <c r="I132" i="34"/>
  <c r="K131" i="34"/>
  <c r="J131" i="34"/>
  <c r="I131" i="34"/>
  <c r="J130" i="34"/>
  <c r="K130" i="34" s="1"/>
  <c r="I130" i="34"/>
  <c r="K129" i="34"/>
  <c r="J129" i="34"/>
  <c r="I129" i="34"/>
  <c r="J128" i="34"/>
  <c r="K128" i="34" s="1"/>
  <c r="I128" i="34"/>
  <c r="K127" i="34"/>
  <c r="J127" i="34"/>
  <c r="I127" i="34"/>
  <c r="J126" i="34"/>
  <c r="K126" i="34" s="1"/>
  <c r="I126" i="34"/>
  <c r="K125" i="34"/>
  <c r="J125" i="34"/>
  <c r="I125" i="34"/>
  <c r="J124" i="34"/>
  <c r="K124" i="34" s="1"/>
  <c r="I124" i="34"/>
  <c r="K123" i="34"/>
  <c r="J123" i="34"/>
  <c r="I123" i="34"/>
  <c r="J122" i="34"/>
  <c r="K122" i="34" s="1"/>
  <c r="I122" i="34"/>
  <c r="K121" i="34"/>
  <c r="J121" i="34"/>
  <c r="I121" i="34"/>
  <c r="J120" i="34"/>
  <c r="K120" i="34" s="1"/>
  <c r="I120" i="34"/>
  <c r="K119" i="34"/>
  <c r="J119" i="34"/>
  <c r="I119" i="34"/>
  <c r="J118" i="34"/>
  <c r="K118" i="34" s="1"/>
  <c r="I118" i="34"/>
  <c r="K117" i="34"/>
  <c r="J117" i="34"/>
  <c r="I117" i="34"/>
  <c r="J116" i="34"/>
  <c r="K116" i="34" s="1"/>
  <c r="I116" i="34"/>
  <c r="K115" i="34"/>
  <c r="J115" i="34"/>
  <c r="I115" i="34"/>
  <c r="J114" i="34"/>
  <c r="K114" i="34" s="1"/>
  <c r="I114" i="34"/>
  <c r="K113" i="34"/>
  <c r="J113" i="34"/>
  <c r="I113" i="34"/>
  <c r="J112" i="34"/>
  <c r="K112" i="34" s="1"/>
  <c r="I112" i="34"/>
  <c r="K111" i="34"/>
  <c r="J111" i="34"/>
  <c r="I111" i="34"/>
  <c r="J110" i="34"/>
  <c r="K110" i="34" s="1"/>
  <c r="I110" i="34"/>
  <c r="K109" i="34"/>
  <c r="J109" i="34"/>
  <c r="I109" i="34"/>
  <c r="J108" i="34"/>
  <c r="K108" i="34" s="1"/>
  <c r="I108" i="34"/>
  <c r="K107" i="34"/>
  <c r="J107" i="34"/>
  <c r="I107" i="34"/>
  <c r="J106" i="34"/>
  <c r="K106" i="34" s="1"/>
  <c r="I106" i="34"/>
  <c r="K105" i="34"/>
  <c r="J105" i="34"/>
  <c r="I105" i="34"/>
  <c r="J104" i="34"/>
  <c r="K104" i="34" s="1"/>
  <c r="I104" i="34"/>
  <c r="K103" i="34"/>
  <c r="J103" i="34"/>
  <c r="I103" i="34"/>
  <c r="J102" i="34"/>
  <c r="K102" i="34" s="1"/>
  <c r="I102" i="34"/>
  <c r="K101" i="34"/>
  <c r="J101" i="34"/>
  <c r="I101" i="34"/>
  <c r="J100" i="34"/>
  <c r="K100" i="34" s="1"/>
  <c r="I100" i="34"/>
  <c r="K99" i="34"/>
  <c r="J99" i="34"/>
  <c r="I99" i="34"/>
  <c r="J98" i="34"/>
  <c r="K98" i="34" s="1"/>
  <c r="I98" i="34"/>
  <c r="K97" i="34"/>
  <c r="J97" i="34"/>
  <c r="I97" i="34"/>
  <c r="J96" i="34"/>
  <c r="K96" i="34" s="1"/>
  <c r="I96" i="34"/>
  <c r="K95" i="34"/>
  <c r="J95" i="34"/>
  <c r="I95" i="34"/>
  <c r="J94" i="34"/>
  <c r="K94" i="34" s="1"/>
  <c r="I94" i="34"/>
  <c r="K93" i="34"/>
  <c r="J93" i="34"/>
  <c r="I93" i="34"/>
  <c r="J92" i="34"/>
  <c r="K92" i="34" s="1"/>
  <c r="I92" i="34"/>
  <c r="K91" i="34"/>
  <c r="J91" i="34"/>
  <c r="I91" i="34"/>
  <c r="J90" i="34"/>
  <c r="K90" i="34" s="1"/>
  <c r="I90" i="34"/>
  <c r="K89" i="34"/>
  <c r="J89" i="34"/>
  <c r="I89" i="34"/>
  <c r="J88" i="34"/>
  <c r="K88" i="34" s="1"/>
  <c r="I88" i="34"/>
  <c r="K87" i="34"/>
  <c r="J87" i="34"/>
  <c r="I87" i="34"/>
  <c r="K86" i="34"/>
  <c r="J86" i="34"/>
  <c r="I86" i="34"/>
  <c r="J85" i="34"/>
  <c r="K85" i="34" s="1"/>
  <c r="I85" i="34"/>
  <c r="J84" i="34"/>
  <c r="K84" i="34" s="1"/>
  <c r="I84" i="34"/>
  <c r="K83" i="34"/>
  <c r="J83" i="34"/>
  <c r="I83" i="34"/>
  <c r="K82" i="34"/>
  <c r="J82" i="34"/>
  <c r="I82" i="34"/>
  <c r="J81" i="34"/>
  <c r="K81" i="34" s="1"/>
  <c r="I81" i="34"/>
  <c r="J80" i="34"/>
  <c r="K80" i="34" s="1"/>
  <c r="I80" i="34"/>
  <c r="K79" i="34"/>
  <c r="J79" i="34"/>
  <c r="I79" i="34"/>
  <c r="K78" i="34"/>
  <c r="J78" i="34"/>
  <c r="I78" i="34"/>
  <c r="K77" i="34"/>
  <c r="J77" i="34"/>
  <c r="I77" i="34"/>
  <c r="J76" i="34"/>
  <c r="K76" i="34" s="1"/>
  <c r="I76" i="34"/>
  <c r="K75" i="34"/>
  <c r="J75" i="34"/>
  <c r="I75" i="34"/>
  <c r="K74" i="34"/>
  <c r="J74" i="34"/>
  <c r="I74" i="34"/>
  <c r="K73" i="34"/>
  <c r="J73" i="34"/>
  <c r="I73" i="34"/>
  <c r="K72" i="34"/>
  <c r="J72" i="34"/>
  <c r="I72" i="34"/>
  <c r="K71" i="34"/>
  <c r="J71" i="34"/>
  <c r="I71" i="34"/>
  <c r="K70" i="34"/>
  <c r="J70" i="34"/>
  <c r="I70" i="34"/>
  <c r="K69" i="34"/>
  <c r="J69" i="34"/>
  <c r="I69" i="34"/>
  <c r="K68" i="34"/>
  <c r="J68" i="34"/>
  <c r="I68" i="34"/>
  <c r="K67" i="34"/>
  <c r="J67" i="34"/>
  <c r="I67" i="34"/>
  <c r="K66" i="34"/>
  <c r="J66" i="34"/>
  <c r="I66" i="34"/>
  <c r="K65" i="34"/>
  <c r="J65" i="34"/>
  <c r="I65" i="34"/>
  <c r="K64" i="34"/>
  <c r="J64" i="34"/>
  <c r="I64" i="34"/>
  <c r="K63" i="34"/>
  <c r="J63" i="34"/>
  <c r="I63" i="34"/>
  <c r="K62" i="34"/>
  <c r="J62" i="34"/>
  <c r="I62" i="34"/>
  <c r="K61" i="34"/>
  <c r="J61" i="34"/>
  <c r="I61" i="34"/>
  <c r="K60" i="34"/>
  <c r="J60" i="34"/>
  <c r="I60" i="34"/>
  <c r="K59" i="34"/>
  <c r="J59" i="34"/>
  <c r="I59" i="34"/>
  <c r="K58" i="34"/>
  <c r="J58" i="34"/>
  <c r="I58" i="34"/>
  <c r="K57" i="34"/>
  <c r="J57" i="34"/>
  <c r="I57" i="34"/>
  <c r="K56" i="34"/>
  <c r="J56" i="34"/>
  <c r="I56" i="34"/>
  <c r="K55" i="34"/>
  <c r="J55" i="34"/>
  <c r="I55" i="34"/>
  <c r="K54" i="34"/>
  <c r="J54" i="34"/>
  <c r="I54" i="34"/>
  <c r="K53" i="34"/>
  <c r="J53" i="34"/>
  <c r="I53" i="34"/>
  <c r="K52" i="34"/>
  <c r="J52" i="34"/>
  <c r="I52" i="34"/>
  <c r="K51" i="34"/>
  <c r="J51" i="34"/>
  <c r="I51" i="34"/>
  <c r="K50" i="34"/>
  <c r="J50" i="34"/>
  <c r="I50" i="34"/>
  <c r="K49" i="34"/>
  <c r="J49" i="34"/>
  <c r="I49" i="34"/>
  <c r="K48" i="34"/>
  <c r="J48" i="34"/>
  <c r="I48" i="34"/>
  <c r="K47" i="34"/>
  <c r="J47" i="34"/>
  <c r="I47" i="34"/>
  <c r="K46" i="34"/>
  <c r="J46" i="34"/>
  <c r="I46" i="34"/>
  <c r="K45" i="34"/>
  <c r="J45" i="34"/>
  <c r="I45" i="34"/>
  <c r="K44" i="34"/>
  <c r="J44" i="34"/>
  <c r="I44" i="34"/>
  <c r="K43" i="34"/>
  <c r="J43" i="34"/>
  <c r="I43" i="34"/>
  <c r="K42" i="34"/>
  <c r="J42" i="34"/>
  <c r="I42" i="34"/>
  <c r="K41" i="34"/>
  <c r="J41" i="34"/>
  <c r="I41" i="34"/>
  <c r="K40" i="34"/>
  <c r="J40" i="34"/>
  <c r="I40" i="34"/>
  <c r="K39" i="34"/>
  <c r="J39" i="34"/>
  <c r="I39" i="34"/>
  <c r="K38" i="34"/>
  <c r="J38" i="34"/>
  <c r="I38" i="34"/>
  <c r="K37" i="34"/>
  <c r="J37" i="34"/>
  <c r="I37" i="34"/>
  <c r="K36" i="34"/>
  <c r="J36" i="34"/>
  <c r="I36" i="34"/>
  <c r="K35" i="34"/>
  <c r="J35" i="34"/>
  <c r="I35" i="34"/>
  <c r="K34" i="34"/>
  <c r="J34" i="34"/>
  <c r="I34" i="34"/>
  <c r="K33" i="34"/>
  <c r="J33" i="34"/>
  <c r="I33" i="34"/>
  <c r="K32" i="34"/>
  <c r="J32" i="34"/>
  <c r="I32" i="34"/>
  <c r="K31" i="34"/>
  <c r="J31" i="34"/>
  <c r="I31" i="34"/>
  <c r="K30" i="34"/>
  <c r="J30" i="34"/>
  <c r="I30" i="34"/>
  <c r="K29" i="34"/>
  <c r="J29" i="34"/>
  <c r="I29" i="34"/>
  <c r="K28" i="34"/>
  <c r="J28" i="34"/>
  <c r="I28" i="34"/>
  <c r="K27" i="34"/>
  <c r="J27" i="34"/>
  <c r="I27" i="34"/>
  <c r="K26" i="34"/>
  <c r="J26" i="34"/>
  <c r="I26" i="34"/>
  <c r="K25" i="34"/>
  <c r="J25" i="34"/>
  <c r="I25" i="34"/>
  <c r="K24" i="34"/>
  <c r="J24" i="34"/>
  <c r="I24" i="34"/>
  <c r="K23" i="34"/>
  <c r="J23" i="34"/>
  <c r="I23" i="34"/>
  <c r="K22" i="34"/>
  <c r="J22" i="34"/>
  <c r="I22" i="34"/>
  <c r="K21" i="34"/>
  <c r="J21" i="34"/>
  <c r="I21" i="34"/>
  <c r="K20" i="34"/>
  <c r="J20" i="34"/>
  <c r="I20" i="34"/>
  <c r="K19" i="34"/>
  <c r="J19" i="34"/>
  <c r="I19" i="34"/>
  <c r="K18" i="34"/>
  <c r="J18" i="34"/>
  <c r="I18" i="34"/>
  <c r="K17" i="34"/>
  <c r="J17" i="34"/>
  <c r="I17" i="34"/>
  <c r="K16" i="34"/>
  <c r="J16" i="34"/>
  <c r="I16" i="34"/>
  <c r="K15" i="34"/>
  <c r="J15" i="34"/>
  <c r="I15" i="34"/>
  <c r="K14" i="34"/>
  <c r="J14" i="34"/>
  <c r="I14" i="34"/>
  <c r="K13" i="34"/>
  <c r="J13" i="34"/>
  <c r="I13" i="34"/>
  <c r="K12" i="34"/>
  <c r="J12" i="34"/>
  <c r="I12" i="34"/>
  <c r="K11" i="34"/>
  <c r="J11" i="34"/>
  <c r="I11" i="34"/>
  <c r="K10" i="34"/>
  <c r="J10" i="34"/>
  <c r="I10" i="34"/>
  <c r="K9" i="34"/>
  <c r="J9" i="34"/>
  <c r="I9" i="34"/>
  <c r="K8" i="34"/>
  <c r="J8" i="34"/>
  <c r="I8" i="34"/>
  <c r="K7" i="34"/>
  <c r="J7" i="34"/>
  <c r="I7" i="34"/>
  <c r="K6" i="34"/>
  <c r="J6" i="34"/>
  <c r="I6" i="34"/>
  <c r="C816" i="34"/>
  <c r="B816" i="34"/>
  <c r="C815" i="34"/>
  <c r="B815" i="34"/>
  <c r="B814" i="34"/>
  <c r="C813" i="34"/>
  <c r="B813" i="34"/>
  <c r="B812" i="34"/>
  <c r="C811" i="34"/>
  <c r="B811" i="34"/>
  <c r="B810" i="34"/>
  <c r="C809" i="34"/>
  <c r="B809" i="34"/>
  <c r="B808" i="34"/>
  <c r="C806" i="34"/>
  <c r="B806" i="34"/>
  <c r="C805" i="34"/>
  <c r="B805" i="34"/>
  <c r="C804" i="34"/>
  <c r="B804" i="34"/>
  <c r="C803" i="34"/>
  <c r="B803" i="34"/>
  <c r="C802" i="34"/>
  <c r="B802" i="34"/>
  <c r="C801" i="34"/>
  <c r="B801" i="34"/>
  <c r="B800" i="34"/>
  <c r="C798" i="34"/>
  <c r="B798" i="34"/>
  <c r="H797" i="34"/>
  <c r="H798" i="34" s="1"/>
  <c r="H816" i="34" s="1"/>
  <c r="C795" i="34"/>
  <c r="B795" i="34"/>
  <c r="H793" i="34"/>
  <c r="H791" i="34"/>
  <c r="H788" i="34"/>
  <c r="H786" i="34"/>
  <c r="H784" i="34"/>
  <c r="H781" i="34"/>
  <c r="H779" i="34"/>
  <c r="H776" i="34"/>
  <c r="H774" i="34"/>
  <c r="H771" i="34"/>
  <c r="H769" i="34"/>
  <c r="H766" i="34"/>
  <c r="H764" i="34"/>
  <c r="H761" i="34"/>
  <c r="H759" i="34"/>
  <c r="H756" i="34"/>
  <c r="H754" i="34"/>
  <c r="H751" i="34"/>
  <c r="H749" i="34"/>
  <c r="H747" i="34"/>
  <c r="H743" i="34"/>
  <c r="H741" i="34"/>
  <c r="H739" i="34"/>
  <c r="H736" i="34"/>
  <c r="H732" i="34"/>
  <c r="H730" i="34"/>
  <c r="H727" i="34"/>
  <c r="H725" i="34"/>
  <c r="H722" i="34"/>
  <c r="H720" i="34"/>
  <c r="H717" i="34"/>
  <c r="H715" i="34"/>
  <c r="H712" i="34"/>
  <c r="H710" i="34"/>
  <c r="H706" i="34"/>
  <c r="H704" i="34"/>
  <c r="H701" i="34"/>
  <c r="H699" i="34"/>
  <c r="H696" i="34"/>
  <c r="H694" i="34"/>
  <c r="H691" i="34"/>
  <c r="H689" i="34"/>
  <c r="H686" i="34"/>
  <c r="H684" i="34"/>
  <c r="H682" i="34"/>
  <c r="H678" i="34"/>
  <c r="H676" i="34"/>
  <c r="H673" i="34"/>
  <c r="H671" i="34"/>
  <c r="H669" i="34"/>
  <c r="H665" i="34"/>
  <c r="H663" i="34"/>
  <c r="H660" i="34"/>
  <c r="H658" i="34"/>
  <c r="H656" i="34"/>
  <c r="H653" i="34"/>
  <c r="H651" i="34"/>
  <c r="C646" i="34"/>
  <c r="B646" i="34"/>
  <c r="H644" i="34"/>
  <c r="H641" i="34"/>
  <c r="H639" i="34"/>
  <c r="H638" i="34"/>
  <c r="H635" i="34"/>
  <c r="H632" i="34"/>
  <c r="H629" i="34"/>
  <c r="H626" i="34"/>
  <c r="H623" i="34"/>
  <c r="H621" i="34"/>
  <c r="H619" i="34"/>
  <c r="H616" i="34"/>
  <c r="C611" i="34"/>
  <c r="B611" i="34"/>
  <c r="H609" i="34"/>
  <c r="H606" i="34"/>
  <c r="H603" i="34"/>
  <c r="H601" i="34"/>
  <c r="H598" i="34"/>
  <c r="H596" i="34"/>
  <c r="H594" i="34"/>
  <c r="H593" i="34"/>
  <c r="H591" i="34"/>
  <c r="H589" i="34"/>
  <c r="H588" i="34"/>
  <c r="C584" i="34"/>
  <c r="B584" i="34"/>
  <c r="H582" i="34"/>
  <c r="H579" i="34"/>
  <c r="H577" i="34"/>
  <c r="H576" i="34"/>
  <c r="H574" i="34"/>
  <c r="H571" i="34"/>
  <c r="H569" i="34"/>
  <c r="H566" i="34"/>
  <c r="H565" i="34"/>
  <c r="H564" i="34"/>
  <c r="H561" i="34"/>
  <c r="H559" i="34"/>
  <c r="H557" i="34"/>
  <c r="H554" i="34"/>
  <c r="H552" i="34"/>
  <c r="H550" i="34"/>
  <c r="H549" i="34"/>
  <c r="H547" i="34"/>
  <c r="H545" i="34"/>
  <c r="H544" i="34"/>
  <c r="C540" i="34"/>
  <c r="B540" i="34"/>
  <c r="H538" i="34"/>
  <c r="H537" i="34"/>
  <c r="H534" i="34"/>
  <c r="H533" i="34"/>
  <c r="H532" i="34"/>
  <c r="H531" i="34"/>
  <c r="H530" i="34"/>
  <c r="H529" i="34"/>
  <c r="H527" i="34"/>
  <c r="H525" i="34"/>
  <c r="H523" i="34"/>
  <c r="H522" i="34"/>
  <c r="H521" i="34"/>
  <c r="H520" i="34"/>
  <c r="H518" i="34"/>
  <c r="H517" i="34"/>
  <c r="H514" i="34"/>
  <c r="H512" i="34"/>
  <c r="H510" i="34"/>
  <c r="H509" i="34"/>
  <c r="H508" i="34"/>
  <c r="H507" i="34"/>
  <c r="H506" i="34"/>
  <c r="H504" i="34"/>
  <c r="H503" i="34"/>
  <c r="H500" i="34"/>
  <c r="H498" i="34"/>
  <c r="H497" i="34"/>
  <c r="H494" i="34"/>
  <c r="H492" i="34"/>
  <c r="H490" i="34"/>
  <c r="H489" i="34"/>
  <c r="H487" i="34"/>
  <c r="H484" i="34"/>
  <c r="H482" i="34"/>
  <c r="H481" i="34"/>
  <c r="H479" i="34"/>
  <c r="H477" i="34"/>
  <c r="H474" i="34"/>
  <c r="H473" i="34"/>
  <c r="H472" i="34"/>
  <c r="H471" i="34"/>
  <c r="H470" i="34"/>
  <c r="H469" i="34"/>
  <c r="H466" i="34"/>
  <c r="H464" i="34"/>
  <c r="H462" i="34"/>
  <c r="H461" i="34"/>
  <c r="H460" i="34"/>
  <c r="H459" i="34"/>
  <c r="H458" i="34"/>
  <c r="H457" i="34"/>
  <c r="H456" i="34"/>
  <c r="H453" i="34"/>
  <c r="H451" i="34"/>
  <c r="H449" i="34"/>
  <c r="H447" i="34"/>
  <c r="H445" i="34"/>
  <c r="H444" i="34"/>
  <c r="H442" i="34"/>
  <c r="H440" i="34"/>
  <c r="H439" i="34"/>
  <c r="H436" i="34"/>
  <c r="H435" i="34"/>
  <c r="H433" i="34"/>
  <c r="C430" i="34"/>
  <c r="B430" i="34"/>
  <c r="H428" i="34"/>
  <c r="H427" i="34"/>
  <c r="H424" i="34"/>
  <c r="H423" i="34"/>
  <c r="H422" i="34"/>
  <c r="H421" i="34"/>
  <c r="H420" i="34"/>
  <c r="H418" i="34"/>
  <c r="H417" i="34"/>
  <c r="H416" i="34"/>
  <c r="H415" i="34"/>
  <c r="H414" i="34"/>
  <c r="H411" i="34"/>
  <c r="H409" i="34"/>
  <c r="H407" i="34"/>
  <c r="H406" i="34"/>
  <c r="H404" i="34"/>
  <c r="H403" i="34"/>
  <c r="H400" i="34"/>
  <c r="H398" i="34"/>
  <c r="H395" i="34"/>
  <c r="H393" i="34"/>
  <c r="H392" i="34"/>
  <c r="H391" i="34"/>
  <c r="H388" i="34"/>
  <c r="H386" i="34"/>
  <c r="H385" i="34"/>
  <c r="H383" i="34"/>
  <c r="H381" i="34"/>
  <c r="H378" i="34"/>
  <c r="H377" i="34"/>
  <c r="H375" i="34"/>
  <c r="H374" i="34"/>
  <c r="H373" i="34"/>
  <c r="H372" i="34"/>
  <c r="H371" i="34"/>
  <c r="H368" i="34"/>
  <c r="H366" i="34"/>
  <c r="H364" i="34"/>
  <c r="H362" i="34"/>
  <c r="H360" i="34"/>
  <c r="H357" i="34"/>
  <c r="H356" i="34"/>
  <c r="H354" i="34"/>
  <c r="H352" i="34"/>
  <c r="H351" i="34"/>
  <c r="C348" i="34"/>
  <c r="B348" i="34"/>
  <c r="H346" i="34"/>
  <c r="H345" i="34"/>
  <c r="H342" i="34"/>
  <c r="H341" i="34"/>
  <c r="H340" i="34"/>
  <c r="H339" i="34"/>
  <c r="H338" i="34"/>
  <c r="H336" i="34"/>
  <c r="H334" i="34"/>
  <c r="H333" i="34"/>
  <c r="H332" i="34"/>
  <c r="H330" i="34"/>
  <c r="H328" i="34"/>
  <c r="H326" i="34"/>
  <c r="H324" i="34"/>
  <c r="H323" i="34"/>
  <c r="H322" i="34"/>
  <c r="H321" i="34"/>
  <c r="H319" i="34"/>
  <c r="H316" i="34"/>
  <c r="H313" i="34"/>
  <c r="H311" i="34"/>
  <c r="H309" i="34"/>
  <c r="H308" i="34"/>
  <c r="H306" i="34"/>
  <c r="H304" i="34"/>
  <c r="H301" i="34"/>
  <c r="H300" i="34"/>
  <c r="H299" i="34"/>
  <c r="H298" i="34"/>
  <c r="H296" i="34"/>
  <c r="H294" i="34"/>
  <c r="H293" i="34"/>
  <c r="H292" i="34"/>
  <c r="H291" i="34"/>
  <c r="H288" i="34"/>
  <c r="H286" i="34"/>
  <c r="H284" i="34"/>
  <c r="H282" i="34"/>
  <c r="H279" i="34"/>
  <c r="H278" i="34"/>
  <c r="H276" i="34"/>
  <c r="H274" i="34"/>
  <c r="H273" i="34"/>
  <c r="C270" i="34"/>
  <c r="H268" i="34"/>
  <c r="H267" i="34"/>
  <c r="H264" i="34"/>
  <c r="H263" i="34"/>
  <c r="H262" i="34"/>
  <c r="H261" i="34"/>
  <c r="H260" i="34"/>
  <c r="H258" i="34"/>
  <c r="H257" i="34"/>
  <c r="H256" i="34"/>
  <c r="H254" i="34"/>
  <c r="H253" i="34"/>
  <c r="H252" i="34"/>
  <c r="H251" i="34"/>
  <c r="H249" i="34"/>
  <c r="H246" i="34"/>
  <c r="H243" i="34"/>
  <c r="H242" i="34"/>
  <c r="H240" i="34"/>
  <c r="H239" i="34"/>
  <c r="H238" i="34"/>
  <c r="H237" i="34"/>
  <c r="H236" i="34"/>
  <c r="H234" i="34"/>
  <c r="H233" i="34"/>
  <c r="H231" i="34"/>
  <c r="H230" i="34"/>
  <c r="H229" i="34"/>
  <c r="H226" i="34"/>
  <c r="H224" i="34"/>
  <c r="H223" i="34"/>
  <c r="H221" i="34"/>
  <c r="H219" i="34"/>
  <c r="H216" i="34"/>
  <c r="H215" i="34"/>
  <c r="H213" i="34"/>
  <c r="H211" i="34"/>
  <c r="H208" i="34"/>
  <c r="H207" i="34"/>
  <c r="H206" i="34"/>
  <c r="H205" i="34"/>
  <c r="H204" i="34"/>
  <c r="H203" i="34"/>
  <c r="H202" i="34"/>
  <c r="H199" i="34"/>
  <c r="H198" i="34"/>
  <c r="H196" i="34"/>
  <c r="H194" i="34"/>
  <c r="H192" i="34"/>
  <c r="H190" i="34"/>
  <c r="H188" i="34"/>
  <c r="H187" i="34"/>
  <c r="H184" i="34"/>
  <c r="H183" i="34"/>
  <c r="H181" i="34"/>
  <c r="H179" i="34"/>
  <c r="H178" i="34"/>
  <c r="C175" i="34"/>
  <c r="H173" i="34"/>
  <c r="H172" i="34"/>
  <c r="H169" i="34"/>
  <c r="H168" i="34"/>
  <c r="H167" i="34"/>
  <c r="H166" i="34"/>
  <c r="H165" i="34"/>
  <c r="H163" i="34"/>
  <c r="H161" i="34"/>
  <c r="H160" i="34"/>
  <c r="H159" i="34"/>
  <c r="H158" i="34"/>
  <c r="H155" i="34"/>
  <c r="H154" i="34"/>
  <c r="H153" i="34"/>
  <c r="H152" i="34"/>
  <c r="H150" i="34"/>
  <c r="H147" i="34"/>
  <c r="H144" i="34"/>
  <c r="H142" i="34"/>
  <c r="H141" i="34"/>
  <c r="H140" i="34"/>
  <c r="H139" i="34"/>
  <c r="H138" i="34"/>
  <c r="H135" i="34"/>
  <c r="H133" i="34"/>
  <c r="H132" i="34"/>
  <c r="H130" i="34"/>
  <c r="H128" i="34"/>
  <c r="H125" i="34"/>
  <c r="H124" i="34"/>
  <c r="H122" i="34"/>
  <c r="H121" i="34"/>
  <c r="H120" i="34"/>
  <c r="H119" i="34"/>
  <c r="H118" i="34"/>
  <c r="H117" i="34"/>
  <c r="H114" i="34"/>
  <c r="H112" i="34"/>
  <c r="H110" i="34"/>
  <c r="H108" i="34"/>
  <c r="H106" i="34"/>
  <c r="H103" i="34"/>
  <c r="H102" i="34"/>
  <c r="H100" i="34"/>
  <c r="H98" i="34"/>
  <c r="H97" i="34"/>
  <c r="C94" i="34"/>
  <c r="H92" i="34"/>
  <c r="H91" i="34"/>
  <c r="H88" i="34"/>
  <c r="H87" i="34"/>
  <c r="H86" i="34"/>
  <c r="H85" i="34"/>
  <c r="H84" i="34"/>
  <c r="H82" i="34"/>
  <c r="H80" i="34"/>
  <c r="H79" i="34"/>
  <c r="H78" i="34"/>
  <c r="H76" i="34"/>
  <c r="H74" i="34"/>
  <c r="H72" i="34"/>
  <c r="H71" i="34"/>
  <c r="H70" i="34"/>
  <c r="H69" i="34"/>
  <c r="H67" i="34"/>
  <c r="H64" i="34"/>
  <c r="H63" i="34"/>
  <c r="H60" i="34"/>
  <c r="H58" i="34"/>
  <c r="H57" i="34"/>
  <c r="H56" i="34"/>
  <c r="H54" i="34"/>
  <c r="H52" i="34"/>
  <c r="H49" i="34"/>
  <c r="H47" i="34"/>
  <c r="H45" i="34"/>
  <c r="H42" i="34"/>
  <c r="H41" i="34"/>
  <c r="H40" i="34"/>
  <c r="H38" i="34"/>
  <c r="H36" i="34"/>
  <c r="H34" i="34"/>
  <c r="H33" i="34"/>
  <c r="H32" i="34"/>
  <c r="H31" i="34"/>
  <c r="H28" i="34"/>
  <c r="H26" i="34"/>
  <c r="H24" i="34"/>
  <c r="H22" i="34"/>
  <c r="H21" i="34"/>
  <c r="H19" i="34"/>
  <c r="H17" i="34"/>
  <c r="H16" i="34"/>
  <c r="H13" i="34"/>
  <c r="H12" i="34"/>
  <c r="H10" i="34"/>
  <c r="H9" i="34"/>
  <c r="H795" i="34" l="1"/>
  <c r="H815" i="34" s="1"/>
  <c r="H646" i="34"/>
  <c r="H813" i="34" s="1"/>
  <c r="H611" i="34"/>
  <c r="H811" i="34" s="1"/>
  <c r="H584" i="34"/>
  <c r="H809" i="34" s="1"/>
  <c r="H540" i="34"/>
  <c r="H806" i="34" s="1"/>
  <c r="H430" i="34"/>
  <c r="H805" i="34" s="1"/>
  <c r="H348" i="34"/>
  <c r="H804" i="34" s="1"/>
  <c r="H270" i="34"/>
  <c r="H803" i="34" s="1"/>
  <c r="H175" i="34"/>
  <c r="H802" i="34" s="1"/>
  <c r="H94" i="34"/>
  <c r="H801" i="34" s="1"/>
  <c r="L765" i="34"/>
  <c r="L701" i="34"/>
  <c r="M738" i="34"/>
  <c r="N815" i="34"/>
  <c r="N751" i="34"/>
  <c r="N687" i="34"/>
  <c r="M711" i="34"/>
  <c r="L795" i="34"/>
  <c r="L731" i="34"/>
  <c r="N817" i="34"/>
  <c r="N753" i="34"/>
  <c r="N689" i="34"/>
  <c r="N657" i="34"/>
  <c r="N582" i="34"/>
  <c r="N518" i="34"/>
  <c r="M665" i="34"/>
  <c r="N615" i="34"/>
  <c r="M772" i="34"/>
  <c r="N616" i="34"/>
  <c r="N552" i="34"/>
  <c r="N488" i="34"/>
  <c r="M629" i="34"/>
  <c r="L629" i="34"/>
  <c r="L502" i="34"/>
  <c r="M372" i="34"/>
  <c r="M524" i="34"/>
  <c r="L674" i="34"/>
  <c r="L524" i="34"/>
  <c r="M393" i="34"/>
  <c r="M527" i="34"/>
  <c r="N577" i="34"/>
  <c r="L809" i="34"/>
  <c r="L745" i="34"/>
  <c r="L681" i="34"/>
  <c r="M698" i="34"/>
  <c r="N795" i="34"/>
  <c r="N731" i="34"/>
  <c r="M799" i="34"/>
  <c r="M671" i="34"/>
  <c r="L775" i="34"/>
  <c r="L711" i="34"/>
  <c r="N797" i="34"/>
  <c r="N733" i="34"/>
  <c r="M809" i="34"/>
  <c r="N630" i="34"/>
  <c r="N562" i="34"/>
  <c r="N498" i="34"/>
  <c r="L638" i="34"/>
  <c r="N595" i="34"/>
  <c r="M692" i="34"/>
  <c r="N596" i="34"/>
  <c r="N532" i="34"/>
  <c r="N468" i="34"/>
  <c r="M566" i="34"/>
  <c r="M587" i="34"/>
  <c r="M462" i="34"/>
  <c r="N647" i="34"/>
  <c r="M488" i="34"/>
  <c r="N613" i="34"/>
  <c r="L789" i="34"/>
  <c r="L725" i="34"/>
  <c r="M786" i="34"/>
  <c r="M658" i="34"/>
  <c r="N775" i="34"/>
  <c r="N711" i="34"/>
  <c r="M759" i="34"/>
  <c r="M631" i="34"/>
  <c r="L755" i="34"/>
  <c r="L691" i="34"/>
  <c r="N777" i="34"/>
  <c r="N713" i="34"/>
  <c r="M728" i="34"/>
  <c r="N606" i="34"/>
  <c r="N542" i="34"/>
  <c r="M741" i="34"/>
  <c r="L657" i="34"/>
  <c r="N575" i="34"/>
  <c r="N650" i="34"/>
  <c r="N576" i="34"/>
  <c r="N512" i="34"/>
  <c r="M785" i="34"/>
  <c r="M526" i="34"/>
  <c r="L550" i="34"/>
  <c r="M420" i="34"/>
  <c r="N782" i="34"/>
  <c r="N678" i="34"/>
  <c r="M618" i="34"/>
  <c r="L718" i="34"/>
  <c r="M691" i="34"/>
  <c r="N748" i="34"/>
  <c r="L796" i="34"/>
  <c r="N693" i="34"/>
  <c r="L613" i="34"/>
  <c r="L509" i="34"/>
  <c r="M644" i="34"/>
  <c r="M684" i="34"/>
  <c r="N556" i="34"/>
  <c r="L455" i="34"/>
  <c r="M610" i="34"/>
  <c r="M408" i="34"/>
  <c r="M508" i="34"/>
  <c r="N597" i="34"/>
  <c r="M437" i="34"/>
  <c r="M551" i="34"/>
  <c r="M586" i="34"/>
  <c r="M442" i="34"/>
  <c r="M504" i="34"/>
  <c r="M344" i="34"/>
  <c r="N447" i="34"/>
  <c r="L340" i="34"/>
  <c r="L276" i="34"/>
  <c r="N425" i="34"/>
  <c r="M313" i="34"/>
  <c r="L425" i="34"/>
  <c r="L329" i="34"/>
  <c r="N428" i="34"/>
  <c r="L753" i="34"/>
  <c r="M766" i="34"/>
  <c r="L790" i="34"/>
  <c r="L690" i="34"/>
  <c r="M635" i="34"/>
  <c r="L719" i="34"/>
  <c r="L768" i="34"/>
  <c r="M784" i="34"/>
  <c r="L585" i="34"/>
  <c r="M749" i="34"/>
  <c r="N603" i="34"/>
  <c r="L813" i="34"/>
  <c r="L749" i="34"/>
  <c r="L685" i="34"/>
  <c r="M706" i="34"/>
  <c r="N799" i="34"/>
  <c r="N735" i="34"/>
  <c r="M807" i="34"/>
  <c r="M679" i="34"/>
  <c r="L779" i="34"/>
  <c r="L715" i="34"/>
  <c r="N801" i="34"/>
  <c r="N737" i="34"/>
  <c r="N673" i="34"/>
  <c r="L635" i="34"/>
  <c r="N566" i="34"/>
  <c r="N502" i="34"/>
  <c r="N644" i="34"/>
  <c r="N599" i="34"/>
  <c r="M708" i="34"/>
  <c r="N600" i="34"/>
  <c r="N536" i="34"/>
  <c r="N472" i="34"/>
  <c r="M580" i="34"/>
  <c r="L596" i="34"/>
  <c r="L468" i="34"/>
  <c r="M661" i="34"/>
  <c r="L494" i="34"/>
  <c r="L617" i="34"/>
  <c r="L488" i="34"/>
  <c r="N651" i="34"/>
  <c r="M495" i="34"/>
  <c r="L546" i="34"/>
  <c r="L793" i="34"/>
  <c r="L729" i="34"/>
  <c r="M794" i="34"/>
  <c r="M666" i="34"/>
  <c r="N779" i="34"/>
  <c r="N715" i="34"/>
  <c r="M767" i="34"/>
  <c r="M639" i="34"/>
  <c r="L759" i="34"/>
  <c r="L695" i="34"/>
  <c r="N781" i="34"/>
  <c r="N717" i="34"/>
  <c r="M744" i="34"/>
  <c r="N610" i="34"/>
  <c r="N546" i="34"/>
  <c r="M757" i="34"/>
  <c r="L665" i="34"/>
  <c r="N579" i="34"/>
  <c r="L655" i="34"/>
  <c r="N580" i="34"/>
  <c r="N516" i="34"/>
  <c r="M801" i="34"/>
  <c r="M534" i="34"/>
  <c r="L558" i="34"/>
  <c r="M428" i="34"/>
  <c r="M592" i="34"/>
  <c r="N466" i="34"/>
  <c r="N581" i="34"/>
  <c r="L773" i="34"/>
  <c r="L709" i="34"/>
  <c r="M754" i="34"/>
  <c r="M626" i="34"/>
  <c r="N759" i="34"/>
  <c r="N695" i="34"/>
  <c r="M727" i="34"/>
  <c r="L803" i="34"/>
  <c r="L739" i="34"/>
  <c r="M816" i="34"/>
  <c r="N761" i="34"/>
  <c r="N697" i="34"/>
  <c r="L667" i="34"/>
  <c r="N590" i="34"/>
  <c r="N526" i="34"/>
  <c r="M677" i="34"/>
  <c r="L627" i="34"/>
  <c r="M813" i="34"/>
  <c r="L628" i="34"/>
  <c r="N560" i="34"/>
  <c r="N496" i="34"/>
  <c r="L650" i="34"/>
  <c r="N659" i="34"/>
  <c r="L518" i="34"/>
  <c r="M388" i="34"/>
  <c r="N754" i="34"/>
  <c r="M774" i="34"/>
  <c r="L794" i="34"/>
  <c r="N691" i="34"/>
  <c r="M643" i="34"/>
  <c r="N720" i="34"/>
  <c r="L772" i="34"/>
  <c r="M800" i="34"/>
  <c r="N586" i="34"/>
  <c r="M765" i="34"/>
  <c r="L606" i="34"/>
  <c r="N642" i="34"/>
  <c r="L531" i="34"/>
  <c r="N640" i="34"/>
  <c r="N561" i="34"/>
  <c r="M713" i="34"/>
  <c r="L478" i="34"/>
  <c r="N551" i="34"/>
  <c r="M401" i="34"/>
  <c r="M514" i="34"/>
  <c r="N549" i="34"/>
  <c r="M410" i="34"/>
  <c r="L422" i="34"/>
  <c r="M312" i="34"/>
  <c r="L413" i="34"/>
  <c r="L324" i="34"/>
  <c r="L544" i="34"/>
  <c r="N400" i="34"/>
  <c r="L781" i="34"/>
  <c r="L717" i="34"/>
  <c r="M770" i="34"/>
  <c r="M642" i="34"/>
  <c r="N767" i="34"/>
  <c r="N703" i="34"/>
  <c r="M743" i="34"/>
  <c r="L811" i="34"/>
  <c r="L747" i="34"/>
  <c r="L683" i="34"/>
  <c r="N769" i="34"/>
  <c r="N705" i="34"/>
  <c r="M696" i="34"/>
  <c r="N598" i="34"/>
  <c r="N534" i="34"/>
  <c r="M709" i="34"/>
  <c r="L641" i="34"/>
  <c r="L673" i="34"/>
  <c r="L639" i="34"/>
  <c r="N568" i="34"/>
  <c r="N504" i="34"/>
  <c r="M753" i="34"/>
  <c r="M689" i="34"/>
  <c r="L534" i="34"/>
  <c r="M404" i="34"/>
  <c r="M556" i="34"/>
  <c r="L452" i="34"/>
  <c r="L556" i="34"/>
  <c r="M425" i="34"/>
  <c r="M559" i="34"/>
  <c r="N609" i="34"/>
  <c r="N483" i="34"/>
  <c r="L761" i="34"/>
  <c r="L697" i="34"/>
  <c r="M730" i="34"/>
  <c r="N811" i="34"/>
  <c r="N747" i="34"/>
  <c r="N683" i="34"/>
  <c r="M703" i="34"/>
  <c r="L791" i="34"/>
  <c r="L727" i="34"/>
  <c r="N813" i="34"/>
  <c r="N749" i="34"/>
  <c r="N685" i="34"/>
  <c r="L651" i="34"/>
  <c r="N578" i="34"/>
  <c r="N514" i="34"/>
  <c r="N660" i="34"/>
  <c r="N611" i="34"/>
  <c r="M756" i="34"/>
  <c r="N612" i="34"/>
  <c r="N548" i="34"/>
  <c r="N484" i="34"/>
  <c r="N625" i="34"/>
  <c r="M623" i="34"/>
  <c r="M494" i="34"/>
  <c r="M364" i="34"/>
  <c r="M516" i="34"/>
  <c r="L661" i="34"/>
  <c r="L805" i="34"/>
  <c r="L741" i="34"/>
  <c r="M818" i="34"/>
  <c r="M690" i="34"/>
  <c r="N791" i="34"/>
  <c r="N727" i="34"/>
  <c r="M791" i="34"/>
  <c r="M663" i="34"/>
  <c r="L771" i="34"/>
  <c r="L707" i="34"/>
  <c r="N793" i="34"/>
  <c r="N729" i="34"/>
  <c r="M792" i="34"/>
  <c r="N624" i="34"/>
  <c r="N558" i="34"/>
  <c r="M817" i="34"/>
  <c r="M633" i="34"/>
  <c r="N591" i="34"/>
  <c r="L671" i="34"/>
  <c r="N592" i="34"/>
  <c r="N528" i="34"/>
  <c r="N464" i="34"/>
  <c r="M558" i="34"/>
  <c r="L580" i="34"/>
  <c r="M452" i="34"/>
  <c r="N806" i="34"/>
  <c r="L705" i="34"/>
  <c r="M670" i="34"/>
  <c r="L742" i="34"/>
  <c r="M747" i="34"/>
  <c r="N772" i="34"/>
  <c r="M808" i="34"/>
  <c r="L720" i="34"/>
  <c r="L643" i="34"/>
  <c r="L537" i="34"/>
  <c r="N636" i="34"/>
  <c r="M788" i="34"/>
  <c r="L583" i="34"/>
  <c r="L479" i="34"/>
  <c r="M515" i="34"/>
  <c r="N459" i="34"/>
  <c r="M553" i="34"/>
  <c r="L642" i="34"/>
  <c r="L472" i="34"/>
  <c r="M604" i="34"/>
  <c r="L622" i="34"/>
  <c r="M473" i="34"/>
  <c r="L618" i="34"/>
  <c r="N372" i="34"/>
  <c r="N547" i="34"/>
  <c r="L356" i="34"/>
  <c r="M802" i="34"/>
  <c r="M775" i="34"/>
  <c r="N785" i="34"/>
  <c r="N550" i="34"/>
  <c r="N661" i="34"/>
  <c r="M542" i="34"/>
  <c r="M472" i="34"/>
  <c r="M653" i="34"/>
  <c r="M762" i="34"/>
  <c r="M735" i="34"/>
  <c r="N765" i="34"/>
  <c r="N530" i="34"/>
  <c r="N634" i="34"/>
  <c r="M669" i="34"/>
  <c r="L448" i="34"/>
  <c r="M722" i="34"/>
  <c r="M695" i="34"/>
  <c r="N745" i="34"/>
  <c r="N510" i="34"/>
  <c r="N608" i="34"/>
  <c r="L612" i="34"/>
  <c r="M718" i="34"/>
  <c r="N696" i="34"/>
  <c r="L670" i="34"/>
  <c r="M563" i="34"/>
  <c r="N511" i="34"/>
  <c r="M378" i="34"/>
  <c r="L308" i="34"/>
  <c r="N375" i="34"/>
  <c r="L449" i="34"/>
  <c r="L313" i="34"/>
  <c r="N802" i="34"/>
  <c r="M814" i="34"/>
  <c r="L766" i="34"/>
  <c r="M739" i="34"/>
  <c r="N744" i="34"/>
  <c r="N741" i="34"/>
  <c r="N641" i="34"/>
  <c r="N506" i="34"/>
  <c r="L578" i="34"/>
  <c r="N604" i="34"/>
  <c r="L503" i="34"/>
  <c r="N774" i="34"/>
  <c r="M810" i="34"/>
  <c r="L814" i="34"/>
  <c r="L710" i="34"/>
  <c r="M683" i="34"/>
  <c r="N740" i="34"/>
  <c r="N789" i="34"/>
  <c r="L688" i="34"/>
  <c r="L605" i="34"/>
  <c r="L505" i="34"/>
  <c r="N628" i="34"/>
  <c r="N666" i="34"/>
  <c r="L551" i="34"/>
  <c r="M777" i="34"/>
  <c r="N601" i="34"/>
  <c r="M392" i="34"/>
  <c r="M500" i="34"/>
  <c r="M583" i="34"/>
  <c r="M429" i="34"/>
  <c r="M543" i="34"/>
  <c r="L572" i="34"/>
  <c r="M434" i="34"/>
  <c r="N490" i="34"/>
  <c r="M336" i="34"/>
  <c r="L436" i="34"/>
  <c r="N746" i="34"/>
  <c r="M750" i="34"/>
  <c r="L786" i="34"/>
  <c r="L682" i="34"/>
  <c r="L815" i="34"/>
  <c r="N712" i="34"/>
  <c r="N718" i="34"/>
  <c r="M694" i="34"/>
  <c r="N755" i="34"/>
  <c r="M771" i="34"/>
  <c r="N784" i="34"/>
  <c r="N684" i="34"/>
  <c r="L732" i="34"/>
  <c r="N662" i="34"/>
  <c r="L549" i="34"/>
  <c r="N652" i="34"/>
  <c r="L570" i="34"/>
  <c r="L595" i="34"/>
  <c r="N492" i="34"/>
  <c r="M539" i="34"/>
  <c r="M481" i="34"/>
  <c r="M576" i="34"/>
  <c r="M737" i="34"/>
  <c r="N495" i="34"/>
  <c r="L630" i="34"/>
  <c r="N648" i="34"/>
  <c r="L492" i="34"/>
  <c r="M681" i="34"/>
  <c r="L383" i="34"/>
  <c r="M582" i="34"/>
  <c r="N367" i="34"/>
  <c r="L300" i="34"/>
  <c r="N465" i="34"/>
  <c r="N361" i="34"/>
  <c r="L457" i="34"/>
  <c r="L353" i="34"/>
  <c r="M533" i="34"/>
  <c r="N790" i="34"/>
  <c r="L689" i="34"/>
  <c r="M638" i="34"/>
  <c r="L726" i="34"/>
  <c r="M715" i="34"/>
  <c r="N756" i="34"/>
  <c r="N805" i="34"/>
  <c r="L704" i="34"/>
  <c r="L623" i="34"/>
  <c r="N810" i="34"/>
  <c r="M751" i="34"/>
  <c r="L696" i="34"/>
  <c r="M685" i="34"/>
  <c r="L615" i="34"/>
  <c r="M596" i="34"/>
  <c r="M412" i="34"/>
  <c r="N441" i="34"/>
  <c r="M409" i="34"/>
  <c r="N620" i="34"/>
  <c r="M390" i="34"/>
  <c r="M348" i="34"/>
  <c r="L372" i="34"/>
  <c r="N281" i="34"/>
  <c r="M674" i="34"/>
  <c r="M647" i="34"/>
  <c r="N721" i="34"/>
  <c r="M773" i="34"/>
  <c r="N584" i="34"/>
  <c r="L566" i="34"/>
  <c r="M590" i="34"/>
  <c r="L514" i="34"/>
  <c r="M634" i="34"/>
  <c r="L807" i="34"/>
  <c r="N701" i="34"/>
  <c r="M693" i="34"/>
  <c r="N564" i="34"/>
  <c r="L526" i="34"/>
  <c r="L548" i="34"/>
  <c r="N807" i="34"/>
  <c r="L787" i="34"/>
  <c r="N681" i="34"/>
  <c r="L654" i="34"/>
  <c r="N544" i="34"/>
  <c r="L484" i="34"/>
  <c r="L770" i="34"/>
  <c r="L744" i="34"/>
  <c r="L582" i="34"/>
  <c r="L510" i="34"/>
  <c r="L656" i="34"/>
  <c r="N397" i="34"/>
  <c r="L292" i="34"/>
  <c r="M345" i="34"/>
  <c r="L393" i="34"/>
  <c r="L297" i="34"/>
  <c r="N778" i="34"/>
  <c r="M714" i="34"/>
  <c r="N739" i="34"/>
  <c r="M687" i="34"/>
  <c r="N692" i="34"/>
  <c r="L716" i="34"/>
  <c r="L609" i="34"/>
  <c r="N668" i="34"/>
  <c r="M780" i="34"/>
  <c r="L579" i="34"/>
  <c r="N476" i="34"/>
  <c r="N750" i="34"/>
  <c r="M758" i="34"/>
  <c r="N787" i="34"/>
  <c r="L686" i="34"/>
  <c r="N816" i="34"/>
  <c r="N716" i="34"/>
  <c r="L764" i="34"/>
  <c r="M776" i="34"/>
  <c r="L581" i="34"/>
  <c r="M733" i="34"/>
  <c r="L602" i="34"/>
  <c r="L631" i="34"/>
  <c r="N524" i="34"/>
  <c r="M627" i="34"/>
  <c r="N545" i="34"/>
  <c r="L669" i="34"/>
  <c r="N469" i="34"/>
  <c r="L540" i="34"/>
  <c r="M389" i="34"/>
  <c r="M506" i="34"/>
  <c r="L538" i="34"/>
  <c r="M402" i="34"/>
  <c r="L415" i="34"/>
  <c r="M304" i="34"/>
  <c r="L404" i="34"/>
  <c r="L721" i="34"/>
  <c r="M702" i="34"/>
  <c r="L758" i="34"/>
  <c r="M779" i="34"/>
  <c r="N788" i="34"/>
  <c r="N794" i="34"/>
  <c r="N690" i="34"/>
  <c r="M646" i="34"/>
  <c r="L730" i="34"/>
  <c r="M719" i="34"/>
  <c r="N760" i="34"/>
  <c r="L808" i="34"/>
  <c r="L708" i="34"/>
  <c r="N627" i="34"/>
  <c r="N522" i="34"/>
  <c r="M668" i="34"/>
  <c r="M732" i="34"/>
  <c r="L571" i="34"/>
  <c r="L467" i="34"/>
  <c r="L645" i="34"/>
  <c r="M432" i="34"/>
  <c r="M532" i="34"/>
  <c r="M615" i="34"/>
  <c r="M453" i="34"/>
  <c r="M572" i="34"/>
  <c r="M602" i="34"/>
  <c r="M457" i="34"/>
  <c r="N555" i="34"/>
  <c r="N360" i="34"/>
  <c r="L486" i="34"/>
  <c r="L348" i="34"/>
  <c r="L284" i="34"/>
  <c r="N439" i="34"/>
  <c r="M329" i="34"/>
  <c r="L441" i="34"/>
  <c r="L337" i="34"/>
  <c r="L439" i="34"/>
  <c r="N766" i="34"/>
  <c r="M790" i="34"/>
  <c r="N803" i="34"/>
  <c r="L702" i="34"/>
  <c r="M659" i="34"/>
  <c r="N732" i="34"/>
  <c r="L780" i="34"/>
  <c r="N677" i="34"/>
  <c r="L597" i="34"/>
  <c r="N706" i="34"/>
  <c r="N776" i="34"/>
  <c r="N654" i="34"/>
  <c r="M652" i="34"/>
  <c r="L563" i="34"/>
  <c r="M672" i="34"/>
  <c r="L797" i="34"/>
  <c r="L763" i="34"/>
  <c r="M673" i="34"/>
  <c r="M436" i="34"/>
  <c r="L777" i="34"/>
  <c r="L743" i="34"/>
  <c r="L633" i="34"/>
  <c r="M396" i="34"/>
  <c r="N743" i="34"/>
  <c r="N646" i="34"/>
  <c r="N480" i="34"/>
  <c r="M795" i="34"/>
  <c r="L607" i="34"/>
  <c r="L485" i="34"/>
  <c r="M477" i="34"/>
  <c r="M361" i="34"/>
  <c r="N726" i="34"/>
  <c r="L714" i="34"/>
  <c r="M804" i="34"/>
  <c r="L557" i="34"/>
  <c r="N669" i="34"/>
  <c r="M793" i="34"/>
  <c r="M710" i="34"/>
  <c r="M783" i="34"/>
  <c r="N688" i="34"/>
  <c r="N670" i="34"/>
  <c r="L662" i="34"/>
  <c r="L603" i="34"/>
  <c r="M550" i="34"/>
  <c r="M601" i="34"/>
  <c r="N503" i="34"/>
  <c r="M721" i="34"/>
  <c r="M370" i="34"/>
  <c r="N589" i="34"/>
  <c r="N694" i="34"/>
  <c r="L734" i="34"/>
  <c r="N764" i="34"/>
  <c r="M798" i="34"/>
  <c r="L706" i="34"/>
  <c r="L735" i="34"/>
  <c r="L680" i="34"/>
  <c r="L497" i="34"/>
  <c r="N658" i="34"/>
  <c r="M761" i="34"/>
  <c r="M380" i="34"/>
  <c r="M574" i="34"/>
  <c r="M535" i="34"/>
  <c r="M426" i="34"/>
  <c r="M328" i="34"/>
  <c r="L332" i="34"/>
  <c r="L411" i="34"/>
  <c r="L409" i="34"/>
  <c r="L414" i="34"/>
  <c r="M742" i="34"/>
  <c r="M815" i="34"/>
  <c r="N704" i="34"/>
  <c r="M736" i="34"/>
  <c r="M678" i="34"/>
  <c r="L577" i="34"/>
  <c r="L511" i="34"/>
  <c r="L640" i="34"/>
  <c r="N527" i="34"/>
  <c r="M492" i="34"/>
  <c r="M575" i="34"/>
  <c r="M544" i="34"/>
  <c r="L304" i="34"/>
  <c r="L402" i="34"/>
  <c r="L469" i="34"/>
  <c r="N334" i="34"/>
  <c r="N405" i="34"/>
  <c r="M525" i="34"/>
  <c r="N359" i="34"/>
  <c r="N295" i="34"/>
  <c r="L466" i="34"/>
  <c r="L371" i="34"/>
  <c r="M251" i="34"/>
  <c r="M228" i="34"/>
  <c r="L307" i="34"/>
  <c r="N205" i="34"/>
  <c r="N141" i="34"/>
  <c r="M229" i="34"/>
  <c r="M101" i="34"/>
  <c r="N247" i="34"/>
  <c r="L181" i="34"/>
  <c r="M630" i="34"/>
  <c r="M812" i="34"/>
  <c r="L569" i="34"/>
  <c r="L586" i="34"/>
  <c r="N508" i="34"/>
  <c r="N569" i="34"/>
  <c r="L722" i="34"/>
  <c r="L748" i="34"/>
  <c r="L501" i="34"/>
  <c r="L663" i="34"/>
  <c r="M769" i="34"/>
  <c r="N475" i="34"/>
  <c r="M475" i="34"/>
  <c r="M449" i="34"/>
  <c r="N486" i="34"/>
  <c r="M430" i="34"/>
  <c r="N379" i="34"/>
  <c r="M411" i="34"/>
  <c r="N297" i="34"/>
  <c r="L427" i="34"/>
  <c r="M528" i="34"/>
  <c r="N350" i="34"/>
  <c r="L430" i="34"/>
  <c r="M314" i="34"/>
  <c r="N378" i="34"/>
  <c r="N307" i="34"/>
  <c r="M487" i="34"/>
  <c r="N392" i="34"/>
  <c r="M275" i="34"/>
  <c r="M249" i="34"/>
  <c r="L454" i="34"/>
  <c r="N217" i="34"/>
  <c r="N153" i="34"/>
  <c r="N250" i="34"/>
  <c r="M125" i="34"/>
  <c r="N262" i="34"/>
  <c r="L193" i="34"/>
  <c r="N762" i="34"/>
  <c r="M655" i="34"/>
  <c r="L672" i="34"/>
  <c r="M649" i="34"/>
  <c r="L591" i="34"/>
  <c r="M555" i="34"/>
  <c r="M376" i="34"/>
  <c r="M656" i="34"/>
  <c r="M385" i="34"/>
  <c r="N593" i="34"/>
  <c r="M374" i="34"/>
  <c r="M324" i="34"/>
  <c r="L360" i="34"/>
  <c r="N273" i="34"/>
  <c r="N391" i="34"/>
  <c r="L453" i="34"/>
  <c r="N326" i="34"/>
  <c r="L391" i="34"/>
  <c r="M512" i="34"/>
  <c r="L354" i="34"/>
  <c r="L290" i="34"/>
  <c r="L458" i="34"/>
  <c r="L733" i="34"/>
  <c r="L699" i="34"/>
  <c r="N783" i="34"/>
  <c r="M760" i="34"/>
  <c r="N520" i="34"/>
  <c r="L456" i="34"/>
  <c r="N763" i="34"/>
  <c r="M680" i="34"/>
  <c r="N500" i="34"/>
  <c r="L757" i="34"/>
  <c r="L723" i="34"/>
  <c r="N607" i="34"/>
  <c r="L817" i="34"/>
  <c r="M704" i="34"/>
  <c r="M619" i="34"/>
  <c r="L636" i="34"/>
  <c r="L536" i="34"/>
  <c r="M510" i="34"/>
  <c r="M662" i="34"/>
  <c r="N796" i="34"/>
  <c r="L692" i="34"/>
  <c r="M805" i="34"/>
  <c r="L555" i="34"/>
  <c r="N722" i="34"/>
  <c r="L762" i="34"/>
  <c r="N792" i="34"/>
  <c r="L740" i="34"/>
  <c r="N554" i="34"/>
  <c r="L574" i="34"/>
  <c r="L499" i="34"/>
  <c r="N497" i="34"/>
  <c r="L444" i="34"/>
  <c r="L637" i="34"/>
  <c r="N501" i="34"/>
  <c r="L390" i="34"/>
  <c r="N798" i="34"/>
  <c r="M650" i="34"/>
  <c r="M723" i="34"/>
  <c r="L769" i="34"/>
  <c r="L806" i="34"/>
  <c r="M667" i="34"/>
  <c r="L784" i="34"/>
  <c r="L601" i="34"/>
  <c r="M621" i="34"/>
  <c r="L543" i="34"/>
  <c r="N585" i="34"/>
  <c r="M491" i="34"/>
  <c r="M417" i="34"/>
  <c r="N565" i="34"/>
  <c r="N436" i="34"/>
  <c r="L429" i="34"/>
  <c r="N629" i="34"/>
  <c r="M600" i="34"/>
  <c r="L321" i="34"/>
  <c r="N738" i="34"/>
  <c r="L778" i="34"/>
  <c r="N808" i="34"/>
  <c r="L756" i="34"/>
  <c r="N570" i="34"/>
  <c r="N676" i="34"/>
  <c r="N587" i="34"/>
  <c r="M571" i="34"/>
  <c r="N482" i="34"/>
  <c r="M632" i="34"/>
  <c r="L498" i="34"/>
  <c r="N388" i="34"/>
  <c r="N345" i="34"/>
  <c r="N471" i="34"/>
  <c r="M325" i="34"/>
  <c r="N398" i="34"/>
  <c r="M607" i="34"/>
  <c r="M354" i="34"/>
  <c r="M419" i="34"/>
  <c r="N327" i="34"/>
  <c r="N263" i="34"/>
  <c r="N424" i="34"/>
  <c r="M315" i="34"/>
  <c r="L283" i="34"/>
  <c r="M164" i="34"/>
  <c r="N237" i="34"/>
  <c r="N173" i="34"/>
  <c r="M298" i="34"/>
  <c r="M165" i="34"/>
  <c r="M302" i="34"/>
  <c r="L213" i="34"/>
  <c r="N786" i="34"/>
  <c r="M707" i="34"/>
  <c r="L684" i="34"/>
  <c r="N675" i="34"/>
  <c r="L611" i="34"/>
  <c r="M589" i="34"/>
  <c r="N682" i="34"/>
  <c r="L751" i="34"/>
  <c r="N633" i="34"/>
  <c r="L624" i="34"/>
  <c r="L547" i="34"/>
  <c r="M640" i="34"/>
  <c r="L621" i="34"/>
  <c r="L576" i="34"/>
  <c r="N626" i="34"/>
  <c r="N541" i="34"/>
  <c r="M552" i="34"/>
  <c r="M284" i="34"/>
  <c r="N341" i="34"/>
  <c r="M536" i="34"/>
  <c r="M357" i="34"/>
  <c r="N430" i="34"/>
  <c r="L309" i="34"/>
  <c r="N371" i="34"/>
  <c r="M458" i="34"/>
  <c r="N339" i="34"/>
  <c r="N275" i="34"/>
  <c r="N442" i="34"/>
  <c r="M339" i="34"/>
  <c r="L385" i="34"/>
  <c r="M188" i="34"/>
  <c r="N253" i="34"/>
  <c r="N185" i="34"/>
  <c r="L450" i="34"/>
  <c r="M189" i="34"/>
  <c r="L408" i="34"/>
  <c r="L225" i="34"/>
  <c r="L161" i="34"/>
  <c r="L802" i="34"/>
  <c r="L804" i="34"/>
  <c r="L553" i="34"/>
  <c r="N671" i="34"/>
  <c r="L491" i="34"/>
  <c r="L542" i="34"/>
  <c r="N456" i="34"/>
  <c r="N699" i="34"/>
  <c r="N672" i="34"/>
  <c r="N809" i="34"/>
  <c r="N730" i="34"/>
  <c r="N449" i="34"/>
  <c r="L473" i="34"/>
  <c r="L818" i="34"/>
  <c r="M688" i="34"/>
  <c r="L527" i="34"/>
  <c r="L738" i="34"/>
  <c r="L712" i="34"/>
  <c r="M764" i="34"/>
  <c r="M444" i="34"/>
  <c r="M588" i="34"/>
  <c r="L366" i="34"/>
  <c r="L810" i="34"/>
  <c r="N742" i="34"/>
  <c r="N812" i="34"/>
  <c r="L573" i="34"/>
  <c r="L519" i="34"/>
  <c r="L462" i="34"/>
  <c r="L530" i="34"/>
  <c r="L397" i="34"/>
  <c r="M499" i="34"/>
  <c r="N714" i="34"/>
  <c r="L783" i="34"/>
  <c r="L545" i="34"/>
  <c r="M716" i="34"/>
  <c r="M599" i="34"/>
  <c r="M446" i="34"/>
  <c r="N325" i="34"/>
  <c r="M541" i="34"/>
  <c r="N437" i="34"/>
  <c r="M387" i="34"/>
  <c r="N493" i="34"/>
  <c r="M283" i="34"/>
  <c r="M502" i="34"/>
  <c r="N157" i="34"/>
  <c r="M133" i="34"/>
  <c r="L197" i="34"/>
  <c r="N752" i="34"/>
  <c r="L649" i="34"/>
  <c r="L652" i="34"/>
  <c r="L812" i="34"/>
  <c r="N571" i="34"/>
  <c r="N553" i="34"/>
  <c r="L516" i="34"/>
  <c r="M486" i="34"/>
  <c r="N477" i="34"/>
  <c r="M463" i="34"/>
  <c r="L384" i="34"/>
  <c r="M346" i="34"/>
  <c r="N323" i="34"/>
  <c r="N417" i="34"/>
  <c r="M276" i="34"/>
  <c r="N233" i="34"/>
  <c r="N292" i="34"/>
  <c r="N288" i="34"/>
  <c r="L145" i="34"/>
  <c r="L736" i="34"/>
  <c r="N653" i="34"/>
  <c r="M465" i="34"/>
  <c r="N567" i="34"/>
  <c r="M530" i="34"/>
  <c r="M422" i="34"/>
  <c r="M620" i="34"/>
  <c r="N317" i="34"/>
  <c r="N423" i="34"/>
  <c r="M423" i="34"/>
  <c r="N523" i="34"/>
  <c r="M310" i="34"/>
  <c r="L338" i="34"/>
  <c r="L258" i="34"/>
  <c r="L387" i="34"/>
  <c r="M271" i="34"/>
  <c r="N246" i="34"/>
  <c r="L440" i="34"/>
  <c r="L216" i="34"/>
  <c r="L152" i="34"/>
  <c r="L246" i="34"/>
  <c r="M121" i="34"/>
  <c r="L259" i="34"/>
  <c r="N190" i="34"/>
  <c r="L798" i="34"/>
  <c r="L800" i="34"/>
  <c r="L541" i="34"/>
  <c r="N663" i="34"/>
  <c r="L487" i="34"/>
  <c r="N529" i="34"/>
  <c r="M513" i="34"/>
  <c r="L500" i="34"/>
  <c r="M522" i="34"/>
  <c r="M470" i="34"/>
  <c r="L406" i="34"/>
  <c r="N451" i="34"/>
  <c r="N313" i="34"/>
  <c r="N457" i="34"/>
  <c r="M305" i="34"/>
  <c r="M375" i="34"/>
  <c r="M520" i="34"/>
  <c r="M338" i="34"/>
  <c r="M403" i="34"/>
  <c r="N319" i="34"/>
  <c r="L616" i="34"/>
  <c r="L410" i="34"/>
  <c r="L737" i="34"/>
  <c r="N804" i="34"/>
  <c r="M720" i="34"/>
  <c r="M641" i="34"/>
  <c r="L587" i="34"/>
  <c r="M531" i="34"/>
  <c r="M360" i="34"/>
  <c r="L619" i="34"/>
  <c r="M373" i="34"/>
  <c r="M579" i="34"/>
  <c r="L660" i="34"/>
  <c r="M316" i="34"/>
  <c r="N353" i="34"/>
  <c r="N655" i="34"/>
  <c r="L379" i="34"/>
  <c r="L447" i="34"/>
  <c r="N322" i="34"/>
  <c r="N387" i="34"/>
  <c r="M480" i="34"/>
  <c r="L350" i="34"/>
  <c r="L286" i="34"/>
  <c r="N452" i="34"/>
  <c r="M359" i="34"/>
  <c r="N563" i="34"/>
  <c r="M208" i="34"/>
  <c r="N272" i="34"/>
  <c r="L196" i="34"/>
  <c r="M726" i="34"/>
  <c r="N700" i="34"/>
  <c r="L593" i="34"/>
  <c r="L598" i="34"/>
  <c r="L523" i="34"/>
  <c r="M594" i="34"/>
  <c r="M564" i="34"/>
  <c r="N543" i="34"/>
  <c r="M567" i="34"/>
  <c r="N517" i="34"/>
  <c r="L438" i="34"/>
  <c r="M557" i="34"/>
  <c r="N329" i="34"/>
  <c r="M479" i="34"/>
  <c r="M337" i="34"/>
  <c r="M407" i="34"/>
  <c r="N298" i="34"/>
  <c r="L361" i="34"/>
  <c r="N426" i="34"/>
  <c r="N331" i="34"/>
  <c r="N267" i="34"/>
  <c r="N431" i="34"/>
  <c r="M323" i="34"/>
  <c r="N312" i="34"/>
  <c r="M172" i="34"/>
  <c r="N243" i="34"/>
  <c r="N177" i="34"/>
  <c r="L319" i="34"/>
  <c r="M173" i="34"/>
  <c r="N316" i="34"/>
  <c r="L217" i="34"/>
  <c r="L153" i="34"/>
  <c r="N619" i="34"/>
  <c r="N489" i="34"/>
  <c r="N301" i="34"/>
  <c r="N435" i="34"/>
  <c r="L489" i="34"/>
  <c r="M224" i="34"/>
  <c r="L160" i="34"/>
  <c r="M137" i="34"/>
  <c r="N198" i="34"/>
  <c r="N254" i="34"/>
  <c r="L376" i="34"/>
  <c r="L222" i="34"/>
  <c r="L158" i="34"/>
  <c r="L254" i="34"/>
  <c r="M131" i="34"/>
  <c r="L86" i="34"/>
  <c r="N18" i="34"/>
  <c r="M108" i="34"/>
  <c r="L303" i="34"/>
  <c r="M84" i="34"/>
  <c r="L18" i="34"/>
  <c r="M35" i="34"/>
  <c r="L93" i="34"/>
  <c r="N24" i="34"/>
  <c r="N136" i="34"/>
  <c r="M20" i="34"/>
  <c r="N126" i="34"/>
  <c r="N49" i="34"/>
  <c r="N710" i="34"/>
  <c r="N445" i="34"/>
  <c r="M352" i="34"/>
  <c r="M471" i="34"/>
  <c r="M362" i="34"/>
  <c r="M279" i="34"/>
  <c r="N240" i="34"/>
  <c r="M253" i="34"/>
  <c r="L264" i="34"/>
  <c r="L141" i="34"/>
  <c r="M190" i="34"/>
  <c r="L257" i="34"/>
  <c r="N187" i="34"/>
  <c r="M431" i="34"/>
  <c r="M191" i="34"/>
  <c r="L126" i="34"/>
  <c r="L49" i="34"/>
  <c r="L171" i="34"/>
  <c r="M42" i="34"/>
  <c r="L124" i="34"/>
  <c r="N47" i="34"/>
  <c r="N93" i="34"/>
  <c r="M25" i="34"/>
  <c r="L55" i="34"/>
  <c r="M242" i="34"/>
  <c r="M79" i="34"/>
  <c r="N204" i="34"/>
  <c r="L82" i="34"/>
  <c r="L16" i="34"/>
  <c r="L515" i="34"/>
  <c r="L604" i="34"/>
  <c r="L280" i="34"/>
  <c r="L398" i="34"/>
  <c r="L464" i="34"/>
  <c r="M200" i="34"/>
  <c r="N149" i="34"/>
  <c r="M117" i="34"/>
  <c r="L189" i="34"/>
  <c r="L247" i="34"/>
  <c r="N363" i="34"/>
  <c r="L218" i="34"/>
  <c r="L154" i="34"/>
  <c r="M248" i="34"/>
  <c r="M123" i="34"/>
  <c r="M80" i="34"/>
  <c r="N719" i="34"/>
  <c r="M608" i="34"/>
  <c r="L679" i="34"/>
  <c r="M548" i="34"/>
  <c r="N574" i="34"/>
  <c r="L799" i="34"/>
  <c r="N509" i="34"/>
  <c r="L345" i="34"/>
  <c r="M787" i="34"/>
  <c r="L533" i="34"/>
  <c r="L801" i="34"/>
  <c r="M731" i="34"/>
  <c r="N638" i="34"/>
  <c r="L575" i="34"/>
  <c r="M540" i="34"/>
  <c r="M611" i="34"/>
  <c r="L504" i="34"/>
  <c r="N707" i="34"/>
  <c r="M746" i="34"/>
  <c r="N708" i="34"/>
  <c r="M717" i="34"/>
  <c r="M605" i="34"/>
  <c r="L532" i="34"/>
  <c r="M394" i="34"/>
  <c r="L316" i="34"/>
  <c r="L377" i="34"/>
  <c r="M686" i="34"/>
  <c r="N680" i="34"/>
  <c r="L746" i="34"/>
  <c r="N460" i="34"/>
  <c r="M469" i="34"/>
  <c r="N429" i="34"/>
  <c r="M549" i="34"/>
  <c r="M439" i="34"/>
  <c r="L375" i="34"/>
  <c r="N343" i="34"/>
  <c r="N446" i="34"/>
  <c r="M399" i="34"/>
  <c r="L261" i="34"/>
  <c r="N573" i="34"/>
  <c r="N422" i="34"/>
  <c r="L165" i="34"/>
  <c r="L752" i="34"/>
  <c r="M700" i="34"/>
  <c r="L785" i="34"/>
  <c r="L676" i="34"/>
  <c r="L599" i="34"/>
  <c r="M384" i="34"/>
  <c r="M397" i="34"/>
  <c r="M382" i="34"/>
  <c r="L363" i="34"/>
  <c r="N393" i="34"/>
  <c r="N330" i="34"/>
  <c r="N515" i="34"/>
  <c r="N291" i="34"/>
  <c r="N366" i="34"/>
  <c r="M220" i="34"/>
  <c r="N201" i="34"/>
  <c r="M221" i="34"/>
  <c r="N241" i="34"/>
  <c r="M782" i="34"/>
  <c r="L620" i="34"/>
  <c r="N540" i="34"/>
  <c r="N617" i="34"/>
  <c r="L508" i="34"/>
  <c r="L482" i="34"/>
  <c r="M509" i="34"/>
  <c r="N461" i="34"/>
  <c r="L296" i="34"/>
  <c r="M353" i="34"/>
  <c r="N382" i="34"/>
  <c r="L423" i="34"/>
  <c r="L437" i="34"/>
  <c r="L322" i="34"/>
  <c r="L480" i="34"/>
  <c r="L365" i="34"/>
  <c r="M239" i="34"/>
  <c r="M216" i="34"/>
  <c r="L281" i="34"/>
  <c r="L200" i="34"/>
  <c r="L136" i="34"/>
  <c r="M217" i="34"/>
  <c r="M89" i="34"/>
  <c r="L240" i="34"/>
  <c r="N174" i="34"/>
  <c r="L694" i="34"/>
  <c r="N725" i="34"/>
  <c r="M789" i="34"/>
  <c r="L647" i="34"/>
  <c r="N664" i="34"/>
  <c r="M448" i="34"/>
  <c r="M459" i="34"/>
  <c r="M441" i="34"/>
  <c r="L658" i="34"/>
  <c r="M418" i="34"/>
  <c r="L369" i="34"/>
  <c r="M395" i="34"/>
  <c r="N293" i="34"/>
  <c r="L418" i="34"/>
  <c r="M496" i="34"/>
  <c r="N346" i="34"/>
  <c r="N421" i="34"/>
  <c r="L648" i="34"/>
  <c r="M371" i="34"/>
  <c r="N303" i="34"/>
  <c r="M476" i="34"/>
  <c r="N385" i="34"/>
  <c r="M734" i="34"/>
  <c r="L703" i="34"/>
  <c r="N602" i="34"/>
  <c r="L610" i="34"/>
  <c r="L535" i="34"/>
  <c r="M603" i="34"/>
  <c r="M569" i="34"/>
  <c r="N559" i="34"/>
  <c r="M581" i="34"/>
  <c r="L522" i="34"/>
  <c r="L493" i="34"/>
  <c r="M577" i="34"/>
  <c r="N333" i="34"/>
  <c r="N481" i="34"/>
  <c r="M341" i="34"/>
  <c r="N414" i="34"/>
  <c r="L301" i="34"/>
  <c r="N362" i="34"/>
  <c r="L428" i="34"/>
  <c r="L334" i="34"/>
  <c r="L270" i="34"/>
  <c r="N433" i="34"/>
  <c r="M327" i="34"/>
  <c r="L327" i="34"/>
  <c r="M176" i="34"/>
  <c r="M246" i="34"/>
  <c r="L180" i="34"/>
  <c r="N771" i="34"/>
  <c r="L776" i="34"/>
  <c r="L525" i="34"/>
  <c r="M748" i="34"/>
  <c r="L471" i="34"/>
  <c r="N513" i="34"/>
  <c r="M497" i="34"/>
  <c r="M482" i="34"/>
  <c r="M511" i="34"/>
  <c r="M454" i="34"/>
  <c r="L399" i="34"/>
  <c r="N434" i="34"/>
  <c r="N309" i="34"/>
  <c r="M447" i="34"/>
  <c r="M598" i="34"/>
  <c r="L364" i="34"/>
  <c r="N474" i="34"/>
  <c r="M330" i="34"/>
  <c r="N394" i="34"/>
  <c r="N315" i="34"/>
  <c r="M517" i="34"/>
  <c r="L403" i="34"/>
  <c r="M291" i="34"/>
  <c r="M261" i="34"/>
  <c r="M140" i="34"/>
  <c r="N225" i="34"/>
  <c r="N161" i="34"/>
  <c r="M272" i="34"/>
  <c r="M141" i="34"/>
  <c r="N270" i="34"/>
  <c r="L201" i="34"/>
  <c r="L442" i="34"/>
  <c r="M478" i="34"/>
  <c r="M438" i="34"/>
  <c r="N432" i="34"/>
  <c r="M318" i="34"/>
  <c r="L394" i="34"/>
  <c r="L568" i="34"/>
  <c r="L128" i="34"/>
  <c r="L446" i="34"/>
  <c r="N166" i="34"/>
  <c r="M226" i="34"/>
  <c r="M297" i="34"/>
  <c r="L206" i="34"/>
  <c r="L142" i="34"/>
  <c r="M227" i="34"/>
  <c r="M99" i="34"/>
  <c r="N66" i="34"/>
  <c r="N255" i="34"/>
  <c r="L77" i="34"/>
  <c r="N200" i="34"/>
  <c r="L66" i="34"/>
  <c r="M65" i="34"/>
  <c r="N121" i="34"/>
  <c r="N72" i="34"/>
  <c r="N8" i="34"/>
  <c r="M112" i="34"/>
  <c r="M53" i="34"/>
  <c r="L104" i="34"/>
  <c r="N33" i="34"/>
  <c r="N665" i="34"/>
  <c r="M413" i="34"/>
  <c r="M379" i="34"/>
  <c r="N338" i="34"/>
  <c r="L298" i="34"/>
  <c r="L285" i="34"/>
  <c r="N197" i="34"/>
  <c r="M193" i="34"/>
  <c r="N226" i="34"/>
  <c r="N282" i="34"/>
  <c r="M158" i="34"/>
  <c r="N235" i="34"/>
  <c r="N171" i="34"/>
  <c r="L293" i="34"/>
  <c r="M159" i="34"/>
  <c r="L105" i="34"/>
  <c r="L33" i="34"/>
  <c r="L131" i="34"/>
  <c r="M10" i="34"/>
  <c r="L103" i="34"/>
  <c r="N31" i="34"/>
  <c r="M63" i="34"/>
  <c r="N112" i="34"/>
  <c r="L39" i="34"/>
  <c r="L183" i="34"/>
  <c r="M48" i="34"/>
  <c r="N140" i="34"/>
  <c r="L64" i="34"/>
  <c r="M37" i="34"/>
  <c r="M400" i="34"/>
  <c r="M386" i="34"/>
  <c r="L395" i="34"/>
  <c r="L520" i="34"/>
  <c r="N369" i="34"/>
  <c r="L433" i="34"/>
  <c r="L351" i="34"/>
  <c r="N348" i="34"/>
  <c r="N158" i="34"/>
  <c r="M218" i="34"/>
  <c r="M293" i="34"/>
  <c r="L202" i="34"/>
  <c r="L138" i="34"/>
  <c r="M219" i="34"/>
  <c r="M91" i="34"/>
  <c r="N62" i="34"/>
  <c r="L227" i="34"/>
  <c r="M70" i="34"/>
  <c r="N184" i="34"/>
  <c r="L62" i="34"/>
  <c r="M122" i="34"/>
  <c r="M102" i="34"/>
  <c r="N68" i="34"/>
  <c r="L76" i="34"/>
  <c r="M104" i="34"/>
  <c r="L347" i="34"/>
  <c r="N614" i="34"/>
  <c r="M613" i="34"/>
  <c r="N594" i="34"/>
  <c r="L693" i="34"/>
  <c r="M740" i="34"/>
  <c r="L561" i="34"/>
  <c r="L381" i="34"/>
  <c r="N403" i="34"/>
  <c r="N768" i="34"/>
  <c r="M636" i="34"/>
  <c r="N698" i="34"/>
  <c r="L767" i="34"/>
  <c r="L529" i="34"/>
  <c r="L475" i="34"/>
  <c r="N632" i="34"/>
  <c r="N467" i="34"/>
  <c r="N770" i="34"/>
  <c r="M675" i="34"/>
  <c r="L782" i="34"/>
  <c r="N757" i="34"/>
  <c r="L594" i="34"/>
  <c r="N537" i="34"/>
  <c r="M381" i="34"/>
  <c r="N411" i="34"/>
  <c r="N494" i="34"/>
  <c r="L305" i="34"/>
  <c r="L754" i="34"/>
  <c r="L728" i="34"/>
  <c r="L760" i="34"/>
  <c r="N491" i="34"/>
  <c r="M554" i="34"/>
  <c r="M292" i="34"/>
  <c r="L434" i="34"/>
  <c r="L357" i="34"/>
  <c r="M322" i="34"/>
  <c r="N311" i="34"/>
  <c r="N399" i="34"/>
  <c r="L255" i="34"/>
  <c r="N221" i="34"/>
  <c r="M256" i="34"/>
  <c r="N265" i="34"/>
  <c r="N686" i="34"/>
  <c r="N649" i="34"/>
  <c r="L559" i="34"/>
  <c r="M622" i="34"/>
  <c r="L565" i="34"/>
  <c r="L495" i="34"/>
  <c r="M529" i="34"/>
  <c r="M538" i="34"/>
  <c r="N420" i="34"/>
  <c r="L320" i="34"/>
  <c r="M317" i="34"/>
  <c r="L528" i="34"/>
  <c r="N410" i="34"/>
  <c r="N259" i="34"/>
  <c r="M307" i="34"/>
  <c r="M156" i="34"/>
  <c r="N169" i="34"/>
  <c r="M157" i="34"/>
  <c r="L209" i="34"/>
  <c r="L698" i="34"/>
  <c r="M797" i="34"/>
  <c r="M729" i="34"/>
  <c r="M521" i="34"/>
  <c r="M445" i="34"/>
  <c r="N533" i="34"/>
  <c r="N413" i="34"/>
  <c r="N402" i="34"/>
  <c r="N499" i="34"/>
  <c r="M309" i="34"/>
  <c r="L349" i="34"/>
  <c r="N368" i="34"/>
  <c r="L405" i="34"/>
  <c r="L306" i="34"/>
  <c r="N440" i="34"/>
  <c r="M335" i="34"/>
  <c r="L359" i="34"/>
  <c r="M184" i="34"/>
  <c r="L252" i="34"/>
  <c r="L184" i="34"/>
  <c r="N374" i="34"/>
  <c r="M185" i="34"/>
  <c r="L401" i="34"/>
  <c r="N222" i="34"/>
  <c r="N758" i="34"/>
  <c r="M651" i="34"/>
  <c r="M768" i="34"/>
  <c r="L646" i="34"/>
  <c r="N588" i="34"/>
  <c r="M547" i="34"/>
  <c r="M368" i="34"/>
  <c r="M637" i="34"/>
  <c r="M377" i="34"/>
  <c r="L588" i="34"/>
  <c r="M745" i="34"/>
  <c r="M320" i="34"/>
  <c r="N357" i="34"/>
  <c r="M705" i="34"/>
  <c r="N384" i="34"/>
  <c r="L451" i="34"/>
  <c r="L325" i="34"/>
  <c r="N389" i="34"/>
  <c r="N487" i="34"/>
  <c r="N351" i="34"/>
  <c r="N287" i="34"/>
  <c r="N454" i="34"/>
  <c r="L362" i="34"/>
  <c r="L774" i="34"/>
  <c r="L788" i="34"/>
  <c r="N538" i="34"/>
  <c r="M796" i="34"/>
  <c r="L483" i="34"/>
  <c r="N521" i="34"/>
  <c r="M505" i="34"/>
  <c r="M485" i="34"/>
  <c r="M519" i="34"/>
  <c r="L460" i="34"/>
  <c r="N404" i="34"/>
  <c r="N443" i="34"/>
  <c r="L312" i="34"/>
  <c r="M451" i="34"/>
  <c r="N605" i="34"/>
  <c r="L367" i="34"/>
  <c r="L496" i="34"/>
  <c r="M334" i="34"/>
  <c r="L396" i="34"/>
  <c r="L318" i="34"/>
  <c r="M568" i="34"/>
  <c r="N408" i="34"/>
  <c r="M295" i="34"/>
  <c r="M266" i="34"/>
  <c r="M144" i="34"/>
  <c r="L228" i="34"/>
  <c r="L164" i="34"/>
  <c r="M803" i="34"/>
  <c r="N709" i="34"/>
  <c r="M725" i="34"/>
  <c r="M625" i="34"/>
  <c r="N631" i="34"/>
  <c r="M424" i="34"/>
  <c r="N453" i="34"/>
  <c r="M421" i="34"/>
  <c r="L632" i="34"/>
  <c r="M406" i="34"/>
  <c r="M356" i="34"/>
  <c r="N386" i="34"/>
  <c r="L288" i="34"/>
  <c r="N409" i="34"/>
  <c r="L477" i="34"/>
  <c r="L341" i="34"/>
  <c r="N412" i="34"/>
  <c r="M614" i="34"/>
  <c r="M365" i="34"/>
  <c r="N299" i="34"/>
  <c r="N470" i="34"/>
  <c r="L378" i="34"/>
  <c r="M259" i="34"/>
  <c r="M236" i="34"/>
  <c r="L339" i="34"/>
  <c r="N209" i="34"/>
  <c r="N145" i="34"/>
  <c r="M237" i="34"/>
  <c r="M109" i="34"/>
  <c r="L253" i="34"/>
  <c r="L185" i="34"/>
  <c r="N814" i="34"/>
  <c r="L481" i="34"/>
  <c r="N381" i="34"/>
  <c r="N531" i="34"/>
  <c r="L380" i="34"/>
  <c r="M287" i="34"/>
  <c r="L249" i="34"/>
  <c r="M264" i="34"/>
  <c r="L267" i="34"/>
  <c r="N142" i="34"/>
  <c r="M194" i="34"/>
  <c r="N260" i="34"/>
  <c r="L190" i="34"/>
  <c r="N438" i="34"/>
  <c r="M195" i="34"/>
  <c r="L263" i="34"/>
  <c r="N50" i="34"/>
  <c r="L179" i="34"/>
  <c r="M46" i="34"/>
  <c r="L127" i="34"/>
  <c r="L50" i="34"/>
  <c r="M98" i="34"/>
  <c r="M41" i="34"/>
  <c r="N56" i="34"/>
  <c r="L245" i="34"/>
  <c r="M82" i="34"/>
  <c r="N212" i="34"/>
  <c r="N83" i="34"/>
  <c r="N17" i="34"/>
  <c r="L567" i="34"/>
  <c r="L626" i="34"/>
  <c r="N285" i="34"/>
  <c r="L407" i="34"/>
  <c r="M468" i="34"/>
  <c r="M212" i="34"/>
  <c r="L156" i="34"/>
  <c r="M129" i="34"/>
  <c r="N194" i="34"/>
  <c r="L250" i="34"/>
  <c r="M369" i="34"/>
  <c r="N219" i="34"/>
  <c r="N155" i="34"/>
  <c r="L251" i="34"/>
  <c r="M127" i="34"/>
  <c r="L83" i="34"/>
  <c r="L17" i="34"/>
  <c r="N103" i="34"/>
  <c r="L260" i="34"/>
  <c r="N81" i="34"/>
  <c r="N15" i="34"/>
  <c r="M31" i="34"/>
  <c r="L90" i="34"/>
  <c r="L23" i="34"/>
  <c r="N134" i="34"/>
  <c r="M16" i="34"/>
  <c r="L123" i="34"/>
  <c r="L48" i="34"/>
  <c r="M682" i="34"/>
  <c r="M676" i="34"/>
  <c r="M340" i="34"/>
  <c r="L461" i="34"/>
  <c r="L358" i="34"/>
  <c r="M267" i="34"/>
  <c r="L236" i="34"/>
  <c r="L243" i="34"/>
  <c r="N257" i="34"/>
  <c r="N507" i="34"/>
  <c r="M186" i="34"/>
  <c r="M254" i="34"/>
  <c r="L186" i="34"/>
  <c r="L424" i="34"/>
  <c r="M187" i="34"/>
  <c r="N124" i="34"/>
  <c r="N46" i="34"/>
  <c r="L163" i="34"/>
  <c r="M38" i="34"/>
  <c r="N122" i="34"/>
  <c r="L46" i="34"/>
  <c r="M90" i="34"/>
  <c r="M17" i="34"/>
  <c r="N52" i="34"/>
  <c r="N239" i="34"/>
  <c r="N76" i="34"/>
  <c r="N196" i="34"/>
  <c r="L79" i="34"/>
  <c r="N13" i="34"/>
  <c r="L463" i="34"/>
  <c r="L562" i="34"/>
  <c r="L584" i="34"/>
  <c r="N380" i="34"/>
  <c r="L668" i="34"/>
  <c r="N455" i="34"/>
  <c r="M654" i="34"/>
  <c r="M466" i="34"/>
  <c r="L678" i="34"/>
  <c r="M498" i="34"/>
  <c r="M763" i="34"/>
  <c r="N557" i="34"/>
  <c r="M464" i="34"/>
  <c r="N189" i="34"/>
  <c r="L513" i="34"/>
  <c r="M573" i="34"/>
  <c r="N277" i="34"/>
  <c r="M460" i="34"/>
  <c r="M93" i="34"/>
  <c r="L625" i="34"/>
  <c r="L374" i="34"/>
  <c r="N306" i="34"/>
  <c r="N415" i="34"/>
  <c r="L232" i="34"/>
  <c r="N286" i="34"/>
  <c r="M617" i="34"/>
  <c r="M585" i="34"/>
  <c r="M507" i="34"/>
  <c r="M349" i="34"/>
  <c r="M435" i="34"/>
  <c r="M331" i="34"/>
  <c r="N645" i="34"/>
  <c r="M433" i="34"/>
  <c r="L388" i="34"/>
  <c r="N342" i="34"/>
  <c r="L302" i="34"/>
  <c r="L239" i="34"/>
  <c r="N800" i="34"/>
  <c r="M523" i="34"/>
  <c r="M570" i="34"/>
  <c r="M591" i="34"/>
  <c r="L382" i="34"/>
  <c r="N450" i="34"/>
  <c r="L269" i="34"/>
  <c r="M77" i="34"/>
  <c r="N463" i="34"/>
  <c r="N344" i="34"/>
  <c r="N284" i="34"/>
  <c r="L299" i="34"/>
  <c r="L133" i="34"/>
  <c r="M67" i="34"/>
  <c r="M52" i="34"/>
  <c r="M416" i="34"/>
  <c r="N376" i="34"/>
  <c r="N162" i="34"/>
  <c r="N139" i="34"/>
  <c r="L235" i="34"/>
  <c r="N125" i="34"/>
  <c r="N107" i="34"/>
  <c r="L589" i="34"/>
  <c r="L294" i="34"/>
  <c r="L221" i="34"/>
  <c r="L170" i="34"/>
  <c r="N30" i="34"/>
  <c r="M118" i="34"/>
  <c r="L30" i="34"/>
  <c r="L109" i="34"/>
  <c r="L175" i="34"/>
  <c r="M138" i="34"/>
  <c r="N45" i="34"/>
  <c r="L521" i="34"/>
  <c r="N643" i="34"/>
  <c r="L443" i="34"/>
  <c r="L282" i="34"/>
  <c r="M269" i="34"/>
  <c r="L188" i="34"/>
  <c r="M177" i="34"/>
  <c r="N218" i="34"/>
  <c r="M273" i="34"/>
  <c r="M150" i="34"/>
  <c r="N231" i="34"/>
  <c r="N167" i="34"/>
  <c r="M289" i="34"/>
  <c r="M151" i="34"/>
  <c r="N100" i="34"/>
  <c r="L29" i="34"/>
  <c r="N127" i="34"/>
  <c r="N97" i="34"/>
  <c r="N98" i="34"/>
  <c r="N27" i="34"/>
  <c r="M55" i="34"/>
  <c r="L106" i="34"/>
  <c r="L35" i="34"/>
  <c r="L167" i="34"/>
  <c r="M40" i="34"/>
  <c r="M136" i="34"/>
  <c r="L60" i="34"/>
  <c r="N6" i="34"/>
  <c r="N635" i="34"/>
  <c r="L560" i="34"/>
  <c r="N364" i="34"/>
  <c r="N462" i="34"/>
  <c r="M343" i="34"/>
  <c r="N296" i="34"/>
  <c r="N300" i="34"/>
  <c r="N304" i="34"/>
  <c r="N154" i="34"/>
  <c r="M210" i="34"/>
  <c r="N280" i="34"/>
  <c r="L198" i="34"/>
  <c r="L134" i="34"/>
  <c r="M211" i="34"/>
  <c r="N332" i="34"/>
  <c r="N58" i="34"/>
  <c r="L211" i="34"/>
  <c r="M62" i="34"/>
  <c r="N168" i="34"/>
  <c r="L58" i="34"/>
  <c r="M114" i="34"/>
  <c r="M86" i="34"/>
  <c r="M561" i="34"/>
  <c r="L431" i="34"/>
  <c r="M333" i="34"/>
  <c r="L421" i="34"/>
  <c r="M319" i="34"/>
  <c r="M274" i="34"/>
  <c r="M294" i="34"/>
  <c r="M290" i="34"/>
  <c r="N150" i="34"/>
  <c r="M206" i="34"/>
  <c r="L273" i="34"/>
  <c r="N195" i="34"/>
  <c r="N131" i="34"/>
  <c r="M207" i="34"/>
  <c r="L315" i="34"/>
  <c r="L57" i="34"/>
  <c r="L203" i="34"/>
  <c r="M58" i="34"/>
  <c r="N160" i="34"/>
  <c r="N55" i="34"/>
  <c r="N109" i="34"/>
  <c r="M73" i="34"/>
  <c r="L63" i="34"/>
  <c r="L470" i="34"/>
  <c r="N91" i="34"/>
  <c r="N236" i="34"/>
  <c r="L91" i="34"/>
  <c r="L24" i="34"/>
  <c r="L590" i="34"/>
  <c r="M546" i="34"/>
  <c r="N321" i="34"/>
  <c r="L600" i="34"/>
  <c r="L262" i="34"/>
  <c r="L242" i="34"/>
  <c r="L172" i="34"/>
  <c r="M149" i="34"/>
  <c r="L205" i="34"/>
  <c r="M262" i="34"/>
  <c r="N390" i="34"/>
  <c r="L226" i="34"/>
  <c r="L162" i="34"/>
  <c r="M268" i="34"/>
  <c r="M139" i="34"/>
  <c r="N92" i="34"/>
  <c r="N22" i="34"/>
  <c r="M116" i="34"/>
  <c r="M45" i="34"/>
  <c r="N90" i="34"/>
  <c r="L22" i="34"/>
  <c r="M43" i="34"/>
  <c r="L98" i="34"/>
  <c r="N28" i="34"/>
  <c r="L143" i="34"/>
  <c r="M28" i="34"/>
  <c r="M130" i="34"/>
  <c r="N53" i="34"/>
  <c r="N395" i="34"/>
  <c r="M198" i="34"/>
  <c r="M50" i="34"/>
  <c r="L248" i="34"/>
  <c r="L20" i="34"/>
  <c r="L208" i="34"/>
  <c r="M167" i="34"/>
  <c r="L125" i="34"/>
  <c r="N180" i="34"/>
  <c r="N305" i="34"/>
  <c r="M383" i="34"/>
  <c r="M29" i="34"/>
  <c r="L199" i="34"/>
  <c r="M69" i="34"/>
  <c r="L132" i="34"/>
  <c r="M103" i="34"/>
  <c r="N104" i="34"/>
  <c r="M134" i="34"/>
  <c r="M593" i="34"/>
  <c r="L265" i="34"/>
  <c r="N144" i="34"/>
  <c r="N138" i="34"/>
  <c r="N479" i="34"/>
  <c r="M286" i="34"/>
  <c r="L135" i="34"/>
  <c r="N16" i="34"/>
  <c r="N41" i="34"/>
  <c r="M145" i="34"/>
  <c r="L89" i="34"/>
  <c r="L75" i="34"/>
  <c r="L107" i="34"/>
  <c r="L69" i="34"/>
  <c r="N25" i="34"/>
  <c r="M7" i="34"/>
  <c r="M9" i="34"/>
  <c r="N57" i="34"/>
  <c r="N101" i="34"/>
  <c r="N358" i="34"/>
  <c r="L241" i="34"/>
  <c r="N128" i="34"/>
  <c r="M257" i="34"/>
  <c r="L11" i="34"/>
  <c r="N94" i="34"/>
  <c r="M81" i="34"/>
  <c r="L713" i="34"/>
  <c r="N656" i="34"/>
  <c r="N314" i="34"/>
  <c r="M657" i="34"/>
  <c r="N137" i="34"/>
  <c r="M501" i="34"/>
  <c r="N724" i="34"/>
  <c r="L490" i="34"/>
  <c r="M781" i="34"/>
  <c r="M483" i="34"/>
  <c r="N572" i="34"/>
  <c r="L352" i="34"/>
  <c r="M204" i="34"/>
  <c r="L310" i="34"/>
  <c r="N34" i="34"/>
  <c r="M61" i="34"/>
  <c r="N203" i="34"/>
  <c r="L7" i="34"/>
  <c r="M181" i="34"/>
  <c r="L102" i="34"/>
  <c r="M27" i="34"/>
  <c r="N61" i="34"/>
  <c r="L370" i="34"/>
  <c r="N229" i="34"/>
  <c r="M366" i="34"/>
  <c r="N183" i="34"/>
  <c r="L121" i="34"/>
  <c r="L155" i="34"/>
  <c r="N43" i="34"/>
  <c r="L51" i="34"/>
  <c r="N188" i="34"/>
  <c r="N623" i="34"/>
  <c r="N444" i="34"/>
  <c r="M105" i="34"/>
  <c r="N340" i="34"/>
  <c r="N242" i="34"/>
  <c r="N10" i="34"/>
  <c r="L74" i="34"/>
  <c r="M518" i="34"/>
  <c r="N679" i="34"/>
  <c r="N702" i="34"/>
  <c r="L816" i="34"/>
  <c r="M565" i="34"/>
  <c r="M752" i="34"/>
  <c r="M296" i="34"/>
  <c r="L659" i="34"/>
  <c r="L420" i="34"/>
  <c r="N279" i="34"/>
  <c r="M197" i="34"/>
  <c r="L459" i="34"/>
  <c r="L666" i="34"/>
  <c r="M455" i="34"/>
  <c r="M243" i="34"/>
  <c r="L177" i="34"/>
  <c r="L465" i="34"/>
  <c r="N337" i="34"/>
  <c r="M342" i="34"/>
  <c r="M303" i="34"/>
  <c r="L168" i="34"/>
  <c r="N206" i="34"/>
  <c r="L614" i="34"/>
  <c r="L564" i="34"/>
  <c r="M584" i="34"/>
  <c r="L416" i="34"/>
  <c r="N335" i="34"/>
  <c r="M811" i="34"/>
  <c r="M645" i="34"/>
  <c r="N639" i="34"/>
  <c r="N289" i="34"/>
  <c r="N419" i="34"/>
  <c r="L474" i="34"/>
  <c r="N356" i="34"/>
  <c r="M712" i="34"/>
  <c r="N674" i="34"/>
  <c r="L653" i="34"/>
  <c r="N377" i="34"/>
  <c r="N478" i="34"/>
  <c r="M355" i="34"/>
  <c r="N193" i="34"/>
  <c r="L233" i="34"/>
  <c r="N418" i="34"/>
  <c r="L204" i="34"/>
  <c r="M162" i="34"/>
  <c r="M163" i="34"/>
  <c r="M14" i="34"/>
  <c r="L114" i="34"/>
  <c r="N148" i="34"/>
  <c r="M398" i="34"/>
  <c r="M484" i="34"/>
  <c r="M222" i="34"/>
  <c r="M223" i="34"/>
  <c r="M74" i="34"/>
  <c r="M110" i="34"/>
  <c r="M21" i="34"/>
  <c r="M405" i="34"/>
  <c r="M281" i="34"/>
  <c r="L275" i="34"/>
  <c r="L291" i="34"/>
  <c r="N14" i="34"/>
  <c r="N252" i="34"/>
  <c r="L14" i="34"/>
  <c r="N88" i="34"/>
  <c r="N132" i="34"/>
  <c r="L120" i="34"/>
  <c r="N29" i="34"/>
  <c r="L664" i="34"/>
  <c r="M300" i="34"/>
  <c r="L317" i="34"/>
  <c r="N448" i="34"/>
  <c r="M192" i="34"/>
  <c r="L148" i="34"/>
  <c r="M113" i="34"/>
  <c r="N186" i="34"/>
  <c r="M244" i="34"/>
  <c r="L355" i="34"/>
  <c r="N215" i="34"/>
  <c r="N151" i="34"/>
  <c r="M245" i="34"/>
  <c r="M119" i="34"/>
  <c r="N77" i="34"/>
  <c r="L13" i="34"/>
  <c r="N95" i="34"/>
  <c r="N249" i="34"/>
  <c r="N75" i="34"/>
  <c r="N11" i="34"/>
  <c r="M23" i="34"/>
  <c r="N85" i="34"/>
  <c r="L19" i="34"/>
  <c r="N130" i="34"/>
  <c r="M8" i="34"/>
  <c r="N118" i="34"/>
  <c r="L44" i="34"/>
  <c r="M755" i="34"/>
  <c r="L592" i="34"/>
  <c r="M288" i="34"/>
  <c r="L432" i="34"/>
  <c r="L342" i="34"/>
  <c r="M247" i="34"/>
  <c r="L224" i="34"/>
  <c r="M233" i="34"/>
  <c r="M250" i="34"/>
  <c r="L343" i="34"/>
  <c r="M178" i="34"/>
  <c r="N248" i="34"/>
  <c r="L182" i="34"/>
  <c r="N352" i="34"/>
  <c r="M179" i="34"/>
  <c r="L118" i="34"/>
  <c r="N42" i="34"/>
  <c r="L147" i="34"/>
  <c r="M30" i="34"/>
  <c r="L116" i="34"/>
  <c r="L42" i="34"/>
  <c r="L81" i="34"/>
  <c r="N780" i="34"/>
  <c r="N535" i="34"/>
  <c r="L552" i="34"/>
  <c r="L400" i="34"/>
  <c r="L330" i="34"/>
  <c r="L634" i="34"/>
  <c r="L220" i="34"/>
  <c r="M225" i="34"/>
  <c r="N244" i="34"/>
  <c r="N328" i="34"/>
  <c r="M174" i="34"/>
  <c r="N245" i="34"/>
  <c r="N179" i="34"/>
  <c r="L335" i="34"/>
  <c r="M175" i="34"/>
  <c r="N116" i="34"/>
  <c r="L41" i="34"/>
  <c r="L139" i="34"/>
  <c r="M26" i="34"/>
  <c r="N114" i="34"/>
  <c r="N39" i="34"/>
  <c r="M78" i="34"/>
  <c r="L122" i="34"/>
  <c r="L47" i="34"/>
  <c r="L215" i="34"/>
  <c r="M64" i="34"/>
  <c r="N172" i="34"/>
  <c r="L72" i="34"/>
  <c r="L8" i="34"/>
  <c r="M578" i="34"/>
  <c r="M489" i="34"/>
  <c r="M467" i="34"/>
  <c r="M350" i="34"/>
  <c r="L419" i="34"/>
  <c r="M160" i="34"/>
  <c r="N133" i="34"/>
  <c r="M85" i="34"/>
  <c r="L173" i="34"/>
  <c r="M234" i="34"/>
  <c r="N308" i="34"/>
  <c r="L210" i="34"/>
  <c r="L146" i="34"/>
  <c r="M235" i="34"/>
  <c r="M107" i="34"/>
  <c r="N70" i="34"/>
  <c r="M278" i="34"/>
  <c r="N84" i="34"/>
  <c r="N216" i="34"/>
  <c r="L70" i="34"/>
  <c r="N276" i="34"/>
  <c r="M11" i="34"/>
  <c r="L78" i="34"/>
  <c r="N12" i="34"/>
  <c r="M120" i="34"/>
  <c r="N113" i="34"/>
  <c r="N110" i="34"/>
  <c r="N37" i="34"/>
  <c r="L389" i="34"/>
  <c r="N191" i="34"/>
  <c r="N51" i="34"/>
  <c r="L85" i="34"/>
  <c r="N773" i="34"/>
  <c r="N234" i="34"/>
  <c r="L37" i="34"/>
  <c r="N48" i="34"/>
  <c r="N73" i="34"/>
  <c r="L512" i="34"/>
  <c r="N159" i="34"/>
  <c r="N19" i="34"/>
  <c r="M56" i="34"/>
  <c r="N505" i="34"/>
  <c r="N170" i="34"/>
  <c r="N258" i="34"/>
  <c r="N32" i="34"/>
  <c r="M299" i="34"/>
  <c r="N667" i="34"/>
  <c r="M24" i="34"/>
  <c r="L108" i="34"/>
  <c r="M503" i="34"/>
  <c r="N111" i="34"/>
  <c r="L36" i="34"/>
  <c r="M326" i="34"/>
  <c r="N207" i="34"/>
  <c r="N637" i="34"/>
  <c r="N736" i="34"/>
  <c r="M545" i="34"/>
  <c r="N723" i="34"/>
  <c r="N355" i="34"/>
  <c r="L476" i="34"/>
  <c r="M152" i="34"/>
  <c r="N621" i="34"/>
  <c r="N365" i="34"/>
  <c r="M456" i="34"/>
  <c r="L368" i="34"/>
  <c r="N734" i="34"/>
  <c r="N283" i="34"/>
  <c r="L700" i="34"/>
  <c r="L174" i="34"/>
  <c r="L34" i="34"/>
  <c r="M609" i="34"/>
  <c r="L65" i="34"/>
  <c r="L32" i="34"/>
  <c r="M100" i="34"/>
  <c r="N20" i="34"/>
  <c r="L750" i="34"/>
  <c r="L346" i="34"/>
  <c r="M240" i="34"/>
  <c r="M182" i="34"/>
  <c r="L417" i="34"/>
  <c r="L45" i="34"/>
  <c r="L119" i="34"/>
  <c r="N269" i="34"/>
  <c r="M72" i="34"/>
  <c r="L12" i="34"/>
  <c r="N539" i="34"/>
  <c r="M180" i="34"/>
  <c r="N182" i="34"/>
  <c r="L214" i="34"/>
  <c r="M115" i="34"/>
  <c r="M92" i="34"/>
  <c r="L10" i="34"/>
  <c r="L506" i="34"/>
  <c r="N583" i="34"/>
  <c r="M612" i="34"/>
  <c r="L792" i="34"/>
  <c r="L677" i="34"/>
  <c r="M806" i="34"/>
  <c r="N622" i="34"/>
  <c r="L386" i="34"/>
  <c r="L517" i="34"/>
  <c r="M367" i="34"/>
  <c r="M347" i="34"/>
  <c r="L229" i="34"/>
  <c r="M699" i="34"/>
  <c r="M595" i="34"/>
  <c r="N396" i="34"/>
  <c r="N294" i="34"/>
  <c r="N728" i="34"/>
  <c r="M624" i="34"/>
  <c r="M461" i="34"/>
  <c r="L373" i="34"/>
  <c r="N274" i="34"/>
  <c r="N290" i="34"/>
  <c r="M778" i="34"/>
  <c r="L539" i="34"/>
  <c r="M597" i="34"/>
  <c r="L336" i="34"/>
  <c r="N302" i="34"/>
  <c r="N271" i="34"/>
  <c r="L724" i="34"/>
  <c r="M440" i="34"/>
  <c r="M414" i="34"/>
  <c r="N416" i="34"/>
  <c r="M616" i="34"/>
  <c r="N383" i="34"/>
  <c r="L212" i="34"/>
  <c r="L675" i="34"/>
  <c r="L608" i="34"/>
  <c r="M308" i="34"/>
  <c r="L445" i="34"/>
  <c r="N347" i="34"/>
  <c r="M560" i="34"/>
  <c r="N129" i="34"/>
  <c r="L169" i="34"/>
  <c r="N354" i="34"/>
  <c r="M201" i="34"/>
  <c r="M238" i="34"/>
  <c r="N108" i="34"/>
  <c r="N106" i="34"/>
  <c r="N40" i="34"/>
  <c r="N65" i="34"/>
  <c r="N407" i="34"/>
  <c r="M493" i="34"/>
  <c r="L295" i="34"/>
  <c r="M95" i="34"/>
  <c r="N192" i="34"/>
  <c r="L71" i="34"/>
  <c r="N102" i="34"/>
  <c r="N370" i="34"/>
  <c r="L192" i="34"/>
  <c r="M154" i="34"/>
  <c r="M155" i="34"/>
  <c r="L129" i="34"/>
  <c r="L100" i="34"/>
  <c r="M59" i="34"/>
  <c r="N36" i="34"/>
  <c r="M44" i="34"/>
  <c r="L99" i="34"/>
  <c r="M13" i="34"/>
  <c r="M606" i="34"/>
  <c r="N349" i="34"/>
  <c r="M474" i="34"/>
  <c r="M351" i="34"/>
  <c r="N324" i="34"/>
  <c r="N336" i="34"/>
  <c r="L331" i="34"/>
  <c r="L157" i="34"/>
  <c r="M214" i="34"/>
  <c r="M282" i="34"/>
  <c r="N199" i="34"/>
  <c r="N135" i="34"/>
  <c r="M215" i="34"/>
  <c r="M87" i="34"/>
  <c r="L61" i="34"/>
  <c r="L219" i="34"/>
  <c r="M66" i="34"/>
  <c r="N176" i="34"/>
  <c r="N59" i="34"/>
  <c r="N117" i="34"/>
  <c r="M94" i="34"/>
  <c r="L67" i="34"/>
  <c r="M33" i="34"/>
  <c r="N99" i="34"/>
  <c r="L271" i="34"/>
  <c r="L96" i="34"/>
  <c r="L28" i="34"/>
  <c r="M701" i="34"/>
  <c r="M628" i="34"/>
  <c r="L344" i="34"/>
  <c r="N310" i="34"/>
  <c r="L278" i="34"/>
  <c r="M258" i="34"/>
  <c r="N181" i="34"/>
  <c r="M169" i="34"/>
  <c r="N214" i="34"/>
  <c r="M270" i="34"/>
  <c r="M146" i="34"/>
  <c r="L230" i="34"/>
  <c r="L166" i="34"/>
  <c r="M280" i="34"/>
  <c r="M147" i="34"/>
  <c r="L97" i="34"/>
  <c r="N26" i="34"/>
  <c r="M124" i="34"/>
  <c r="N89" i="34"/>
  <c r="L95" i="34"/>
  <c r="L26" i="34"/>
  <c r="M51" i="34"/>
  <c r="M660" i="34"/>
  <c r="M562" i="34"/>
  <c r="L328" i="34"/>
  <c r="M648" i="34"/>
  <c r="L266" i="34"/>
  <c r="M252" i="34"/>
  <c r="L176" i="34"/>
  <c r="M161" i="34"/>
  <c r="N210" i="34"/>
  <c r="M265" i="34"/>
  <c r="M142" i="34"/>
  <c r="N227" i="34"/>
  <c r="N163" i="34"/>
  <c r="N278" i="34"/>
  <c r="M143" i="34"/>
  <c r="L94" i="34"/>
  <c r="L25" i="34"/>
  <c r="N119" i="34"/>
  <c r="M83" i="34"/>
  <c r="L92" i="34"/>
  <c r="N23" i="34"/>
  <c r="M47" i="34"/>
  <c r="L101" i="34"/>
  <c r="L31" i="34"/>
  <c r="L151" i="34"/>
  <c r="M32" i="34"/>
  <c r="M132" i="34"/>
  <c r="L56" i="34"/>
  <c r="L6" i="34"/>
  <c r="M537" i="34"/>
  <c r="N427" i="34"/>
  <c r="M321" i="34"/>
  <c r="L412" i="34"/>
  <c r="M311" i="34"/>
  <c r="N264" i="34"/>
  <c r="L279" i="34"/>
  <c r="L277" i="34"/>
  <c r="L149" i="34"/>
  <c r="M202" i="34"/>
  <c r="N268" i="34"/>
  <c r="L194" i="34"/>
  <c r="L130" i="34"/>
  <c r="M203" i="34"/>
  <c r="L289" i="34"/>
  <c r="N54" i="34"/>
  <c r="L195" i="34"/>
  <c r="M54" i="34"/>
  <c r="N152" i="34"/>
  <c r="L54" i="34"/>
  <c r="M106" i="34"/>
  <c r="M57" i="34"/>
  <c r="N60" i="34"/>
  <c r="M285" i="34"/>
  <c r="M88" i="34"/>
  <c r="N228" i="34"/>
  <c r="L88" i="34"/>
  <c r="N21" i="34"/>
  <c r="N256" i="34"/>
  <c r="M199" i="34"/>
  <c r="M49" i="34"/>
  <c r="N220" i="34"/>
  <c r="M427" i="34"/>
  <c r="M166" i="34"/>
  <c r="M18" i="34"/>
  <c r="L223" i="34"/>
  <c r="N9" i="34"/>
  <c r="N165" i="34"/>
  <c r="M135" i="34"/>
  <c r="L117" i="34"/>
  <c r="N156" i="34"/>
  <c r="M443" i="34"/>
  <c r="M306" i="34"/>
  <c r="N208" i="34"/>
  <c r="L159" i="34"/>
  <c r="M6" i="34"/>
  <c r="M277" i="34"/>
  <c r="L268" i="34"/>
  <c r="N96" i="34"/>
  <c r="M128" i="34"/>
  <c r="L392" i="34"/>
  <c r="M301" i="34"/>
  <c r="M71" i="34"/>
  <c r="L287" i="34"/>
  <c r="N458" i="34"/>
  <c r="N223" i="34"/>
  <c r="L87" i="34"/>
  <c r="N115" i="34"/>
  <c r="M231" i="34"/>
  <c r="M450" i="34"/>
  <c r="N67" i="34"/>
  <c r="N64" i="34"/>
  <c r="M96" i="34"/>
  <c r="L507" i="34"/>
  <c r="M664" i="34"/>
  <c r="N818" i="34"/>
  <c r="M196" i="34"/>
  <c r="M332" i="34"/>
  <c r="N618" i="34"/>
  <c r="L274" i="34"/>
  <c r="M153" i="34"/>
  <c r="N525" i="34"/>
  <c r="L435" i="34"/>
  <c r="M363" i="34"/>
  <c r="M263" i="34"/>
  <c r="M697" i="34"/>
  <c r="N318" i="34"/>
  <c r="M205" i="34"/>
  <c r="N230" i="34"/>
  <c r="L191" i="34"/>
  <c r="M415" i="34"/>
  <c r="N63" i="34"/>
  <c r="L333" i="34"/>
  <c r="L234" i="34"/>
  <c r="N78" i="34"/>
  <c r="M12" i="34"/>
  <c r="L644" i="34"/>
  <c r="M255" i="34"/>
  <c r="L256" i="34"/>
  <c r="N251" i="34"/>
  <c r="M183" i="34"/>
  <c r="M34" i="34"/>
  <c r="L84" i="34"/>
  <c r="L231" i="34"/>
  <c r="M76" i="34"/>
  <c r="L554" i="34"/>
  <c r="N373" i="34"/>
  <c r="L144" i="34"/>
  <c r="M241" i="34"/>
  <c r="L150" i="34"/>
  <c r="N74" i="34"/>
  <c r="N232" i="34"/>
  <c r="M19" i="34"/>
  <c r="N473" i="34"/>
  <c r="M358" i="34"/>
  <c r="M97" i="34"/>
  <c r="N211" i="34"/>
  <c r="L73" i="34"/>
  <c r="N71" i="34"/>
  <c r="L15" i="34"/>
  <c r="L40" i="34"/>
  <c r="M391" i="34"/>
  <c r="M213" i="34"/>
  <c r="L244" i="34"/>
  <c r="L113" i="34"/>
  <c r="L111" i="34"/>
  <c r="N44" i="34"/>
  <c r="N69" i="34"/>
  <c r="L59" i="34"/>
  <c r="N35" i="34"/>
  <c r="L21" i="34"/>
  <c r="N143" i="34"/>
  <c r="N146" i="34"/>
  <c r="M209" i="34"/>
  <c r="M232" i="34"/>
  <c r="N261" i="34"/>
  <c r="L80" i="34"/>
  <c r="N82" i="34"/>
  <c r="L140" i="34"/>
  <c r="L112" i="34"/>
  <c r="M490" i="34"/>
  <c r="M171" i="34"/>
  <c r="N164" i="34"/>
  <c r="N202" i="34"/>
  <c r="L52" i="34"/>
  <c r="L115" i="34"/>
  <c r="L426" i="34"/>
  <c r="N178" i="34"/>
  <c r="N147" i="34"/>
  <c r="L9" i="34"/>
  <c r="N7" i="34"/>
  <c r="N123" i="34"/>
  <c r="L687" i="34"/>
  <c r="L326" i="34"/>
  <c r="L237" i="34"/>
  <c r="L178" i="34"/>
  <c r="N38" i="34"/>
  <c r="L38" i="34"/>
  <c r="L207" i="34"/>
  <c r="M126" i="34"/>
  <c r="N86" i="34"/>
  <c r="M68" i="34"/>
  <c r="L43" i="34"/>
  <c r="N80" i="34"/>
  <c r="L187" i="34"/>
  <c r="L110" i="34"/>
  <c r="M260" i="34"/>
  <c r="L27" i="34"/>
  <c r="M39" i="34"/>
  <c r="L323" i="34"/>
  <c r="N79" i="34"/>
  <c r="M170" i="34"/>
  <c r="N120" i="34"/>
  <c r="N175" i="34"/>
  <c r="N401" i="34"/>
  <c r="M230" i="34"/>
  <c r="M168" i="34"/>
  <c r="N238" i="34"/>
  <c r="L238" i="34"/>
  <c r="N87" i="34"/>
  <c r="M15" i="34"/>
  <c r="N266" i="34"/>
  <c r="N519" i="34"/>
  <c r="N406" i="34"/>
  <c r="L311" i="34"/>
  <c r="N320" i="34"/>
  <c r="L137" i="34"/>
  <c r="M75" i="34"/>
  <c r="M60" i="34"/>
  <c r="L272" i="34"/>
  <c r="L314" i="34"/>
  <c r="M724" i="34"/>
  <c r="L68" i="34"/>
  <c r="M36" i="34"/>
  <c r="M148" i="34"/>
  <c r="M111" i="34"/>
  <c r="N224" i="34"/>
  <c r="N213" i="34"/>
  <c r="M22" i="34"/>
  <c r="L53" i="34"/>
  <c r="N485" i="34"/>
  <c r="N105" i="34"/>
  <c r="H807" i="34" l="1"/>
  <c r="G817"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E635" authorId="0" shapeId="0" xr:uid="{EFCEEE25-85C1-48BE-B8E3-8F4095165159}">
      <text>
        <r>
          <rPr>
            <b/>
            <sz val="9"/>
            <color indexed="81"/>
            <rFont val="Tahoma"/>
            <family val="2"/>
          </rPr>
          <t>Pheifer, Henly:</t>
        </r>
        <r>
          <rPr>
            <sz val="9"/>
            <color indexed="81"/>
            <rFont val="Tahoma"/>
            <family val="2"/>
          </rPr>
          <t xml:space="preserve">
old version has vert m ( no period)</t>
        </r>
      </text>
    </comment>
  </commentList>
</comments>
</file>

<file path=xl/sharedStrings.xml><?xml version="1.0" encoding="utf-8"?>
<sst xmlns="http://schemas.openxmlformats.org/spreadsheetml/2006/main" count="3029" uniqueCount="823">
  <si>
    <t>E050A</t>
  </si>
  <si>
    <t>Catch Basin Cleaning</t>
  </si>
  <si>
    <t>E.30</t>
  </si>
  <si>
    <t xml:space="preserve">CW 3235-R9  </t>
  </si>
  <si>
    <t>CW 2130-R12</t>
  </si>
  <si>
    <t>CW 3120-R4</t>
  </si>
  <si>
    <t>F.20</t>
  </si>
  <si>
    <t>C051</t>
  </si>
  <si>
    <t>C055</t>
  </si>
  <si>
    <t>D</t>
  </si>
  <si>
    <t>E.7</t>
  </si>
  <si>
    <t>E.8</t>
  </si>
  <si>
    <t>E.9</t>
  </si>
  <si>
    <t>E.10</t>
  </si>
  <si>
    <t>E.11</t>
  </si>
  <si>
    <t>E.12</t>
  </si>
  <si>
    <t>E.13</t>
  </si>
  <si>
    <t>E.14</t>
  </si>
  <si>
    <t>E.15</t>
  </si>
  <si>
    <t>E.16</t>
  </si>
  <si>
    <t>E.17</t>
  </si>
  <si>
    <t>E.18</t>
  </si>
  <si>
    <t>E.19</t>
  </si>
  <si>
    <t>E.20</t>
  </si>
  <si>
    <t>E009</t>
  </si>
  <si>
    <t>E010</t>
  </si>
  <si>
    <t>E012</t>
  </si>
  <si>
    <t>E013</t>
  </si>
  <si>
    <t>E014</t>
  </si>
  <si>
    <t>E015</t>
  </si>
  <si>
    <t>E017</t>
  </si>
  <si>
    <t>E020</t>
  </si>
  <si>
    <t>E023</t>
  </si>
  <si>
    <t>E024</t>
  </si>
  <si>
    <t>E025</t>
  </si>
  <si>
    <t>E026</t>
  </si>
  <si>
    <t>E028</t>
  </si>
  <si>
    <t>E029</t>
  </si>
  <si>
    <t>E032</t>
  </si>
  <si>
    <t>E033</t>
  </si>
  <si>
    <t>E034</t>
  </si>
  <si>
    <t>E035</t>
  </si>
  <si>
    <t>E036</t>
  </si>
  <si>
    <t>E037</t>
  </si>
  <si>
    <t>E038</t>
  </si>
  <si>
    <t>E039</t>
  </si>
  <si>
    <t>E040</t>
  </si>
  <si>
    <t>E042</t>
  </si>
  <si>
    <t>E043</t>
  </si>
  <si>
    <t>Sub-Grade Compaction</t>
  </si>
  <si>
    <t>50 - 100 mm Depth (Asphalt)</t>
  </si>
  <si>
    <t xml:space="preserve">Reflective Crack Maintenance </t>
  </si>
  <si>
    <t>Planing of Pavement</t>
  </si>
  <si>
    <t>A.3</t>
  </si>
  <si>
    <t>A.4</t>
  </si>
  <si>
    <t>A.7</t>
  </si>
  <si>
    <t>Excavation</t>
  </si>
  <si>
    <t>A.9</t>
  </si>
  <si>
    <t>A.11</t>
  </si>
  <si>
    <t>A.12</t>
  </si>
  <si>
    <t>Grading of Boulevards</t>
  </si>
  <si>
    <t>A.13</t>
  </si>
  <si>
    <t>A.14</t>
  </si>
  <si>
    <t>A.15</t>
  </si>
  <si>
    <t>A.16</t>
  </si>
  <si>
    <t>A.17</t>
  </si>
  <si>
    <t>C.1</t>
  </si>
  <si>
    <t>A.5</t>
  </si>
  <si>
    <t>C.2</t>
  </si>
  <si>
    <t>C.3</t>
  </si>
  <si>
    <t>C.4</t>
  </si>
  <si>
    <t>C.5</t>
  </si>
  <si>
    <t>D.2</t>
  </si>
  <si>
    <t>Concrete Pavements for Early Opening</t>
  </si>
  <si>
    <t>D.3</t>
  </si>
  <si>
    <t>D.4</t>
  </si>
  <si>
    <t>E.1</t>
  </si>
  <si>
    <t>E.2</t>
  </si>
  <si>
    <t>E.3</t>
  </si>
  <si>
    <t>E.4</t>
  </si>
  <si>
    <t>E.5</t>
  </si>
  <si>
    <t>E.6</t>
  </si>
  <si>
    <t>F.1</t>
  </si>
  <si>
    <t>F.2</t>
  </si>
  <si>
    <t>F.3</t>
  </si>
  <si>
    <t>F.4</t>
  </si>
  <si>
    <t>F.5</t>
  </si>
  <si>
    <t>F.7</t>
  </si>
  <si>
    <t>F.8</t>
  </si>
  <si>
    <t>F.10</t>
  </si>
  <si>
    <t>F.12</t>
  </si>
  <si>
    <t>F.13</t>
  </si>
  <si>
    <t>G.1</t>
  </si>
  <si>
    <t>G.2</t>
  </si>
  <si>
    <t>Sodding</t>
  </si>
  <si>
    <t>H.2</t>
  </si>
  <si>
    <t>B.1</t>
  </si>
  <si>
    <t>B.2</t>
  </si>
  <si>
    <t>B.3</t>
  </si>
  <si>
    <t>B.4</t>
  </si>
  <si>
    <t>B.5</t>
  </si>
  <si>
    <t>B.10</t>
  </si>
  <si>
    <t>B.11</t>
  </si>
  <si>
    <t>Concrete Curb Renewal</t>
  </si>
  <si>
    <t>B.14</t>
  </si>
  <si>
    <t>B.6</t>
  </si>
  <si>
    <t>B.8</t>
  </si>
  <si>
    <t>Drilled Dowels</t>
  </si>
  <si>
    <t>Drilled Tie Bars</t>
  </si>
  <si>
    <t>B.12</t>
  </si>
  <si>
    <t>B.13</t>
  </si>
  <si>
    <t>Regrading Existing Interlocking Paving Stones</t>
  </si>
  <si>
    <t>B.16</t>
  </si>
  <si>
    <t>B.17</t>
  </si>
  <si>
    <t>B.18</t>
  </si>
  <si>
    <t>B.19</t>
  </si>
  <si>
    <t>B.20</t>
  </si>
  <si>
    <t>B.21</t>
  </si>
  <si>
    <t>UNIT PRICE</t>
  </si>
  <si>
    <t/>
  </si>
  <si>
    <t>ITEM</t>
  </si>
  <si>
    <t>DESCRIPTION</t>
  </si>
  <si>
    <t>UNIT</t>
  </si>
  <si>
    <t>AMOUNT</t>
  </si>
  <si>
    <t>m²</t>
  </si>
  <si>
    <t>m³</t>
  </si>
  <si>
    <t>tonne</t>
  </si>
  <si>
    <t>each</t>
  </si>
  <si>
    <t>m</t>
  </si>
  <si>
    <t>vert. m</t>
  </si>
  <si>
    <t>A.2</t>
  </si>
  <si>
    <t>20 M Deformed Tie Bar</t>
  </si>
  <si>
    <t>19.1 mm Diameter</t>
  </si>
  <si>
    <t>B.9</t>
  </si>
  <si>
    <t>Construction of Asphaltic Concrete Base Course (Type III)</t>
  </si>
  <si>
    <t>EARTH AND BASE WORKS</t>
  </si>
  <si>
    <t>JOINT AND CRACK SEALING</t>
  </si>
  <si>
    <t>ASSOCIATED DRAINAGE AND UNDERGROUND WORKS</t>
  </si>
  <si>
    <t>ADJUSTMENTS</t>
  </si>
  <si>
    <t>LANDSCAPING</t>
  </si>
  <si>
    <t>CODE</t>
  </si>
  <si>
    <t>B.23</t>
  </si>
  <si>
    <t>C001</t>
  </si>
  <si>
    <t>C011</t>
  </si>
  <si>
    <t>C015</t>
  </si>
  <si>
    <t>D005</t>
  </si>
  <si>
    <t>E003</t>
  </si>
  <si>
    <t>E004</t>
  </si>
  <si>
    <t>E006</t>
  </si>
  <si>
    <t>E007</t>
  </si>
  <si>
    <t>E008</t>
  </si>
  <si>
    <t>F001</t>
  </si>
  <si>
    <t>F002</t>
  </si>
  <si>
    <t>F003</t>
  </si>
  <si>
    <t>F004</t>
  </si>
  <si>
    <t>F005</t>
  </si>
  <si>
    <t>F009</t>
  </si>
  <si>
    <t>F011</t>
  </si>
  <si>
    <t>F018</t>
  </si>
  <si>
    <t>G001</t>
  </si>
  <si>
    <t>G002</t>
  </si>
  <si>
    <t>G003</t>
  </si>
  <si>
    <t>A004</t>
  </si>
  <si>
    <t>A007</t>
  </si>
  <si>
    <t>A010</t>
  </si>
  <si>
    <t>A012</t>
  </si>
  <si>
    <t>A022</t>
  </si>
  <si>
    <t>B003</t>
  </si>
  <si>
    <t>B004</t>
  </si>
  <si>
    <t>B014</t>
  </si>
  <si>
    <t>B017</t>
  </si>
  <si>
    <t>B030</t>
  </si>
  <si>
    <t>B031</t>
  </si>
  <si>
    <t>B094</t>
  </si>
  <si>
    <t>B095</t>
  </si>
  <si>
    <t>B097</t>
  </si>
  <si>
    <t>B098</t>
  </si>
  <si>
    <t>A.18</t>
  </si>
  <si>
    <t>A.19</t>
  </si>
  <si>
    <t>B.25</t>
  </si>
  <si>
    <t>B.27</t>
  </si>
  <si>
    <t>B.24</t>
  </si>
  <si>
    <t>Installation of Subdrains</t>
  </si>
  <si>
    <t>Pavement Removal</t>
  </si>
  <si>
    <t>Concrete Pavement</t>
  </si>
  <si>
    <t>Asphalt Pavement</t>
  </si>
  <si>
    <t>Supplying and Placing Base Course Material</t>
  </si>
  <si>
    <t>Miscellaneous Concrete Slab Removal</t>
  </si>
  <si>
    <t>Bullnose</t>
  </si>
  <si>
    <t xml:space="preserve">Miscellaneous Concrete Slab Renewal </t>
  </si>
  <si>
    <t>SD-226A</t>
  </si>
  <si>
    <t>Concrete Curb Removal</t>
  </si>
  <si>
    <t>Concrete Curb Installation</t>
  </si>
  <si>
    <t>SD-200</t>
  </si>
  <si>
    <t>SD-202A</t>
  </si>
  <si>
    <t>SD-202B</t>
  </si>
  <si>
    <t>SD-202C</t>
  </si>
  <si>
    <t>SD-204</t>
  </si>
  <si>
    <t>SD-228B</t>
  </si>
  <si>
    <t>i)</t>
  </si>
  <si>
    <t>ii)</t>
  </si>
  <si>
    <t>iii)</t>
  </si>
  <si>
    <t>iv)</t>
  </si>
  <si>
    <t>v)</t>
  </si>
  <si>
    <t xml:space="preserve">Construction of Asphaltic Concrete Overlay </t>
  </si>
  <si>
    <t>Main Line Paving</t>
  </si>
  <si>
    <t>Tie-ins and Approaches</t>
  </si>
  <si>
    <t>Concrete Curbs, Curb and Gutter, and Splash Strips</t>
  </si>
  <si>
    <t>C</t>
  </si>
  <si>
    <t>B.7</t>
  </si>
  <si>
    <t>B.22</t>
  </si>
  <si>
    <t>B001</t>
  </si>
  <si>
    <t>C.6</t>
  </si>
  <si>
    <t>C.7</t>
  </si>
  <si>
    <t>C.8</t>
  </si>
  <si>
    <t>C.9</t>
  </si>
  <si>
    <t>C.10</t>
  </si>
  <si>
    <t>C.11</t>
  </si>
  <si>
    <t>C018</t>
  </si>
  <si>
    <t>C019</t>
  </si>
  <si>
    <t>C032</t>
  </si>
  <si>
    <t>C040</t>
  </si>
  <si>
    <t>C041</t>
  </si>
  <si>
    <t>C045</t>
  </si>
  <si>
    <t>C046</t>
  </si>
  <si>
    <t>Monolithic Median Slab</t>
  </si>
  <si>
    <t>SD-228A</t>
  </si>
  <si>
    <t>SD-205</t>
  </si>
  <si>
    <t>SD-203B</t>
  </si>
  <si>
    <t>Curb and Gutter</t>
  </si>
  <si>
    <t>Mountable Curb</t>
  </si>
  <si>
    <t xml:space="preserve">Construction of Asphaltic Concrete Pavements </t>
  </si>
  <si>
    <t>C056</t>
  </si>
  <si>
    <t>C058</t>
  </si>
  <si>
    <t>C059</t>
  </si>
  <si>
    <t>C060</t>
  </si>
  <si>
    <t>Adjustment of Precast  Sidewalk Blocks</t>
  </si>
  <si>
    <t>Supply of Precast  Sidewalk Blocks</t>
  </si>
  <si>
    <t xml:space="preserve">Catch Basin  </t>
  </si>
  <si>
    <t xml:space="preserve">Catch Pit </t>
  </si>
  <si>
    <t>SD-023</t>
  </si>
  <si>
    <t>Sewer Service</t>
  </si>
  <si>
    <t>Sewer Service Risers</t>
  </si>
  <si>
    <t>Connecting to Existing Manhole</t>
  </si>
  <si>
    <t>Connecting to Existing Catch Basin</t>
  </si>
  <si>
    <t xml:space="preserve">Connecting to Existing Sewer </t>
  </si>
  <si>
    <t>Removal of Existing Catch Pit</t>
  </si>
  <si>
    <t>E.21</t>
  </si>
  <si>
    <t>E046</t>
  </si>
  <si>
    <t>E.22</t>
  </si>
  <si>
    <t>E047</t>
  </si>
  <si>
    <t>E.23</t>
  </si>
  <si>
    <t>E051</t>
  </si>
  <si>
    <t>A003</t>
  </si>
  <si>
    <t>B002</t>
  </si>
  <si>
    <t>D.1</t>
  </si>
  <si>
    <t>F.9</t>
  </si>
  <si>
    <t>F.11</t>
  </si>
  <si>
    <t>SD-200            SD-203B</t>
  </si>
  <si>
    <t>SD-200            SD-202B</t>
  </si>
  <si>
    <t>B.26</t>
  </si>
  <si>
    <t>F010</t>
  </si>
  <si>
    <t>H.1</t>
  </si>
  <si>
    <t>Slab Replacement</t>
  </si>
  <si>
    <t>Partial Slab Patches</t>
  </si>
  <si>
    <t>Slab Replacement - Early Opening (24 hour)</t>
  </si>
  <si>
    <t>Partial Slab Patches 
- Early Opening (72 hour)</t>
  </si>
  <si>
    <t>B.28</t>
  </si>
  <si>
    <t>Concrete Pavements, Median Slabs, Bull-noses, and Safety Medians</t>
  </si>
  <si>
    <t>B124</t>
  </si>
  <si>
    <t>B125</t>
  </si>
  <si>
    <t>B189</t>
  </si>
  <si>
    <t>B190</t>
  </si>
  <si>
    <t>B191</t>
  </si>
  <si>
    <t>B193</t>
  </si>
  <si>
    <t>B194</t>
  </si>
  <si>
    <t>B195</t>
  </si>
  <si>
    <t>B200</t>
  </si>
  <si>
    <t>B201</t>
  </si>
  <si>
    <t>B202</t>
  </si>
  <si>
    <t>E.24</t>
  </si>
  <si>
    <t>A.22</t>
  </si>
  <si>
    <t>A.23</t>
  </si>
  <si>
    <t>A.24</t>
  </si>
  <si>
    <t>A.25</t>
  </si>
  <si>
    <t>H.3</t>
  </si>
  <si>
    <t>H.4</t>
  </si>
  <si>
    <t>H.5</t>
  </si>
  <si>
    <t>H.6</t>
  </si>
  <si>
    <t>H.7</t>
  </si>
  <si>
    <t>C038</t>
  </si>
  <si>
    <t>C039</t>
  </si>
  <si>
    <t>C044</t>
  </si>
  <si>
    <t>C063</t>
  </si>
  <si>
    <t>D006</t>
  </si>
  <si>
    <t>E.25</t>
  </si>
  <si>
    <t>H.8</t>
  </si>
  <si>
    <t>H.9</t>
  </si>
  <si>
    <t>H.10</t>
  </si>
  <si>
    <t>H.11</t>
  </si>
  <si>
    <t>B206</t>
  </si>
  <si>
    <t>Slab Replacement - Early Opening (72 hour)</t>
  </si>
  <si>
    <t>F.6</t>
  </si>
  <si>
    <t>F.15</t>
  </si>
  <si>
    <t>F.16</t>
  </si>
  <si>
    <t>F.17</t>
  </si>
  <si>
    <t>Sewer Repair - Up to 3.0 Meters Long</t>
  </si>
  <si>
    <t>Adjustment of Valve Boxes</t>
  </si>
  <si>
    <t>Adjustment of Curb Stop Boxes</t>
  </si>
  <si>
    <t>Valve Box Extensions</t>
  </si>
  <si>
    <t>Curb Stop Extensions</t>
  </si>
  <si>
    <t>Removal of Precast Sidewalk Blocks</t>
  </si>
  <si>
    <t>SD-227C</t>
  </si>
  <si>
    <t>Drainage Connection Pipe</t>
  </si>
  <si>
    <t>A</t>
  </si>
  <si>
    <t>B</t>
  </si>
  <si>
    <t>E</t>
  </si>
  <si>
    <t>F</t>
  </si>
  <si>
    <t>G</t>
  </si>
  <si>
    <t>H</t>
  </si>
  <si>
    <t>B125A</t>
  </si>
  <si>
    <t>B.29</t>
  </si>
  <si>
    <t>E.26</t>
  </si>
  <si>
    <t xml:space="preserve">Sewer Repair - In Addition to First 3.0 Meters </t>
  </si>
  <si>
    <t>E.27</t>
  </si>
  <si>
    <t>E.28</t>
  </si>
  <si>
    <t>E.29</t>
  </si>
  <si>
    <t>Replacing Existing Risers</t>
  </si>
  <si>
    <t>F002A</t>
  </si>
  <si>
    <t>B.15</t>
  </si>
  <si>
    <t>F.18</t>
  </si>
  <si>
    <t>Removal of Existing Catch Basins</t>
  </si>
  <si>
    <t>Pre-cast Concrete Risers</t>
  </si>
  <si>
    <t>a)</t>
  </si>
  <si>
    <t>Less than 5 sq.m.</t>
  </si>
  <si>
    <t>b)</t>
  </si>
  <si>
    <t>5 sq.m. to 20 sq.m.</t>
  </si>
  <si>
    <t>c)</t>
  </si>
  <si>
    <t>Greater than 20 sq.m.</t>
  </si>
  <si>
    <t>SD-205,
SD-206A</t>
  </si>
  <si>
    <t>Less than 3 m</t>
  </si>
  <si>
    <t>3 m to 30 m</t>
  </si>
  <si>
    <t>SD-229C,D</t>
  </si>
  <si>
    <t>Type IA</t>
  </si>
  <si>
    <t>ROADWORK - NEW CONSTRUCTION</t>
  </si>
  <si>
    <t>SD-229C</t>
  </si>
  <si>
    <t>SD-014</t>
  </si>
  <si>
    <t>Connecting New Sewer Service to Existing Sewer Service</t>
  </si>
  <si>
    <t>Supply and Install Geogrid</t>
  </si>
  <si>
    <t>A.26</t>
  </si>
  <si>
    <t>A.27</t>
  </si>
  <si>
    <t>CW 3330-R5</t>
  </si>
  <si>
    <t>C.12</t>
  </si>
  <si>
    <t>CW 3250-R7</t>
  </si>
  <si>
    <t>A.20</t>
  </si>
  <si>
    <t>B034-24</t>
  </si>
  <si>
    <t>B044-24</t>
  </si>
  <si>
    <t>B064-72</t>
  </si>
  <si>
    <t>B074-72</t>
  </si>
  <si>
    <t>B077-72</t>
  </si>
  <si>
    <t>B091-72</t>
  </si>
  <si>
    <t>B100r</t>
  </si>
  <si>
    <t>B102r</t>
  </si>
  <si>
    <t>B105r</t>
  </si>
  <si>
    <t>B114rl</t>
  </si>
  <si>
    <t>B118rl</t>
  </si>
  <si>
    <t>B119rl</t>
  </si>
  <si>
    <t>B120rl</t>
  </si>
  <si>
    <t>B121rl</t>
  </si>
  <si>
    <t>B123rl</t>
  </si>
  <si>
    <t>B126r</t>
  </si>
  <si>
    <t>B129r</t>
  </si>
  <si>
    <t>B130r</t>
  </si>
  <si>
    <t>B135i</t>
  </si>
  <si>
    <t>B136i</t>
  </si>
  <si>
    <t>B139i</t>
  </si>
  <si>
    <t>B148i</t>
  </si>
  <si>
    <t>B154rl</t>
  </si>
  <si>
    <t>B167rl</t>
  </si>
  <si>
    <t>B170rl</t>
  </si>
  <si>
    <t>B178rl</t>
  </si>
  <si>
    <t>G.3</t>
  </si>
  <si>
    <t>B.30</t>
  </si>
  <si>
    <t>Longitudinal Joint &amp; Crack Filling ( &gt; 25 mm in width )</t>
  </si>
  <si>
    <t>38 mm</t>
  </si>
  <si>
    <t>51 mm</t>
  </si>
  <si>
    <t xml:space="preserve"> width &lt; 600 mm</t>
  </si>
  <si>
    <t xml:space="preserve"> width &gt; or = 600 mm</t>
  </si>
  <si>
    <t xml:space="preserve">150 mm </t>
  </si>
  <si>
    <t xml:space="preserve">CW 3240-R10 </t>
  </si>
  <si>
    <t xml:space="preserve">CW 3230-R8
</t>
  </si>
  <si>
    <t>E.31</t>
  </si>
  <si>
    <t>E.32</t>
  </si>
  <si>
    <t>E.33</t>
  </si>
  <si>
    <t>B184rlA</t>
  </si>
  <si>
    <t>B185rlC</t>
  </si>
  <si>
    <t>C046A</t>
  </si>
  <si>
    <t xml:space="preserve">CW 3450-R6 </t>
  </si>
  <si>
    <t>E.34</t>
  </si>
  <si>
    <t>A.29</t>
  </si>
  <si>
    <t>SD-024, 1200 mm deep</t>
  </si>
  <si>
    <t>SD-024, 1800 mm deep</t>
  </si>
  <si>
    <t>SD-025, 1800 mm deep</t>
  </si>
  <si>
    <t>150 mm, PVC</t>
  </si>
  <si>
    <t xml:space="preserve">300 mm </t>
  </si>
  <si>
    <t>250 mm Catch Basin Lead</t>
  </si>
  <si>
    <t>250 mm Drainage Connection Pipe</t>
  </si>
  <si>
    <t>F.14</t>
  </si>
  <si>
    <t>E.35</t>
  </si>
  <si>
    <t>E022A</t>
  </si>
  <si>
    <t>Sewer Inspection ( following repair)</t>
  </si>
  <si>
    <t>1 - 50 mm Depth (Asphalt)</t>
  </si>
  <si>
    <t xml:space="preserve">250 mm </t>
  </si>
  <si>
    <t>E004A</t>
  </si>
  <si>
    <t>E005A</t>
  </si>
  <si>
    <t>E017C</t>
  </si>
  <si>
    <t>E017D</t>
  </si>
  <si>
    <t>E017E</t>
  </si>
  <si>
    <t>E017F</t>
  </si>
  <si>
    <t>E017G</t>
  </si>
  <si>
    <t>E017H</t>
  </si>
  <si>
    <t>E020E</t>
  </si>
  <si>
    <t>E020F</t>
  </si>
  <si>
    <t>E022C</t>
  </si>
  <si>
    <t>E022D</t>
  </si>
  <si>
    <t>E022E</t>
  </si>
  <si>
    <t>Frames &amp; Covers</t>
  </si>
  <si>
    <t>CW 3210-R8</t>
  </si>
  <si>
    <t>Adjustment of Manholes/Catch Basins Frames</t>
  </si>
  <si>
    <t>E041B</t>
  </si>
  <si>
    <t>CW 2145-R4</t>
  </si>
  <si>
    <t>CW 2140-R4</t>
  </si>
  <si>
    <t xml:space="preserve">CW 3410-R12 </t>
  </si>
  <si>
    <t>SD-223A
SD-203B</t>
  </si>
  <si>
    <t>Supplying and Placing Sub-base Material</t>
  </si>
  <si>
    <t>A007A1</t>
  </si>
  <si>
    <t>50 mm Granular A Limestone</t>
  </si>
  <si>
    <t>A007B1</t>
  </si>
  <si>
    <t>50 mm Granular B  Limestone</t>
  </si>
  <si>
    <t>A010A1</t>
  </si>
  <si>
    <t>Base Course Material - Granular A Limestone</t>
  </si>
  <si>
    <t>A010B1</t>
  </si>
  <si>
    <t>Base Course Material - Granular B Limestone</t>
  </si>
  <si>
    <t>A010C1</t>
  </si>
  <si>
    <t>Base Course Material - Granular C Limestone</t>
  </si>
  <si>
    <t>A010C2</t>
  </si>
  <si>
    <t>Base Course Material - Granular C Recycled Concrete</t>
  </si>
  <si>
    <t>Geotextile Fabric</t>
  </si>
  <si>
    <t>CW 3130-R5</t>
  </si>
  <si>
    <t>A022A2</t>
  </si>
  <si>
    <t>Separation/Filtration Fabric</t>
  </si>
  <si>
    <t>A022A4</t>
  </si>
  <si>
    <t>CW 3135-R2</t>
  </si>
  <si>
    <t>A022A5</t>
  </si>
  <si>
    <t>Class A Geogrid</t>
  </si>
  <si>
    <t>B149iA</t>
  </si>
  <si>
    <t>B155rlA</t>
  </si>
  <si>
    <t>B174rlB</t>
  </si>
  <si>
    <t>CW 3410-R12</t>
  </si>
  <si>
    <t>C029-24</t>
  </si>
  <si>
    <t>C029-72</t>
  </si>
  <si>
    <t>C035A</t>
  </si>
  <si>
    <t>C037B</t>
  </si>
  <si>
    <t xml:space="preserve">SD-200 
SD-229E        </t>
  </si>
  <si>
    <t>AP-006 - Standard Frame for Manhole and Catch Basin</t>
  </si>
  <si>
    <t>AP-007 - Standard Solid Cover for Standard Frame</t>
  </si>
  <si>
    <t>AP-008 - Standard Grated Cover for Standard Frame</t>
  </si>
  <si>
    <t xml:space="preserve">AP-011 - Barrier Curb and Gutter Frame </t>
  </si>
  <si>
    <t xml:space="preserve">AP-012 - Barrier Curb and Gutter Cover </t>
  </si>
  <si>
    <t>Lifter Rings (AP-010)</t>
  </si>
  <si>
    <t>I</t>
  </si>
  <si>
    <t>I001</t>
  </si>
  <si>
    <t>CW 3110-R21</t>
  </si>
  <si>
    <t>Locked?</t>
  </si>
  <si>
    <t>Joined, Trimmed, &amp; Cleaned for Checking</t>
  </si>
  <si>
    <t>MATCH</t>
  </si>
  <si>
    <t>Format F</t>
  </si>
  <si>
    <t>Format G</t>
  </si>
  <si>
    <t>Format H</t>
  </si>
  <si>
    <t>Construction of 150 mm Type 3 Concrete Pavement for Early Opening 24 Hour (Reinforced)</t>
  </si>
  <si>
    <t>Construction of 150 mm Type 4 Concrete Pavement for Early Opening 72 Hour (Reinforced)</t>
  </si>
  <si>
    <t>B206A</t>
  </si>
  <si>
    <t>Type A</t>
  </si>
  <si>
    <t>Supply and Install Pavement Repair Fabric</t>
  </si>
  <si>
    <t>FORM B: PRICES</t>
  </si>
  <si>
    <t>(SEE B9)</t>
  </si>
  <si>
    <t>UNIT PRICES</t>
  </si>
  <si>
    <t>SPEC.</t>
  </si>
  <si>
    <t>APPROX.</t>
  </si>
  <si>
    <t>REF.</t>
  </si>
  <si>
    <t>QUANTITY</t>
  </si>
  <si>
    <t>PART 1      RESIDENTIAL STREETS - CITY FUNDED WORK</t>
  </si>
  <si>
    <t>REHABILITATION:  BRIAR CLIFF BAY FROM KILLARNEY AVENUE TO KILLARNEY AVENUE</t>
  </si>
  <si>
    <t xml:space="preserve">A.1 </t>
  </si>
  <si>
    <t>ROADWORKS - REMOVALS/RENEWALS</t>
  </si>
  <si>
    <t>A.6</t>
  </si>
  <si>
    <t xml:space="preserve">CW 3230-R8, E13
</t>
  </si>
  <si>
    <t>150 mm Type 2 Concrete Pavement (Reinforced)</t>
  </si>
  <si>
    <t>150 mm Type 2 Concrete Pavement (Type A)</t>
  </si>
  <si>
    <t>150 mm Type 2 Concrete Pavement (Type B)</t>
  </si>
  <si>
    <t>A.8</t>
  </si>
  <si>
    <t>150 mm Type 4 Concrete Pavement (Reinforced)</t>
  </si>
  <si>
    <t>A.10</t>
  </si>
  <si>
    <t>CW 3235-R9, E13</t>
  </si>
  <si>
    <t>100 mm Type 2 Concrete Sidewalk</t>
  </si>
  <si>
    <t>Type 2 Concrete Modified Lip Curb (75 mm reveal ht, Dowelled)</t>
  </si>
  <si>
    <t>CW 3240-R10, E13</t>
  </si>
  <si>
    <t>Type 2 Concrete Modified Barrier (150 mm reveal ht, Dowelled)</t>
  </si>
  <si>
    <t>Type 2 Concrete Curb Ramp (8-12 mm reveal ht, Monolithic)</t>
  </si>
  <si>
    <t>E12</t>
  </si>
  <si>
    <t>A.21</t>
  </si>
  <si>
    <t>CW 3310-R17, E13</t>
  </si>
  <si>
    <t>Construction of 150 mm Type 2 Concrete Pavement (Reinforced)</t>
  </si>
  <si>
    <t>Construction of   Lip Curb (75 mm ht, Type 2, Integral)</t>
  </si>
  <si>
    <t>Construction of   Lip Curb (40 mm ht, Type 2, Integral)</t>
  </si>
  <si>
    <t>CW 3325-R5, E13</t>
  </si>
  <si>
    <t>In a Trench, Class B Sand Bedding, Class 3 Backfill</t>
  </si>
  <si>
    <t>A.28</t>
  </si>
  <si>
    <t>A.30</t>
  </si>
  <si>
    <t>A.31</t>
  </si>
  <si>
    <t>A.32</t>
  </si>
  <si>
    <t>A.33</t>
  </si>
  <si>
    <t>A.34</t>
  </si>
  <si>
    <t>A.35</t>
  </si>
  <si>
    <t>A.36</t>
  </si>
  <si>
    <t>A.37</t>
  </si>
  <si>
    <t>A.38</t>
  </si>
  <si>
    <t>A.39</t>
  </si>
  <si>
    <t>A.40</t>
  </si>
  <si>
    <t>Subtotal:</t>
  </si>
  <si>
    <t>REHABILITATION:  CHANCELLOR DRIVE FROM QUINCY BAY TO AUGUSTA DRIVE</t>
  </si>
  <si>
    <t xml:space="preserve">CW 3235-R9, E13 </t>
  </si>
  <si>
    <t>ROADWORKS - NEW CONSTRUCTION</t>
  </si>
  <si>
    <t>Construction of Curb and Gutter (150mm ht, Barrier, Integral, 600 mm width, 150 mm Plain Type 2 Concrete Pavement)</t>
  </si>
  <si>
    <t>Construction of Curb and Gutter (180 mm ht, Modified Barrier, Integral, 600 mm width, 150 mm Plain Type 2 Concrete Pavement)</t>
  </si>
  <si>
    <t>Construction of Curb and Gutter (40 mm ht, Lip Curb, Integral, 600 mm width, 150 mm Plain Type 2 Concrete Pavement)</t>
  </si>
  <si>
    <t>Construction of Curb and Gutter (8-12 mm ht, Curb Ramp,  Integral, 600 mm width, 150 mm Plain Type 2 Concrete Pavement)</t>
  </si>
  <si>
    <t>250 mm, PVC</t>
  </si>
  <si>
    <t>250 mm (Type PVC) Connecting Pipe</t>
  </si>
  <si>
    <t>Connecting to 250 mm  (Type unknown ) WWS Sewer</t>
  </si>
  <si>
    <t>Connecting to 750 mm  (Type Concrete) LDS Sewer</t>
  </si>
  <si>
    <t>B.31</t>
  </si>
  <si>
    <t>B.32</t>
  </si>
  <si>
    <t>B.33</t>
  </si>
  <si>
    <t>B.34</t>
  </si>
  <si>
    <t>B.35</t>
  </si>
  <si>
    <t>REHABILITATION:  DE L'EGLISE AVENUE FROM PEMBINA HIGHWAY TO CAMPEAU STREET</t>
  </si>
  <si>
    <t>C.13</t>
  </si>
  <si>
    <t>C.14</t>
  </si>
  <si>
    <t>C.15</t>
  </si>
  <si>
    <t>Type 2 Concrete Monolithic Curb and Sidewalk</t>
  </si>
  <si>
    <t>C.16</t>
  </si>
  <si>
    <t>Type 2 Concrete Curb and Gutter (150 mm reveal ht, Barrier, Integral, 600 mm width, 150 mm Plain Concrete Pavement)</t>
  </si>
  <si>
    <t>Type 2 Concrete Curb and Gutter (150 mm reveal ht, Modified Barrier, Integral,  - 600 mm width, 150 mm Plain Concrete Pavement)</t>
  </si>
  <si>
    <t>Type 2 Concrete Curb and Gutter (40 mm reveal ht, Lip Curb, Integral, 600 mm width, 150 mm Plain Concrete Pavement)</t>
  </si>
  <si>
    <t>C.17</t>
  </si>
  <si>
    <t>C.18</t>
  </si>
  <si>
    <t>C.19</t>
  </si>
  <si>
    <t>C.20</t>
  </si>
  <si>
    <t>C.21</t>
  </si>
  <si>
    <t>Construction of Monolithic Type 2 Concrete Median Slabs</t>
  </si>
  <si>
    <t>Construction of Monolithic Type 2 Concrete Bull-noses</t>
  </si>
  <si>
    <t>C.22</t>
  </si>
  <si>
    <t>C.23</t>
  </si>
  <si>
    <t>Construction of Barrier (150 mm ht, Type 2, Integral)</t>
  </si>
  <si>
    <t>Construction of  Modified Barrier  (180 mm ht, Type 2, Integral)</t>
  </si>
  <si>
    <t>Construction of  Curb Ramp (8-12 mm ht, Type 2, Integral)</t>
  </si>
  <si>
    <t>Construction of  Curb Ramp (8-12 mm ht, Type 2, Monolithic)</t>
  </si>
  <si>
    <t>C.24</t>
  </si>
  <si>
    <t>C.25</t>
  </si>
  <si>
    <t>C.26</t>
  </si>
  <si>
    <t>C.27</t>
  </si>
  <si>
    <t>C.28</t>
  </si>
  <si>
    <t>C.29</t>
  </si>
  <si>
    <t>C.30</t>
  </si>
  <si>
    <t>C.31</t>
  </si>
  <si>
    <t>C.32</t>
  </si>
  <si>
    <t>C.33</t>
  </si>
  <si>
    <t>C.34</t>
  </si>
  <si>
    <t>C.35</t>
  </si>
  <si>
    <t>C.36</t>
  </si>
  <si>
    <t>C.37</t>
  </si>
  <si>
    <t>C.38</t>
  </si>
  <si>
    <t>REHABILITATION:  LA GRAVE AVENUE FROM LEMAY AVENUE TO LORD AVENUE</t>
  </si>
  <si>
    <t>D.5</t>
  </si>
  <si>
    <t>D.6</t>
  </si>
  <si>
    <t>D.7</t>
  </si>
  <si>
    <t>D.8</t>
  </si>
  <si>
    <t>D.9</t>
  </si>
  <si>
    <t>D.10</t>
  </si>
  <si>
    <t>D.11</t>
  </si>
  <si>
    <t>D.12</t>
  </si>
  <si>
    <t>D.13</t>
  </si>
  <si>
    <t>D.14</t>
  </si>
  <si>
    <t>D.15</t>
  </si>
  <si>
    <t>Type 2 Concrete Lip Curb (40 mm reveal ht, Integral)</t>
  </si>
  <si>
    <t>Type 2 Concrete Modified Lip Curb (120 mm reveal ht, Dowelled)</t>
  </si>
  <si>
    <t>D.16</t>
  </si>
  <si>
    <t>D.17</t>
  </si>
  <si>
    <t>D.18</t>
  </si>
  <si>
    <t>D.19</t>
  </si>
  <si>
    <t>D.20</t>
  </si>
  <si>
    <t>D.21</t>
  </si>
  <si>
    <t>D.22</t>
  </si>
  <si>
    <t>D.23</t>
  </si>
  <si>
    <t>D.24</t>
  </si>
  <si>
    <t>D.25</t>
  </si>
  <si>
    <t>D.26</t>
  </si>
  <si>
    <t>Connecting to 900 mm  (Type UNK) Sewer</t>
  </si>
  <si>
    <t>D.27</t>
  </si>
  <si>
    <t>D.28</t>
  </si>
  <si>
    <t>D.29</t>
  </si>
  <si>
    <t>D.30</t>
  </si>
  <si>
    <t>D.31</t>
  </si>
  <si>
    <t>D.32</t>
  </si>
  <si>
    <t>D.33</t>
  </si>
  <si>
    <t>D.34</t>
  </si>
  <si>
    <t>D.35</t>
  </si>
  <si>
    <t>D.36</t>
  </si>
  <si>
    <t>REHABILITATION:  LAKESHORE ROAD FROM CHANCELLOR DRIVE TO CHANCELLOR DRIVE</t>
  </si>
  <si>
    <t>Connecting to 450 mm  (Type Unknown) LDS Sewer</t>
  </si>
  <si>
    <t>Connecting to 750 mm  (Type LDS) Sewer</t>
  </si>
  <si>
    <t>E.36</t>
  </si>
  <si>
    <t>E.37</t>
  </si>
  <si>
    <t>E.38</t>
  </si>
  <si>
    <t>REHABILITATION:  MOORE AVENUE FROM RIVER ROAD TO ST.MARY'S ROAD</t>
  </si>
  <si>
    <t>CW 3230-R8,
E13</t>
  </si>
  <si>
    <t>Type 2 Concrete Barrier (100 mm reveal ht, Dowelled)</t>
  </si>
  <si>
    <t>Type 2 Concrete Splash Strip (150 mm reveal ht, Monolithic Modified Barrier Curb,  750 mm width)</t>
  </si>
  <si>
    <t>F.19</t>
  </si>
  <si>
    <t>F.21</t>
  </si>
  <si>
    <t>F.22</t>
  </si>
  <si>
    <t>F.23</t>
  </si>
  <si>
    <t>F.24</t>
  </si>
  <si>
    <t>Construction of Barrier (100 mm ht, Type 2, Separate)</t>
  </si>
  <si>
    <t>F.25</t>
  </si>
  <si>
    <t>F.26</t>
  </si>
  <si>
    <t>F.27</t>
  </si>
  <si>
    <t>F.28</t>
  </si>
  <si>
    <t>F.29</t>
  </si>
  <si>
    <t>F.30</t>
  </si>
  <si>
    <t>F.31</t>
  </si>
  <si>
    <t>F.32</t>
  </si>
  <si>
    <t>F.33</t>
  </si>
  <si>
    <t>Connecting to 1350 mm  (Type Concrete) LDS Sewer</t>
  </si>
  <si>
    <t>Connecting to 1200 mm  (Type Concrete) LDS Sewer</t>
  </si>
  <si>
    <t>F.34</t>
  </si>
  <si>
    <t>F.35</t>
  </si>
  <si>
    <t>F.36</t>
  </si>
  <si>
    <t>F.37</t>
  </si>
  <si>
    <t>F.38</t>
  </si>
  <si>
    <t>F.39</t>
  </si>
  <si>
    <t>F.40</t>
  </si>
  <si>
    <t>F.41</t>
  </si>
  <si>
    <t>F.42</t>
  </si>
  <si>
    <t>F.43</t>
  </si>
  <si>
    <t>F.44</t>
  </si>
  <si>
    <t>F.45</t>
  </si>
  <si>
    <t>PART 2      BACK LANE SURFACE WORKS</t>
  </si>
  <si>
    <t>WINDERMERE AVENUE/BYNG PLACE ALLEY - BOUNDED BY PEMBINA HIGHWAY AND RIVERSIDE ROAD</t>
  </si>
  <si>
    <t>G.4</t>
  </si>
  <si>
    <t>G.5</t>
  </si>
  <si>
    <t>G.6</t>
  </si>
  <si>
    <t>G.7</t>
  </si>
  <si>
    <t>G.8</t>
  </si>
  <si>
    <t>G.9</t>
  </si>
  <si>
    <t>G.10</t>
  </si>
  <si>
    <t>G.11</t>
  </si>
  <si>
    <t>G.12</t>
  </si>
  <si>
    <t>G.13</t>
  </si>
  <si>
    <t>G.14</t>
  </si>
  <si>
    <t>G.15</t>
  </si>
  <si>
    <t>G.16</t>
  </si>
  <si>
    <t>G.17</t>
  </si>
  <si>
    <t>G.18</t>
  </si>
  <si>
    <t>G.19</t>
  </si>
  <si>
    <t>PART 3     BACK LANE - CITY FUNDED WORKS</t>
  </si>
  <si>
    <t>PART 4     UNDERGROUND WORK</t>
  </si>
  <si>
    <t>I.1</t>
  </si>
  <si>
    <t>I.2</t>
  </si>
  <si>
    <t>I.3</t>
  </si>
  <si>
    <t>I.4</t>
  </si>
  <si>
    <t>I.5</t>
  </si>
  <si>
    <t>I.6</t>
  </si>
  <si>
    <t>I.7</t>
  </si>
  <si>
    <t>Land Drainage Sewer</t>
  </si>
  <si>
    <t>375 mm, PVC</t>
  </si>
  <si>
    <t>Trenchless Installation, Class B Sand Bedding, Class 2 Backfill</t>
  </si>
  <si>
    <t>I.8</t>
  </si>
  <si>
    <t>I.9</t>
  </si>
  <si>
    <t>375 mm (Type PVC) Connecting Pipe</t>
  </si>
  <si>
    <t>Connecting to 450 mm  (Type Concrete ) Sewer</t>
  </si>
  <si>
    <t>I.10</t>
  </si>
  <si>
    <t>I.11</t>
  </si>
  <si>
    <t>250 mm, Land Drainage Sewer</t>
  </si>
  <si>
    <t>I.12</t>
  </si>
  <si>
    <t>Installation of New Manhole</t>
  </si>
  <si>
    <t>SD-010</t>
  </si>
  <si>
    <t>1200 mm Diameter Base</t>
  </si>
  <si>
    <t>CW-2130</t>
  </si>
  <si>
    <t>PART 5     WATER AND WASTE WORK</t>
  </si>
  <si>
    <t>J</t>
  </si>
  <si>
    <t>WATER AND WASTE WORK</t>
  </si>
  <si>
    <t>BRIAR CLIFF - MANHOLE REPAIR (MH60017067)</t>
  </si>
  <si>
    <t>J.1</t>
  </si>
  <si>
    <t>J.2</t>
  </si>
  <si>
    <t>Manhole Inspection (following repair)</t>
  </si>
  <si>
    <t>CW 2145-R5</t>
  </si>
  <si>
    <t>Manhole Inspection</t>
  </si>
  <si>
    <t>BRIAR CLIFF - MANHOLE REPAIR (MH60017147)</t>
  </si>
  <si>
    <t>J.3</t>
  </si>
  <si>
    <t>J.4</t>
  </si>
  <si>
    <t>Grout Repair</t>
  </si>
  <si>
    <t>Pipe Connection Stabilization Repair</t>
  </si>
  <si>
    <t>J.5</t>
  </si>
  <si>
    <t>BRIAR CLIFF - MANHOLE REPAIR (MH60017136)</t>
  </si>
  <si>
    <t>J.6</t>
  </si>
  <si>
    <t>J.7</t>
  </si>
  <si>
    <t>CHANCELLOR - SEWER REPAIR (MA60015977)</t>
  </si>
  <si>
    <t>J.8</t>
  </si>
  <si>
    <t>250 mm, WWS</t>
  </si>
  <si>
    <t>Class 3 Backfill</t>
  </si>
  <si>
    <t>J.9</t>
  </si>
  <si>
    <t>J.10</t>
  </si>
  <si>
    <t>Sewer Inspection (following repair)</t>
  </si>
  <si>
    <t>CW2145-R5</t>
  </si>
  <si>
    <t>CHANCELLOR - MANHOLE REPAIR (MH60013750)</t>
  </si>
  <si>
    <t>J.11</t>
  </si>
  <si>
    <t>J.12</t>
  </si>
  <si>
    <t>DE L'EGLISE - SEWER REPAIR (MA60022003)</t>
  </si>
  <si>
    <t>J.13</t>
  </si>
  <si>
    <t>200 mm, WWS</t>
  </si>
  <si>
    <t>J.14</t>
  </si>
  <si>
    <t>J.15</t>
  </si>
  <si>
    <t>DE L'EGLISE - SEWER REPAIR (MA60023124)</t>
  </si>
  <si>
    <t>J.16</t>
  </si>
  <si>
    <t>Stabilization Repair</t>
  </si>
  <si>
    <t>J.17</t>
  </si>
  <si>
    <t>300 mm, LDS</t>
  </si>
  <si>
    <t>DE L'EGLISE - MANHOLE REPAIR (MH60018663)</t>
  </si>
  <si>
    <t>J.18</t>
  </si>
  <si>
    <t>Miscellaneous Repair</t>
  </si>
  <si>
    <t>Replace Frame &amp; Lifter Ring</t>
  </si>
  <si>
    <t>J.19</t>
  </si>
  <si>
    <t>DE L'EGLISE - MANHOLE REPAIR (MH60018999)</t>
  </si>
  <si>
    <t>J.20</t>
  </si>
  <si>
    <t>J.21</t>
  </si>
  <si>
    <t>DE L'EGLISE - MANHOLE REPLACEMENT (MH60019000)</t>
  </si>
  <si>
    <t>J.22</t>
  </si>
  <si>
    <t>Replace Existing Manhole</t>
  </si>
  <si>
    <t>Pre-cast Concrete Base and Risers</t>
  </si>
  <si>
    <t>J.23</t>
  </si>
  <si>
    <t>Manhole Inspection (following replacement)</t>
  </si>
  <si>
    <t>LA GRAVE - SEWER REPAIR (MA60022020)</t>
  </si>
  <si>
    <t>J.24</t>
  </si>
  <si>
    <t>J.25</t>
  </si>
  <si>
    <t>LA GRAVE - MANHOLE REPAIR (MH60018919)</t>
  </si>
  <si>
    <t>J.26</t>
  </si>
  <si>
    <t>J.27</t>
  </si>
  <si>
    <t>LA GRAVE - MANHOLE REPAIR (MH60018915)</t>
  </si>
  <si>
    <t>J.28</t>
  </si>
  <si>
    <t>J.29</t>
  </si>
  <si>
    <t>LAKESHORE - MANHOLE REPAIR (MH60013514)</t>
  </si>
  <si>
    <t>J.30</t>
  </si>
  <si>
    <t>Adjust Frame &amp; Riser</t>
  </si>
  <si>
    <t>J.31</t>
  </si>
  <si>
    <t>LAKESHORE - MANHOLE REPAIR (MH60013524)</t>
  </si>
  <si>
    <t>J.32</t>
  </si>
  <si>
    <t>J.33</t>
  </si>
  <si>
    <t>MOORE - SEWER REPAIR (MA50012316)</t>
  </si>
  <si>
    <t>J.34</t>
  </si>
  <si>
    <t>J.35</t>
  </si>
  <si>
    <t>J.36</t>
  </si>
  <si>
    <t>J.37</t>
  </si>
  <si>
    <t>MOORE - SEWER REPAIR (MA50011428)</t>
  </si>
  <si>
    <t>J.38</t>
  </si>
  <si>
    <t>J.39</t>
  </si>
  <si>
    <t>J.40</t>
  </si>
  <si>
    <t>MOORE - MANHOLE REPAIR (MH50009909)</t>
  </si>
  <si>
    <t>J.41</t>
  </si>
  <si>
    <t>J.42</t>
  </si>
  <si>
    <t>MOORE - MANHOLE REPLACEMENT (MH50009910)</t>
  </si>
  <si>
    <t>J.43</t>
  </si>
  <si>
    <t>J.44</t>
  </si>
  <si>
    <t>MOORE - MANHOLE REPAIR (MH50012038)</t>
  </si>
  <si>
    <t>J.45</t>
  </si>
  <si>
    <t>J.46</t>
  </si>
  <si>
    <t>MOORE - MANHOLE REPAIR (MH50012039)</t>
  </si>
  <si>
    <t>J.47</t>
  </si>
  <si>
    <t>J.48</t>
  </si>
  <si>
    <t>MOORE - MANHOLE REPAIR (MH50012048)</t>
  </si>
  <si>
    <t>J.49</t>
  </si>
  <si>
    <t>J.50</t>
  </si>
  <si>
    <t>MOORE - MANHOLE REPAIR (MH50012049)</t>
  </si>
  <si>
    <t>J.51</t>
  </si>
  <si>
    <t>J.52</t>
  </si>
  <si>
    <t>MOORE - MANHOLE REPAIR (MH50011989)</t>
  </si>
  <si>
    <t>J.53</t>
  </si>
  <si>
    <t>J.54</t>
  </si>
  <si>
    <t>Benching Repair</t>
  </si>
  <si>
    <t>J.55</t>
  </si>
  <si>
    <t>MOORE - MANHOLE REPAIR (MH50011999)</t>
  </si>
  <si>
    <t>J.56</t>
  </si>
  <si>
    <t>Stabilization of Cone/Reducer</t>
  </si>
  <si>
    <t>J.57</t>
  </si>
  <si>
    <t>K</t>
  </si>
  <si>
    <t>MOBILIZATION /DEMOBILIZATION</t>
  </si>
  <si>
    <t>K.1</t>
  </si>
  <si>
    <t>Mobilization/Demobilization</t>
  </si>
  <si>
    <t>E2</t>
  </si>
  <si>
    <t>L. sum</t>
  </si>
  <si>
    <t>SUMMARY</t>
  </si>
  <si>
    <t xml:space="preserve"> (total price) PART 1</t>
  </si>
  <si>
    <t>Total:</t>
  </si>
  <si>
    <t xml:space="preserve">TOTAL BID PRICE (GST extra)                                                                              (in figures)                                             </t>
  </si>
  <si>
    <t>B170rl2</t>
  </si>
  <si>
    <t>B174rl2</t>
  </si>
  <si>
    <t>B178rl2</t>
  </si>
  <si>
    <t>B155rl1</t>
  </si>
  <si>
    <t>B155rl2</t>
  </si>
  <si>
    <t>CW 3510-R10</t>
  </si>
  <si>
    <t>Construction of Type 2 Concrete Lip Curb (300 mm width, Variable Ht, (Monolithic)</t>
  </si>
  <si>
    <t>150 mm Type 3 Concrete Pavement (Reinforced)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</si>
</sst>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quot;&quot;;&quot;&quot;;&quot;&quot;;&quot;&quot;"/>
    <numFmt numFmtId="165" formatCode="0;0;&quot;&quot;;@"/>
    <numFmt numFmtId="166" formatCode="#\ ###\ ##0.00;;0;[Red]@"/>
    <numFmt numFmtId="167" formatCode="#\ ###\ ##0.00;;0;@"/>
    <numFmt numFmtId="168" formatCode="0;\-0;0;@"/>
    <numFmt numFmtId="169" formatCode="#\ ###\ ##0.00;;&quot;(in figures)                                 &quot;;@"/>
    <numFmt numFmtId="170" formatCode="#\ ###\ ##0.00;;;@"/>
    <numFmt numFmtId="171" formatCode="#\ ###\ ##0.?;[Red]0;[Red]0;[Red]@"/>
    <numFmt numFmtId="172" formatCode="#\ ###\ ##0.00;;;"/>
    <numFmt numFmtId="173" formatCode="[Red]&quot;Z&quot;;[Red]&quot;Z&quot;;[Red]&quot;Z&quot;;@"/>
    <numFmt numFmtId="174" formatCode="0;0;[Red]&quot;###&quot;;@"/>
    <numFmt numFmtId="175" formatCode="&quot;Subtotal: &quot;#\ ###\ ##0.00;;&quot;Subtotal: Nil&quot;;@"/>
    <numFmt numFmtId="176" formatCode="&quot;$&quot;#,##0.00"/>
    <numFmt numFmtId="177" formatCode="0.0"/>
  </numFmts>
  <fonts count="49" x14ac:knownFonts="1">
    <font>
      <sz val="10"/>
      <name val="MS Sans Serif"/>
    </font>
    <font>
      <sz val="20"/>
      <color indexed="8"/>
      <name val="Arial"/>
      <family val="2"/>
    </font>
    <font>
      <sz val="9"/>
      <color indexed="8"/>
      <name val="Arial"/>
      <family val="2"/>
    </font>
    <font>
      <b/>
      <sz val="9"/>
      <color indexed="8"/>
      <name val="Arial"/>
      <family val="2"/>
    </font>
    <font>
      <b/>
      <sz val="10"/>
      <color indexed="8"/>
      <name val="Arial"/>
      <family val="2"/>
    </font>
    <font>
      <b/>
      <u/>
      <sz val="10"/>
      <color indexed="8"/>
      <name val="Arial"/>
      <family val="2"/>
    </font>
    <font>
      <b/>
      <u/>
      <sz val="11"/>
      <color indexed="8"/>
      <name val="Arial"/>
      <family val="2"/>
    </font>
    <font>
      <sz val="9"/>
      <name val="Arial"/>
      <family val="2"/>
    </font>
    <font>
      <b/>
      <sz val="11"/>
      <color indexed="8"/>
      <name val="Arial"/>
      <family val="2"/>
    </font>
    <font>
      <u/>
      <sz val="10"/>
      <color indexed="8"/>
      <name val="Arial"/>
      <family val="2"/>
    </font>
    <font>
      <u/>
      <sz val="9"/>
      <color indexed="8"/>
      <name val="Arial"/>
      <family val="2"/>
    </font>
    <font>
      <b/>
      <sz val="10"/>
      <color indexed="12"/>
      <name val="Arial"/>
      <family val="2"/>
    </font>
    <font>
      <sz val="12"/>
      <name val="Arial"/>
      <family val="2"/>
    </font>
    <font>
      <b/>
      <sz val="12"/>
      <name val="Arial"/>
      <family val="2"/>
    </font>
    <font>
      <sz val="10"/>
      <name val="MS Sans Serif"/>
      <family val="2"/>
    </font>
    <font>
      <b/>
      <i/>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6"/>
      <name val="Arial"/>
      <family val="2"/>
    </font>
    <font>
      <sz val="12"/>
      <color indexed="8"/>
      <name val="Arial"/>
      <family val="2"/>
    </font>
    <font>
      <sz val="9"/>
      <color indexed="81"/>
      <name val="Tahoma"/>
      <family val="2"/>
    </font>
    <font>
      <b/>
      <sz val="9"/>
      <color indexed="81"/>
      <name val="Tahoma"/>
      <family val="2"/>
    </font>
    <font>
      <b/>
      <i/>
      <sz val="12"/>
      <name val="Cambria"/>
      <family val="1"/>
    </font>
    <font>
      <sz val="10"/>
      <name val="Cambria"/>
      <family val="1"/>
    </font>
    <font>
      <sz val="10"/>
      <color theme="1"/>
      <name val="MS Sans Serif"/>
      <family val="2"/>
    </font>
    <font>
      <sz val="12"/>
      <name val="Arial"/>
      <family val="2"/>
    </font>
    <font>
      <b/>
      <sz val="6"/>
      <color indexed="8"/>
      <name val="Arial"/>
      <family val="2"/>
    </font>
    <font>
      <sz val="6"/>
      <color indexed="8"/>
      <name val="Arial"/>
      <family val="2"/>
    </font>
    <font>
      <b/>
      <i/>
      <sz val="16"/>
      <name val="Arial"/>
      <family val="2"/>
    </font>
    <font>
      <b/>
      <sz val="12"/>
      <color indexed="8"/>
      <name val="Arial"/>
      <family val="2"/>
    </font>
    <font>
      <b/>
      <i/>
      <u/>
      <sz val="12"/>
      <color indexed="8"/>
      <name val="Arial"/>
      <family val="2"/>
    </font>
    <font>
      <sz val="12"/>
      <color theme="1"/>
      <name val="Arial"/>
      <family val="2"/>
    </font>
    <font>
      <b/>
      <u/>
      <sz val="12"/>
      <color indexed="8"/>
      <name val="Arial"/>
      <family val="2"/>
    </font>
    <font>
      <b/>
      <sz val="16"/>
      <color indexed="8"/>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9"/>
      </patternFill>
    </fill>
    <fill>
      <patternFill patternType="solid">
        <fgColor indexed="26"/>
      </patternFill>
    </fill>
    <fill>
      <patternFill patternType="solid">
        <fgColor indexed="13"/>
        <bgColor indexed="64"/>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s>
  <borders count="7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style="thin">
        <color indexed="8"/>
      </left>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8"/>
      </left>
      <right style="thin">
        <color indexed="8"/>
      </right>
      <top style="double">
        <color indexed="8"/>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top style="double">
        <color indexed="8"/>
      </top>
      <bottom style="thin">
        <color indexed="64"/>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right/>
      <top/>
      <bottom style="thin">
        <color indexed="8"/>
      </bottom>
      <diagonal/>
    </border>
    <border>
      <left/>
      <right style="thin">
        <color indexed="64"/>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thin">
        <color indexed="8"/>
      </top>
      <bottom/>
      <diagonal/>
    </border>
    <border>
      <left style="thin">
        <color indexed="8"/>
      </left>
      <right style="thin">
        <color indexed="8"/>
      </right>
      <top style="double">
        <color indexed="8"/>
      </top>
      <bottom style="double">
        <color indexed="64"/>
      </bottom>
      <diagonal/>
    </border>
    <border>
      <left style="thin">
        <color indexed="8"/>
      </left>
      <right/>
      <top/>
      <bottom style="double">
        <color indexed="8"/>
      </bottom>
      <diagonal/>
    </border>
    <border>
      <left style="thin">
        <color indexed="8"/>
      </left>
      <right style="thin">
        <color indexed="8"/>
      </right>
      <top/>
      <bottom style="double">
        <color indexed="64"/>
      </bottom>
      <diagonal/>
    </border>
    <border>
      <left style="thin">
        <color indexed="8"/>
      </left>
      <right style="thin">
        <color indexed="8"/>
      </right>
      <top style="double">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8"/>
      </top>
      <bottom style="thin">
        <color indexed="64"/>
      </bottom>
      <diagonal/>
    </border>
    <border>
      <left style="thin">
        <color indexed="8"/>
      </left>
      <right/>
      <top/>
      <bottom style="thin">
        <color indexed="64"/>
      </bottom>
      <diagonal/>
    </border>
    <border>
      <left style="thin">
        <color indexed="64"/>
      </left>
      <right/>
      <top/>
      <bottom style="thin">
        <color indexed="64"/>
      </bottom>
      <diagonal/>
    </border>
  </borders>
  <cellStyleXfs count="76">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 fillId="0" borderId="0" applyFill="0">
      <alignment horizontal="right" vertical="top"/>
    </xf>
    <xf numFmtId="0" fontId="2" fillId="0" borderId="1" applyFill="0">
      <alignment horizontal="right" vertical="top"/>
    </xf>
    <xf numFmtId="164" fontId="2" fillId="0" borderId="2" applyFill="0">
      <alignment horizontal="right" vertical="top"/>
    </xf>
    <xf numFmtId="0" fontId="2" fillId="0" borderId="1" applyFill="0">
      <alignment horizontal="center" vertical="top" wrapText="1"/>
    </xf>
    <xf numFmtId="0" fontId="4" fillId="0" borderId="3" applyFill="0">
      <alignment horizontal="center" vertical="center" wrapText="1"/>
    </xf>
    <xf numFmtId="0" fontId="2" fillId="0" borderId="1" applyFill="0">
      <alignment horizontal="left" vertical="top" wrapText="1"/>
    </xf>
    <xf numFmtId="0" fontId="5" fillId="0" borderId="1" applyFill="0">
      <alignment horizontal="left" vertical="top" wrapText="1"/>
    </xf>
    <xf numFmtId="165" fontId="6" fillId="0" borderId="4" applyFill="0">
      <alignment horizontal="centerContinuous" wrapText="1"/>
    </xf>
    <xf numFmtId="165" fontId="2" fillId="0" borderId="1" applyFill="0">
      <alignment horizontal="center" vertical="top" wrapText="1"/>
    </xf>
    <xf numFmtId="0" fontId="2" fillId="0" borderId="1" applyFill="0">
      <alignment horizontal="center" wrapText="1"/>
    </xf>
    <xf numFmtId="171" fontId="2" fillId="0" borderId="1" applyFill="0"/>
    <xf numFmtId="166" fontId="2" fillId="0" borderId="1" applyFill="0">
      <alignment horizontal="right"/>
      <protection locked="0"/>
    </xf>
    <xf numFmtId="167" fontId="2" fillId="0" borderId="1" applyFill="0">
      <alignment horizontal="right"/>
      <protection locked="0"/>
    </xf>
    <xf numFmtId="167" fontId="2" fillId="0" borderId="1" applyFill="0"/>
    <xf numFmtId="167" fontId="2" fillId="0" borderId="3" applyFill="0">
      <alignment horizontal="right"/>
    </xf>
    <xf numFmtId="0" fontId="19" fillId="20" borderId="5" applyNumberFormat="0" applyAlignment="0" applyProtection="0"/>
    <xf numFmtId="0" fontId="20" fillId="21" borderId="6" applyNumberFormat="0" applyAlignment="0" applyProtection="0"/>
    <xf numFmtId="0" fontId="3" fillId="0" borderId="1" applyFill="0">
      <alignment horizontal="left" vertical="top"/>
    </xf>
    <xf numFmtId="0" fontId="21" fillId="0" borderId="0" applyNumberFormat="0" applyFill="0" applyBorder="0" applyAlignment="0" applyProtection="0"/>
    <xf numFmtId="0" fontId="22" fillId="4" borderId="0" applyNumberFormat="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26" fillId="7" borderId="5" applyNumberFormat="0" applyAlignment="0" applyProtection="0"/>
    <xf numFmtId="0" fontId="27" fillId="0" borderId="10" applyNumberFormat="0" applyFill="0" applyAlignment="0" applyProtection="0"/>
    <xf numFmtId="0" fontId="28" fillId="22" borderId="0" applyNumberFormat="0" applyBorder="0" applyAlignment="0" applyProtection="0"/>
    <xf numFmtId="0" fontId="14" fillId="0" borderId="0"/>
    <xf numFmtId="0" fontId="14" fillId="0" borderId="0"/>
    <xf numFmtId="0" fontId="12" fillId="24" borderId="11" applyNumberFormat="0" applyFont="0" applyAlignment="0" applyProtection="0"/>
    <xf numFmtId="173" fontId="4" fillId="0" borderId="3" applyNumberFormat="0" applyFont="0" applyFill="0" applyBorder="0" applyAlignment="0" applyProtection="0">
      <alignment horizontal="center" vertical="top" wrapText="1"/>
    </xf>
    <xf numFmtId="0" fontId="29" fillId="20" borderId="12" applyNumberFormat="0" applyAlignment="0" applyProtection="0"/>
    <xf numFmtId="0" fontId="7" fillId="0" borderId="0">
      <alignment horizontal="right"/>
    </xf>
    <xf numFmtId="0" fontId="30" fillId="0" borderId="0" applyNumberFormat="0" applyFill="0" applyBorder="0" applyAlignment="0" applyProtection="0"/>
    <xf numFmtId="0" fontId="2" fillId="0" borderId="0" applyFill="0">
      <alignment horizontal="left"/>
    </xf>
    <xf numFmtId="0" fontId="8" fillId="0" borderId="0" applyFill="0">
      <alignment horizontal="centerContinuous" vertical="center"/>
    </xf>
    <xf numFmtId="170" fontId="11" fillId="0" borderId="0" applyFill="0">
      <alignment horizontal="centerContinuous" vertical="center"/>
    </xf>
    <xf numFmtId="172" fontId="11" fillId="0" borderId="0" applyFill="0">
      <alignment horizontal="centerContinuous" vertical="center"/>
    </xf>
    <xf numFmtId="0" fontId="2" fillId="0" borderId="3">
      <alignment horizontal="centerContinuous" wrapText="1"/>
    </xf>
    <xf numFmtId="168" fontId="9" fillId="0" borderId="0" applyFill="0">
      <alignment horizontal="left"/>
    </xf>
    <xf numFmtId="169" fontId="10" fillId="0" borderId="0" applyFill="0">
      <alignment horizontal="right"/>
    </xf>
    <xf numFmtId="0" fontId="2" fillId="0" borderId="13" applyFill="0"/>
    <xf numFmtId="0" fontId="31" fillId="0" borderId="14" applyNumberFormat="0" applyFill="0" applyAlignment="0" applyProtection="0"/>
    <xf numFmtId="0" fontId="32" fillId="0" borderId="0" applyNumberFormat="0" applyFill="0" applyBorder="0" applyAlignment="0" applyProtection="0"/>
    <xf numFmtId="0" fontId="12" fillId="23" borderId="0"/>
    <xf numFmtId="0" fontId="12" fillId="23" borderId="0"/>
    <xf numFmtId="0" fontId="40" fillId="23" borderId="0"/>
    <xf numFmtId="0" fontId="12" fillId="23" borderId="0"/>
    <xf numFmtId="0" fontId="14" fillId="0" borderId="0"/>
    <xf numFmtId="0" fontId="12" fillId="23" borderId="0"/>
  </cellStyleXfs>
  <cellXfs count="285">
    <xf numFmtId="0" fontId="0" fillId="0" borderId="0" xfId="0"/>
    <xf numFmtId="176" fontId="12" fillId="26" borderId="0" xfId="0" applyNumberFormat="1" applyFont="1" applyFill="1" applyBorder="1" applyAlignment="1" applyProtection="1">
      <alignment vertical="center"/>
    </xf>
    <xf numFmtId="165" fontId="12" fillId="26" borderId="0" xfId="0" applyNumberFormat="1" applyFont="1" applyFill="1" applyBorder="1" applyAlignment="1" applyProtection="1">
      <alignment horizontal="center" vertical="center"/>
    </xf>
    <xf numFmtId="0" fontId="14" fillId="0" borderId="0" xfId="0" applyFont="1" applyAlignment="1" applyProtection="1">
      <alignment horizontal="center" vertical="center"/>
    </xf>
    <xf numFmtId="0" fontId="15" fillId="25" borderId="0" xfId="54" applyFont="1" applyFill="1" applyAlignment="1">
      <alignment wrapText="1"/>
    </xf>
    <xf numFmtId="0" fontId="38" fillId="0" borderId="0" xfId="0" applyFont="1" applyAlignment="1" applyProtection="1">
      <alignment vertical="center"/>
    </xf>
    <xf numFmtId="0" fontId="37" fillId="25" borderId="0" xfId="53" applyNumberFormat="1" applyFont="1" applyFill="1"/>
    <xf numFmtId="0" fontId="15" fillId="25" borderId="0" xfId="53" applyNumberFormat="1" applyFont="1" applyFill="1" applyBorder="1" applyAlignment="1" applyProtection="1">
      <alignment horizontal="center"/>
    </xf>
    <xf numFmtId="0" fontId="15" fillId="25" borderId="0" xfId="53" applyNumberFormat="1" applyFont="1" applyFill="1"/>
    <xf numFmtId="0" fontId="15" fillId="25" borderId="0" xfId="53" applyNumberFormat="1" applyFont="1" applyFill="1" applyAlignment="1" applyProtection="1">
      <alignment horizontal="center"/>
    </xf>
    <xf numFmtId="7" fontId="41" fillId="23" borderId="0" xfId="70" applyNumberFormat="1" applyFont="1" applyAlignment="1">
      <alignment horizontal="centerContinuous" vertical="center"/>
    </xf>
    <xf numFmtId="1" fontId="13" fillId="23" borderId="0" xfId="70" applyNumberFormat="1" applyFont="1" applyAlignment="1">
      <alignment horizontal="centerContinuous" vertical="top"/>
    </xf>
    <xf numFmtId="0" fontId="13" fillId="23" borderId="0" xfId="70" applyFont="1" applyAlignment="1">
      <alignment horizontal="centerContinuous" vertical="center"/>
    </xf>
    <xf numFmtId="0" fontId="12" fillId="23" borderId="0" xfId="70"/>
    <xf numFmtId="7" fontId="42" fillId="23" borderId="0" xfId="70" applyNumberFormat="1" applyFont="1" applyAlignment="1">
      <alignment horizontal="centerContinuous" vertical="center"/>
    </xf>
    <xf numFmtId="1" fontId="12" fillId="23" borderId="0" xfId="70" applyNumberFormat="1" applyAlignment="1">
      <alignment horizontal="centerContinuous" vertical="top"/>
    </xf>
    <xf numFmtId="0" fontId="12" fillId="23" borderId="0" xfId="70" applyAlignment="1">
      <alignment horizontal="centerContinuous" vertical="center"/>
    </xf>
    <xf numFmtId="7" fontId="12" fillId="23" borderId="0" xfId="70" applyNumberFormat="1" applyAlignment="1">
      <alignment horizontal="right"/>
    </xf>
    <xf numFmtId="0" fontId="12" fillId="23" borderId="0" xfId="70" applyAlignment="1">
      <alignment vertical="top"/>
    </xf>
    <xf numFmtId="7" fontId="12" fillId="23" borderId="0" xfId="70" applyNumberFormat="1" applyAlignment="1">
      <alignment vertical="center"/>
    </xf>
    <xf numFmtId="2" fontId="12" fillId="23" borderId="0" xfId="70" applyNumberFormat="1"/>
    <xf numFmtId="7" fontId="12" fillId="23" borderId="18" xfId="70" applyNumberFormat="1" applyBorder="1" applyAlignment="1">
      <alignment horizontal="center"/>
    </xf>
    <xf numFmtId="0" fontId="12" fillId="23" borderId="18" xfId="70" applyBorder="1" applyAlignment="1">
      <alignment horizontal="center" vertical="top"/>
    </xf>
    <xf numFmtId="0" fontId="12" fillId="23" borderId="19" xfId="70" applyBorder="1" applyAlignment="1">
      <alignment horizontal="center"/>
    </xf>
    <xf numFmtId="0" fontId="12" fillId="23" borderId="18" xfId="70" applyBorder="1" applyAlignment="1">
      <alignment horizontal="center"/>
    </xf>
    <xf numFmtId="0" fontId="12" fillId="23" borderId="20" xfId="70" applyBorder="1" applyAlignment="1">
      <alignment horizontal="center"/>
    </xf>
    <xf numFmtId="7" fontId="12" fillId="23" borderId="20" xfId="70" applyNumberFormat="1" applyBorder="1" applyAlignment="1">
      <alignment horizontal="right"/>
    </xf>
    <xf numFmtId="7" fontId="12" fillId="23" borderId="21" xfId="70" applyNumberFormat="1" applyBorder="1" applyAlignment="1">
      <alignment horizontal="right"/>
    </xf>
    <xf numFmtId="0" fontId="12" fillId="23" borderId="22" xfId="70" applyBorder="1" applyAlignment="1">
      <alignment vertical="top"/>
    </xf>
    <xf numFmtId="0" fontId="12" fillId="23" borderId="23" xfId="70" applyBorder="1"/>
    <xf numFmtId="0" fontId="12" fillId="23" borderId="22" xfId="70" applyBorder="1" applyAlignment="1">
      <alignment horizontal="center"/>
    </xf>
    <xf numFmtId="0" fontId="12" fillId="23" borderId="24" xfId="70" applyBorder="1"/>
    <xf numFmtId="0" fontId="12" fillId="23" borderId="24" xfId="70" applyBorder="1" applyAlignment="1">
      <alignment horizontal="center"/>
    </xf>
    <xf numFmtId="7" fontId="12" fillId="23" borderId="24" xfId="70" applyNumberFormat="1" applyBorder="1" applyAlignment="1">
      <alignment horizontal="right"/>
    </xf>
    <xf numFmtId="0" fontId="12" fillId="23" borderId="22" xfId="70" applyBorder="1" applyAlignment="1">
      <alignment horizontal="right"/>
    </xf>
    <xf numFmtId="7" fontId="12" fillId="23" borderId="25" xfId="70" applyNumberFormat="1" applyBorder="1" applyAlignment="1">
      <alignment horizontal="right"/>
    </xf>
    <xf numFmtId="7" fontId="12" fillId="23" borderId="29" xfId="70" applyNumberFormat="1" applyBorder="1" applyAlignment="1">
      <alignment horizontal="right"/>
    </xf>
    <xf numFmtId="0" fontId="12" fillId="23" borderId="29" xfId="70" applyBorder="1" applyAlignment="1">
      <alignment horizontal="right"/>
    </xf>
    <xf numFmtId="7" fontId="12" fillId="23" borderId="25" xfId="70" applyNumberFormat="1" applyBorder="1" applyAlignment="1">
      <alignment horizontal="right" vertical="center"/>
    </xf>
    <xf numFmtId="0" fontId="44" fillId="23" borderId="30" xfId="70" applyFont="1" applyBorder="1" applyAlignment="1">
      <alignment horizontal="center" vertical="center"/>
    </xf>
    <xf numFmtId="7" fontId="12" fillId="23" borderId="30" xfId="70" applyNumberFormat="1" applyBorder="1" applyAlignment="1">
      <alignment horizontal="right" vertical="center"/>
    </xf>
    <xf numFmtId="0" fontId="12" fillId="23" borderId="0" xfId="70" applyAlignment="1">
      <alignment vertical="center"/>
    </xf>
    <xf numFmtId="0" fontId="44" fillId="23" borderId="30" xfId="70" applyFont="1" applyBorder="1" applyAlignment="1">
      <alignment vertical="top"/>
    </xf>
    <xf numFmtId="165" fontId="44" fillId="26" borderId="30" xfId="70" applyNumberFormat="1" applyFont="1" applyFill="1" applyBorder="1" applyAlignment="1">
      <alignment horizontal="left" vertical="center"/>
    </xf>
    <xf numFmtId="1" fontId="12" fillId="23" borderId="25" xfId="70" applyNumberFormat="1" applyBorder="1" applyAlignment="1">
      <alignment horizontal="center" vertical="top"/>
    </xf>
    <xf numFmtId="0" fontId="12" fillId="23" borderId="25" xfId="70" applyBorder="1" applyAlignment="1">
      <alignment horizontal="center" vertical="top"/>
    </xf>
    <xf numFmtId="1" fontId="12" fillId="0" borderId="25" xfId="70" applyNumberFormat="1" applyFill="1" applyBorder="1" applyAlignment="1">
      <alignment horizontal="center" vertical="top"/>
    </xf>
    <xf numFmtId="7" fontId="12" fillId="0" borderId="30" xfId="70" applyNumberFormat="1" applyFill="1" applyBorder="1" applyAlignment="1">
      <alignment horizontal="right"/>
    </xf>
    <xf numFmtId="4" fontId="12" fillId="28" borderId="1" xfId="70" applyNumberFormat="1" applyFill="1" applyBorder="1" applyAlignment="1">
      <alignment horizontal="center" vertical="top" wrapText="1"/>
    </xf>
    <xf numFmtId="174" fontId="12" fillId="0" borderId="1" xfId="70" applyNumberFormat="1" applyFill="1" applyBorder="1" applyAlignment="1">
      <alignment horizontal="left" vertical="top" wrapText="1"/>
    </xf>
    <xf numFmtId="165" fontId="12" fillId="0" borderId="1" xfId="70" applyNumberFormat="1" applyFill="1" applyBorder="1" applyAlignment="1">
      <alignment horizontal="left" vertical="top" wrapText="1"/>
    </xf>
    <xf numFmtId="165" fontId="12" fillId="0" borderId="1" xfId="70" applyNumberFormat="1" applyFill="1" applyBorder="1" applyAlignment="1">
      <alignment horizontal="center" vertical="top" wrapText="1"/>
    </xf>
    <xf numFmtId="0" fontId="12" fillId="0" borderId="1" xfId="70" applyFill="1" applyBorder="1" applyAlignment="1">
      <alignment horizontal="center" vertical="top" wrapText="1"/>
    </xf>
    <xf numFmtId="1" fontId="12" fillId="0" borderId="1" xfId="70" applyNumberFormat="1" applyFill="1" applyBorder="1" applyAlignment="1">
      <alignment horizontal="right" vertical="top"/>
    </xf>
    <xf numFmtId="176" fontId="12" fillId="0" borderId="1" xfId="70" applyNumberFormat="1" applyFill="1" applyBorder="1" applyAlignment="1" applyProtection="1">
      <alignment vertical="top"/>
      <protection locked="0"/>
    </xf>
    <xf numFmtId="176" fontId="12" fillId="0" borderId="1" xfId="70" applyNumberFormat="1" applyFill="1" applyBorder="1" applyAlignment="1">
      <alignment vertical="top"/>
    </xf>
    <xf numFmtId="175" fontId="12" fillId="28" borderId="1" xfId="70" applyNumberFormat="1" applyFill="1" applyBorder="1" applyAlignment="1">
      <alignment horizontal="center" vertical="top"/>
    </xf>
    <xf numFmtId="175" fontId="12" fillId="0" borderId="1" xfId="70" applyNumberFormat="1" applyFill="1" applyBorder="1" applyAlignment="1">
      <alignment horizontal="center" vertical="top"/>
    </xf>
    <xf numFmtId="174" fontId="12" fillId="0" borderId="1" xfId="70" applyNumberFormat="1" applyFill="1" applyBorder="1" applyAlignment="1">
      <alignment horizontal="center" vertical="top" wrapText="1"/>
    </xf>
    <xf numFmtId="0" fontId="12" fillId="0" borderId="0" xfId="70" applyFill="1"/>
    <xf numFmtId="0" fontId="44" fillId="0" borderId="30" xfId="70" applyFont="1" applyFill="1" applyBorder="1" applyAlignment="1">
      <alignment vertical="top"/>
    </xf>
    <xf numFmtId="165" fontId="44" fillId="0" borderId="30" xfId="70" applyNumberFormat="1" applyFont="1" applyFill="1" applyBorder="1" applyAlignment="1">
      <alignment horizontal="left" vertical="center" wrapText="1"/>
    </xf>
    <xf numFmtId="1" fontId="12" fillId="0" borderId="25" xfId="70" applyNumberFormat="1" applyFill="1" applyBorder="1" applyAlignment="1">
      <alignment vertical="top"/>
    </xf>
    <xf numFmtId="4" fontId="12" fillId="28" borderId="1" xfId="70" applyNumberFormat="1" applyFill="1" applyBorder="1" applyAlignment="1">
      <alignment horizontal="center" vertical="top"/>
    </xf>
    <xf numFmtId="4" fontId="12" fillId="0" borderId="1" xfId="70" applyNumberFormat="1" applyFill="1" applyBorder="1" applyAlignment="1">
      <alignment horizontal="center" vertical="top"/>
    </xf>
    <xf numFmtId="174" fontId="12" fillId="0" borderId="1" xfId="70" applyNumberFormat="1" applyFill="1" applyBorder="1" applyAlignment="1">
      <alignment horizontal="right" vertical="top" wrapText="1"/>
    </xf>
    <xf numFmtId="1" fontId="12" fillId="0" borderId="1" xfId="70" applyNumberFormat="1" applyFill="1" applyBorder="1" applyAlignment="1">
      <alignment horizontal="right" vertical="top" wrapText="1"/>
    </xf>
    <xf numFmtId="4" fontId="12" fillId="28" borderId="2" xfId="70" applyNumberFormat="1" applyFill="1" applyBorder="1" applyAlignment="1">
      <alignment horizontal="center" vertical="top"/>
    </xf>
    <xf numFmtId="174" fontId="12" fillId="0" borderId="2" xfId="70" applyNumberFormat="1" applyFill="1" applyBorder="1" applyAlignment="1">
      <alignment horizontal="left" vertical="top" wrapText="1"/>
    </xf>
    <xf numFmtId="165" fontId="12" fillId="0" borderId="2" xfId="70" applyNumberFormat="1" applyFill="1" applyBorder="1" applyAlignment="1">
      <alignment horizontal="left" vertical="top" wrapText="1"/>
    </xf>
    <xf numFmtId="165" fontId="12" fillId="0" borderId="2" xfId="70" applyNumberFormat="1" applyFill="1" applyBorder="1" applyAlignment="1">
      <alignment horizontal="center" vertical="top" wrapText="1"/>
    </xf>
    <xf numFmtId="0" fontId="12" fillId="0" borderId="2" xfId="70" applyFill="1" applyBorder="1" applyAlignment="1">
      <alignment horizontal="center" vertical="top" wrapText="1"/>
    </xf>
    <xf numFmtId="1" fontId="12" fillId="0" borderId="2" xfId="70" applyNumberFormat="1" applyFill="1" applyBorder="1" applyAlignment="1">
      <alignment horizontal="right" vertical="top"/>
    </xf>
    <xf numFmtId="176" fontId="12" fillId="0" borderId="2" xfId="70" applyNumberFormat="1" applyFill="1" applyBorder="1" applyAlignment="1" applyProtection="1">
      <alignment vertical="top"/>
      <protection locked="0"/>
    </xf>
    <xf numFmtId="176" fontId="12" fillId="0" borderId="2" xfId="70" applyNumberFormat="1" applyFill="1" applyBorder="1" applyAlignment="1">
      <alignment vertical="top"/>
    </xf>
    <xf numFmtId="0" fontId="12" fillId="23" borderId="13" xfId="70" applyBorder="1"/>
    <xf numFmtId="0" fontId="14" fillId="0" borderId="0" xfId="70" applyFont="1" applyFill="1"/>
    <xf numFmtId="175" fontId="13" fillId="28" borderId="1" xfId="70" applyNumberFormat="1" applyFont="1" applyFill="1" applyBorder="1" applyAlignment="1">
      <alignment horizontal="center"/>
    </xf>
    <xf numFmtId="174" fontId="13" fillId="0" borderId="1" xfId="70" applyNumberFormat="1" applyFont="1" applyFill="1" applyBorder="1" applyAlignment="1">
      <alignment horizontal="center" vertical="center" wrapText="1"/>
    </xf>
    <xf numFmtId="165" fontId="13" fillId="0" borderId="1" xfId="70" applyNumberFormat="1" applyFont="1" applyFill="1" applyBorder="1" applyAlignment="1">
      <alignment vertical="center" wrapText="1"/>
    </xf>
    <xf numFmtId="165" fontId="12" fillId="0" borderId="1" xfId="70" applyNumberFormat="1" applyFill="1" applyBorder="1" applyAlignment="1">
      <alignment horizontal="centerContinuous" wrapText="1"/>
    </xf>
    <xf numFmtId="4" fontId="12" fillId="0" borderId="1" xfId="70" applyNumberFormat="1" applyFill="1" applyBorder="1" applyAlignment="1">
      <alignment horizontal="center" vertical="top" wrapText="1"/>
    </xf>
    <xf numFmtId="4" fontId="12" fillId="28" borderId="2" xfId="70" applyNumberFormat="1" applyFill="1" applyBorder="1" applyAlignment="1">
      <alignment horizontal="center" vertical="top" wrapText="1"/>
    </xf>
    <xf numFmtId="1" fontId="12" fillId="0" borderId="2" xfId="70" applyNumberFormat="1" applyFill="1" applyBorder="1" applyAlignment="1">
      <alignment horizontal="right" vertical="top" wrapText="1"/>
    </xf>
    <xf numFmtId="0" fontId="12" fillId="0" borderId="30" xfId="70" applyFill="1" applyBorder="1" applyAlignment="1">
      <alignment horizontal="center" vertical="top"/>
    </xf>
    <xf numFmtId="0" fontId="12" fillId="0" borderId="25" xfId="70" applyFill="1" applyBorder="1" applyAlignment="1">
      <alignment vertical="top"/>
    </xf>
    <xf numFmtId="165" fontId="12" fillId="0" borderId="1" xfId="53" applyNumberFormat="1" applyFont="1" applyBorder="1" applyAlignment="1">
      <alignment vertical="top" wrapText="1"/>
    </xf>
    <xf numFmtId="165" fontId="12" fillId="0" borderId="1" xfId="53" applyNumberFormat="1" applyFont="1" applyBorder="1" applyAlignment="1">
      <alignment horizontal="center" vertical="top" wrapText="1"/>
    </xf>
    <xf numFmtId="165" fontId="12" fillId="0" borderId="1" xfId="53" applyNumberFormat="1" applyFont="1" applyBorder="1" applyAlignment="1">
      <alignment horizontal="left" vertical="top" wrapText="1"/>
    </xf>
    <xf numFmtId="165" fontId="12" fillId="0" borderId="1" xfId="70" applyNumberFormat="1" applyFill="1" applyBorder="1" applyAlignment="1">
      <alignment vertical="top" wrapText="1"/>
    </xf>
    <xf numFmtId="4" fontId="12" fillId="27" borderId="1" xfId="70" applyNumberFormat="1" applyFill="1" applyBorder="1" applyAlignment="1">
      <alignment horizontal="center" vertical="top" wrapText="1"/>
    </xf>
    <xf numFmtId="0" fontId="39" fillId="27" borderId="0" xfId="70" applyFont="1" applyFill="1" applyAlignment="1">
      <alignment vertical="top"/>
    </xf>
    <xf numFmtId="0" fontId="12" fillId="0" borderId="30" xfId="70" applyFill="1" applyBorder="1" applyAlignment="1">
      <alignment vertical="top"/>
    </xf>
    <xf numFmtId="165" fontId="12" fillId="0" borderId="2" xfId="53" applyNumberFormat="1" applyFont="1" applyBorder="1" applyAlignment="1">
      <alignment horizontal="center" vertical="top" wrapText="1"/>
    </xf>
    <xf numFmtId="4" fontId="12" fillId="28" borderId="1" xfId="53" applyNumberFormat="1" applyFont="1" applyFill="1" applyBorder="1" applyAlignment="1">
      <alignment horizontal="center" vertical="top" wrapText="1"/>
    </xf>
    <xf numFmtId="174" fontId="12" fillId="0" borderId="1" xfId="53" applyNumberFormat="1" applyFont="1" applyBorder="1" applyAlignment="1">
      <alignment horizontal="left" vertical="top" wrapText="1"/>
    </xf>
    <xf numFmtId="0" fontId="12" fillId="0" borderId="1" xfId="53" applyFont="1" applyBorder="1" applyAlignment="1">
      <alignment horizontal="center" vertical="top" wrapText="1"/>
    </xf>
    <xf numFmtId="1" fontId="12" fillId="0" borderId="1" xfId="53" applyNumberFormat="1" applyFont="1" applyBorder="1" applyAlignment="1">
      <alignment horizontal="right" vertical="top" wrapText="1"/>
    </xf>
    <xf numFmtId="176" fontId="12" fillId="0" borderId="1" xfId="53" applyNumberFormat="1" applyFont="1" applyBorder="1" applyAlignment="1" applyProtection="1">
      <alignment vertical="top"/>
      <protection locked="0"/>
    </xf>
    <xf numFmtId="176" fontId="12" fillId="0" borderId="1" xfId="53" applyNumberFormat="1" applyFont="1" applyBorder="1" applyAlignment="1">
      <alignment vertical="top"/>
    </xf>
    <xf numFmtId="0" fontId="12" fillId="0" borderId="30" xfId="70" applyFill="1" applyBorder="1" applyAlignment="1">
      <alignment horizontal="left" vertical="top"/>
    </xf>
    <xf numFmtId="0" fontId="12" fillId="0" borderId="25" xfId="70" applyFill="1" applyBorder="1" applyAlignment="1">
      <alignment horizontal="center" vertical="top"/>
    </xf>
    <xf numFmtId="7" fontId="12" fillId="0" borderId="21" xfId="70" applyNumberFormat="1" applyFill="1" applyBorder="1" applyAlignment="1">
      <alignment horizontal="right"/>
    </xf>
    <xf numFmtId="7" fontId="12" fillId="23" borderId="32" xfId="70" applyNumberFormat="1" applyBorder="1" applyAlignment="1">
      <alignment horizontal="right"/>
    </xf>
    <xf numFmtId="0" fontId="44" fillId="0" borderId="32" xfId="70" applyFont="1" applyFill="1" applyBorder="1" applyAlignment="1">
      <alignment horizontal="center" vertical="center"/>
    </xf>
    <xf numFmtId="7" fontId="12" fillId="0" borderId="32" xfId="70" applyNumberFormat="1" applyFill="1" applyBorder="1" applyAlignment="1">
      <alignment horizontal="right" vertical="center"/>
    </xf>
    <xf numFmtId="0" fontId="44" fillId="0" borderId="30" xfId="70" applyFont="1" applyFill="1" applyBorder="1" applyAlignment="1">
      <alignment horizontal="center" vertical="center"/>
    </xf>
    <xf numFmtId="7" fontId="12" fillId="0" borderId="25" xfId="70" applyNumberFormat="1" applyFill="1" applyBorder="1" applyAlignment="1">
      <alignment horizontal="right" vertical="center"/>
    </xf>
    <xf numFmtId="7" fontId="12" fillId="0" borderId="30" xfId="70" applyNumberFormat="1" applyFill="1" applyBorder="1" applyAlignment="1">
      <alignment horizontal="right" vertical="center"/>
    </xf>
    <xf numFmtId="165" fontId="44" fillId="0" borderId="30" xfId="70" applyNumberFormat="1" applyFont="1" applyFill="1" applyBorder="1" applyAlignment="1">
      <alignment horizontal="left" vertical="center"/>
    </xf>
    <xf numFmtId="0" fontId="39" fillId="0" borderId="0" xfId="70" applyFont="1" applyFill="1"/>
    <xf numFmtId="174" fontId="12" fillId="0" borderId="2" xfId="70" applyNumberFormat="1" applyFill="1" applyBorder="1" applyAlignment="1">
      <alignment horizontal="center" vertical="top" wrapText="1"/>
    </xf>
    <xf numFmtId="7" fontId="12" fillId="0" borderId="25" xfId="70" applyNumberFormat="1" applyFill="1" applyBorder="1" applyAlignment="1">
      <alignment horizontal="right"/>
    </xf>
    <xf numFmtId="7" fontId="12" fillId="23" borderId="32" xfId="70" applyNumberFormat="1" applyBorder="1" applyAlignment="1">
      <alignment horizontal="right" vertical="center"/>
    </xf>
    <xf numFmtId="174" fontId="12" fillId="0" borderId="2" xfId="70" applyNumberFormat="1" applyFill="1" applyBorder="1" applyAlignment="1">
      <alignment horizontal="right" vertical="top" wrapText="1"/>
    </xf>
    <xf numFmtId="0" fontId="39" fillId="27" borderId="0" xfId="70" applyFont="1" applyFill="1"/>
    <xf numFmtId="165" fontId="12" fillId="0" borderId="2" xfId="53" applyNumberFormat="1" applyFont="1" applyBorder="1" applyAlignment="1">
      <alignment horizontal="left" vertical="top" wrapText="1"/>
    </xf>
    <xf numFmtId="0" fontId="12" fillId="0" borderId="0" xfId="70" applyFill="1" applyAlignment="1">
      <alignment vertical="center"/>
    </xf>
    <xf numFmtId="0" fontId="12" fillId="23" borderId="13" xfId="70" applyBorder="1" applyAlignment="1">
      <alignment vertical="center"/>
    </xf>
    <xf numFmtId="0" fontId="39" fillId="28" borderId="0" xfId="70" applyFont="1" applyFill="1" applyAlignment="1">
      <alignment vertical="top"/>
    </xf>
    <xf numFmtId="0" fontId="39" fillId="28" borderId="0" xfId="70" applyFont="1" applyFill="1"/>
    <xf numFmtId="1" fontId="12" fillId="0" borderId="25" xfId="70" applyNumberFormat="1" applyFill="1" applyBorder="1" applyAlignment="1">
      <alignment horizontal="right" vertical="center"/>
    </xf>
    <xf numFmtId="2" fontId="12" fillId="0" borderId="30" xfId="70" applyNumberFormat="1" applyFill="1" applyBorder="1" applyAlignment="1">
      <alignment horizontal="right" vertical="center"/>
    </xf>
    <xf numFmtId="4" fontId="12" fillId="27" borderId="1" xfId="70" applyNumberFormat="1" applyFill="1" applyBorder="1" applyAlignment="1">
      <alignment horizontal="center" vertical="top"/>
    </xf>
    <xf numFmtId="176" fontId="12" fillId="27" borderId="1" xfId="70" applyNumberFormat="1" applyFill="1" applyBorder="1" applyAlignment="1" applyProtection="1">
      <alignment vertical="top"/>
      <protection locked="0"/>
    </xf>
    <xf numFmtId="4" fontId="12" fillId="27" borderId="1" xfId="53" applyNumberFormat="1" applyFont="1" applyFill="1" applyBorder="1" applyAlignment="1">
      <alignment horizontal="center" vertical="top" wrapText="1"/>
    </xf>
    <xf numFmtId="174" fontId="12" fillId="0" borderId="1" xfId="70" applyNumberFormat="1" applyFill="1" applyBorder="1" applyAlignment="1">
      <alignment horizontal="left" vertical="top"/>
    </xf>
    <xf numFmtId="0" fontId="12" fillId="28" borderId="0" xfId="70" applyFill="1" applyAlignment="1">
      <alignment vertical="center"/>
    </xf>
    <xf numFmtId="177" fontId="12" fillId="0" borderId="1" xfId="70" applyNumberFormat="1" applyFill="1" applyBorder="1" applyAlignment="1">
      <alignment horizontal="right" vertical="top" wrapText="1"/>
    </xf>
    <xf numFmtId="0" fontId="44" fillId="0" borderId="39" xfId="70" applyFont="1" applyFill="1" applyBorder="1" applyAlignment="1">
      <alignment horizontal="center" vertical="center"/>
    </xf>
    <xf numFmtId="175" fontId="12" fillId="27" borderId="1" xfId="70" applyNumberFormat="1" applyFill="1" applyBorder="1" applyAlignment="1">
      <alignment horizontal="center" vertical="top"/>
    </xf>
    <xf numFmtId="4" fontId="12" fillId="27" borderId="2" xfId="70" applyNumberFormat="1" applyFill="1" applyBorder="1" applyAlignment="1">
      <alignment horizontal="center" vertical="top"/>
    </xf>
    <xf numFmtId="165" fontId="44" fillId="26" borderId="30" xfId="70" applyNumberFormat="1" applyFont="1" applyFill="1" applyBorder="1" applyAlignment="1">
      <alignment horizontal="left" vertical="center" wrapText="1"/>
    </xf>
    <xf numFmtId="1" fontId="12" fillId="23" borderId="25" xfId="70" applyNumberFormat="1" applyBorder="1" applyAlignment="1">
      <alignment vertical="top"/>
    </xf>
    <xf numFmtId="0" fontId="12" fillId="23" borderId="30" xfId="70" applyBorder="1" applyAlignment="1">
      <alignment horizontal="left" vertical="top"/>
    </xf>
    <xf numFmtId="0" fontId="12" fillId="23" borderId="25" xfId="70" applyBorder="1" applyAlignment="1">
      <alignment vertical="top"/>
    </xf>
    <xf numFmtId="7" fontId="12" fillId="23" borderId="30" xfId="70" applyNumberFormat="1" applyBorder="1" applyAlignment="1">
      <alignment horizontal="right"/>
    </xf>
    <xf numFmtId="0" fontId="44" fillId="23" borderId="32" xfId="70" applyFont="1" applyBorder="1" applyAlignment="1">
      <alignment horizontal="center" vertical="center"/>
    </xf>
    <xf numFmtId="0" fontId="44" fillId="23" borderId="39" xfId="70" applyFont="1" applyBorder="1" applyAlignment="1">
      <alignment horizontal="center" vertical="center"/>
    </xf>
    <xf numFmtId="165" fontId="12" fillId="27" borderId="1" xfId="70" applyNumberFormat="1" applyFill="1" applyBorder="1" applyAlignment="1">
      <alignment horizontal="center" vertical="top" wrapText="1"/>
    </xf>
    <xf numFmtId="2" fontId="12" fillId="23" borderId="30" xfId="70" applyNumberFormat="1" applyBorder="1" applyAlignment="1">
      <alignment horizontal="right" vertical="center"/>
    </xf>
    <xf numFmtId="4" fontId="12" fillId="27" borderId="2" xfId="70" applyNumberFormat="1" applyFill="1" applyBorder="1" applyAlignment="1">
      <alignment horizontal="center" vertical="top" wrapText="1"/>
    </xf>
    <xf numFmtId="176" fontId="12" fillId="27" borderId="2" xfId="70" applyNumberFormat="1" applyFill="1" applyBorder="1" applyAlignment="1" applyProtection="1">
      <alignment vertical="top"/>
      <protection locked="0"/>
    </xf>
    <xf numFmtId="4" fontId="12" fillId="28" borderId="0" xfId="70" applyNumberFormat="1" applyFill="1" applyAlignment="1">
      <alignment horizontal="center" vertical="top" wrapText="1"/>
    </xf>
    <xf numFmtId="0" fontId="34" fillId="0" borderId="1" xfId="70" applyFont="1" applyFill="1" applyBorder="1" applyAlignment="1">
      <alignment vertical="top"/>
    </xf>
    <xf numFmtId="174" fontId="12" fillId="0" borderId="16" xfId="70" applyNumberFormat="1" applyFill="1" applyBorder="1" applyAlignment="1">
      <alignment horizontal="center" vertical="top" wrapText="1"/>
    </xf>
    <xf numFmtId="174" fontId="12" fillId="0" borderId="16" xfId="70" applyNumberFormat="1" applyFill="1" applyBorder="1" applyAlignment="1">
      <alignment horizontal="right" vertical="top" wrapText="1"/>
    </xf>
    <xf numFmtId="174" fontId="12" fillId="0" borderId="43" xfId="70" applyNumberFormat="1" applyFill="1" applyBorder="1" applyAlignment="1">
      <alignment horizontal="right" vertical="top" wrapText="1"/>
    </xf>
    <xf numFmtId="165" fontId="12" fillId="0" borderId="21" xfId="70" applyNumberFormat="1" applyFill="1" applyBorder="1" applyAlignment="1">
      <alignment horizontal="left" vertical="top" wrapText="1"/>
    </xf>
    <xf numFmtId="165" fontId="12" fillId="0" borderId="21" xfId="70" applyNumberFormat="1" applyFill="1" applyBorder="1" applyAlignment="1">
      <alignment horizontal="center" vertical="top" wrapText="1"/>
    </xf>
    <xf numFmtId="0" fontId="12" fillId="0" borderId="21" xfId="70" applyFill="1" applyBorder="1" applyAlignment="1">
      <alignment horizontal="center" vertical="top" wrapText="1"/>
    </xf>
    <xf numFmtId="1" fontId="12" fillId="0" borderId="21" xfId="70" applyNumberFormat="1" applyFill="1" applyBorder="1" applyAlignment="1">
      <alignment horizontal="right" vertical="top" wrapText="1"/>
    </xf>
    <xf numFmtId="176" fontId="12" fillId="0" borderId="21" xfId="70" applyNumberFormat="1" applyFill="1" applyBorder="1" applyAlignment="1" applyProtection="1">
      <alignment vertical="top"/>
      <protection locked="0"/>
    </xf>
    <xf numFmtId="176" fontId="12" fillId="0" borderId="44" xfId="70" applyNumberFormat="1" applyFill="1" applyBorder="1" applyAlignment="1">
      <alignment vertical="top"/>
    </xf>
    <xf numFmtId="7" fontId="12" fillId="0" borderId="25" xfId="73" applyNumberFormat="1" applyFill="1" applyBorder="1" applyAlignment="1">
      <alignment horizontal="right"/>
    </xf>
    <xf numFmtId="0" fontId="44" fillId="0" borderId="30" xfId="73" applyFont="1" applyFill="1" applyBorder="1" applyAlignment="1">
      <alignment vertical="top"/>
    </xf>
    <xf numFmtId="165" fontId="44" fillId="0" borderId="25" xfId="73" applyNumberFormat="1" applyFont="1" applyFill="1" applyBorder="1" applyAlignment="1">
      <alignment horizontal="left" vertical="center"/>
    </xf>
    <xf numFmtId="1" fontId="12" fillId="0" borderId="31" xfId="73" applyNumberFormat="1" applyFill="1" applyBorder="1" applyAlignment="1">
      <alignment horizontal="center" vertical="top"/>
    </xf>
    <xf numFmtId="0" fontId="12" fillId="0" borderId="30" xfId="73" applyFill="1" applyBorder="1" applyAlignment="1">
      <alignment horizontal="center" vertical="top"/>
    </xf>
    <xf numFmtId="4" fontId="46" fillId="0" borderId="1" xfId="73" applyNumberFormat="1" applyFont="1" applyFill="1" applyBorder="1" applyAlignment="1">
      <alignment horizontal="center" vertical="top" wrapText="1"/>
    </xf>
    <xf numFmtId="174" fontId="46" fillId="0" borderId="1" xfId="73" applyNumberFormat="1" applyFont="1" applyFill="1" applyBorder="1" applyAlignment="1">
      <alignment horizontal="left" vertical="top" wrapText="1"/>
    </xf>
    <xf numFmtId="165" fontId="46" fillId="0" borderId="1" xfId="73" applyNumberFormat="1" applyFont="1" applyFill="1" applyBorder="1" applyAlignment="1">
      <alignment horizontal="left" vertical="top" wrapText="1"/>
    </xf>
    <xf numFmtId="165" fontId="46" fillId="0" borderId="1" xfId="73" applyNumberFormat="1" applyFont="1" applyFill="1" applyBorder="1" applyAlignment="1">
      <alignment horizontal="center" vertical="top" wrapText="1"/>
    </xf>
    <xf numFmtId="0" fontId="46" fillId="0" borderId="1" xfId="73" applyFont="1" applyFill="1" applyBorder="1" applyAlignment="1">
      <alignment horizontal="center" vertical="top" wrapText="1"/>
    </xf>
    <xf numFmtId="174" fontId="46" fillId="0" borderId="1" xfId="73" applyNumberFormat="1" applyFont="1" applyFill="1" applyBorder="1" applyAlignment="1">
      <alignment horizontal="center" vertical="top" wrapText="1"/>
    </xf>
    <xf numFmtId="177" fontId="46" fillId="0" borderId="1" xfId="73" applyNumberFormat="1" applyFont="1" applyFill="1" applyBorder="1" applyAlignment="1">
      <alignment horizontal="right" vertical="top" wrapText="1"/>
    </xf>
    <xf numFmtId="176" fontId="46" fillId="0" borderId="1" xfId="73" applyNumberFormat="1" applyFont="1" applyFill="1" applyBorder="1" applyAlignment="1" applyProtection="1">
      <alignment vertical="top"/>
      <protection locked="0"/>
    </xf>
    <xf numFmtId="176" fontId="46" fillId="0" borderId="1" xfId="73" applyNumberFormat="1" applyFont="1" applyFill="1" applyBorder="1" applyAlignment="1">
      <alignment vertical="top"/>
    </xf>
    <xf numFmtId="165" fontId="46" fillId="0" borderId="1" xfId="74" applyNumberFormat="1" applyFont="1" applyBorder="1" applyAlignment="1">
      <alignment horizontal="left" vertical="top" wrapText="1"/>
    </xf>
    <xf numFmtId="165" fontId="46" fillId="0" borderId="1" xfId="74" applyNumberFormat="1" applyFont="1" applyBorder="1" applyAlignment="1">
      <alignment horizontal="center" vertical="top" wrapText="1"/>
    </xf>
    <xf numFmtId="1" fontId="46" fillId="0" borderId="1" xfId="73" applyNumberFormat="1" applyFont="1" applyFill="1" applyBorder="1" applyAlignment="1">
      <alignment horizontal="right" vertical="top" wrapText="1"/>
    </xf>
    <xf numFmtId="165" fontId="44" fillId="0" borderId="30" xfId="73" applyNumberFormat="1" applyFont="1" applyFill="1" applyBorder="1" applyAlignment="1">
      <alignment horizontal="left" vertical="center"/>
    </xf>
    <xf numFmtId="1" fontId="12" fillId="0" borderId="25" xfId="73" applyNumberFormat="1" applyFill="1" applyBorder="1" applyAlignment="1">
      <alignment horizontal="center" vertical="top"/>
    </xf>
    <xf numFmtId="0" fontId="12" fillId="0" borderId="25" xfId="73" applyFill="1" applyBorder="1" applyAlignment="1">
      <alignment horizontal="center" vertical="top"/>
    </xf>
    <xf numFmtId="165" fontId="12" fillId="0" borderId="1" xfId="74" applyNumberFormat="1" applyFont="1" applyBorder="1" applyAlignment="1">
      <alignment vertical="top" wrapText="1"/>
    </xf>
    <xf numFmtId="165" fontId="12" fillId="0" borderId="1" xfId="74" applyNumberFormat="1" applyFont="1" applyBorder="1" applyAlignment="1">
      <alignment horizontal="center" vertical="top" wrapText="1"/>
    </xf>
    <xf numFmtId="4" fontId="12" fillId="23" borderId="1" xfId="70" applyNumberFormat="1" applyBorder="1" applyAlignment="1">
      <alignment horizontal="center" vertical="top" wrapText="1"/>
    </xf>
    <xf numFmtId="174" fontId="46" fillId="0" borderId="1" xfId="73" applyNumberFormat="1" applyFont="1" applyFill="1" applyBorder="1" applyAlignment="1">
      <alignment horizontal="right" vertical="top" wrapText="1"/>
    </xf>
    <xf numFmtId="0" fontId="12" fillId="0" borderId="1" xfId="75" applyFill="1" applyBorder="1" applyAlignment="1">
      <alignment horizontal="center" vertical="top" wrapText="1"/>
    </xf>
    <xf numFmtId="165" fontId="12" fillId="0" borderId="1" xfId="74" applyNumberFormat="1" applyFont="1" applyBorder="1" applyAlignment="1">
      <alignment horizontal="left" vertical="top" wrapText="1"/>
    </xf>
    <xf numFmtId="4" fontId="12" fillId="23" borderId="2" xfId="70" applyNumberFormat="1" applyBorder="1" applyAlignment="1">
      <alignment horizontal="center" vertical="top" wrapText="1"/>
    </xf>
    <xf numFmtId="174" fontId="46" fillId="0" borderId="2" xfId="73" applyNumberFormat="1" applyFont="1" applyFill="1" applyBorder="1" applyAlignment="1">
      <alignment horizontal="center" vertical="top" wrapText="1"/>
    </xf>
    <xf numFmtId="165" fontId="46" fillId="0" borderId="2" xfId="73" applyNumberFormat="1" applyFont="1" applyFill="1" applyBorder="1" applyAlignment="1">
      <alignment horizontal="left" vertical="top" wrapText="1"/>
    </xf>
    <xf numFmtId="165" fontId="12" fillId="0" borderId="2" xfId="75" applyNumberFormat="1" applyFill="1" applyBorder="1" applyAlignment="1">
      <alignment horizontal="center" vertical="top" wrapText="1"/>
    </xf>
    <xf numFmtId="0" fontId="12" fillId="0" borderId="2" xfId="75" applyFill="1" applyBorder="1" applyAlignment="1">
      <alignment horizontal="center" vertical="top" wrapText="1"/>
    </xf>
    <xf numFmtId="1" fontId="46" fillId="0" borderId="2" xfId="73" applyNumberFormat="1" applyFont="1" applyFill="1" applyBorder="1" applyAlignment="1">
      <alignment horizontal="right" vertical="top" wrapText="1"/>
    </xf>
    <xf numFmtId="176" fontId="46" fillId="0" borderId="2" xfId="73" applyNumberFormat="1" applyFont="1" applyFill="1" applyBorder="1" applyAlignment="1" applyProtection="1">
      <alignment vertical="top"/>
      <protection locked="0"/>
    </xf>
    <xf numFmtId="176" fontId="46" fillId="0" borderId="2" xfId="73" applyNumberFormat="1" applyFont="1" applyFill="1" applyBorder="1" applyAlignment="1">
      <alignment vertical="top"/>
    </xf>
    <xf numFmtId="165" fontId="12" fillId="0" borderId="1" xfId="75" applyNumberFormat="1" applyFill="1" applyBorder="1" applyAlignment="1">
      <alignment horizontal="center" vertical="top" wrapText="1"/>
    </xf>
    <xf numFmtId="4" fontId="46" fillId="0" borderId="2" xfId="73" applyNumberFormat="1" applyFont="1" applyFill="1" applyBorder="1" applyAlignment="1">
      <alignment horizontal="center" vertical="top" wrapText="1"/>
    </xf>
    <xf numFmtId="165" fontId="46" fillId="0" borderId="2" xfId="73" applyNumberFormat="1" applyFont="1" applyFill="1" applyBorder="1" applyAlignment="1">
      <alignment horizontal="center" vertical="top" wrapText="1"/>
    </xf>
    <xf numFmtId="0" fontId="46" fillId="0" borderId="2" xfId="73" applyFont="1" applyFill="1" applyBorder="1" applyAlignment="1">
      <alignment horizontal="center" vertical="top" wrapText="1"/>
    </xf>
    <xf numFmtId="174" fontId="12" fillId="0" borderId="1" xfId="75" applyNumberFormat="1" applyFill="1" applyBorder="1" applyAlignment="1">
      <alignment horizontal="right" vertical="top" wrapText="1"/>
    </xf>
    <xf numFmtId="165" fontId="12" fillId="0" borderId="1" xfId="75" applyNumberFormat="1" applyFill="1" applyBorder="1" applyAlignment="1">
      <alignment horizontal="left" vertical="top" wrapText="1"/>
    </xf>
    <xf numFmtId="177" fontId="46" fillId="0" borderId="2" xfId="73" applyNumberFormat="1" applyFont="1" applyFill="1" applyBorder="1" applyAlignment="1">
      <alignment horizontal="right" vertical="top" wrapText="1"/>
    </xf>
    <xf numFmtId="1" fontId="46" fillId="0" borderId="1" xfId="75" applyNumberFormat="1" applyFont="1" applyFill="1" applyBorder="1" applyAlignment="1">
      <alignment horizontal="right" vertical="top" wrapText="1"/>
    </xf>
    <xf numFmtId="2" fontId="46" fillId="0" borderId="1" xfId="73" applyNumberFormat="1" applyFont="1" applyFill="1" applyBorder="1" applyAlignment="1">
      <alignment horizontal="right" vertical="top" wrapText="1"/>
    </xf>
    <xf numFmtId="0" fontId="12" fillId="23" borderId="30" xfId="70" applyBorder="1" applyAlignment="1">
      <alignment horizontal="right" vertical="top"/>
    </xf>
    <xf numFmtId="0" fontId="44" fillId="23" borderId="45" xfId="70" applyFont="1" applyBorder="1" applyAlignment="1">
      <alignment horizontal="center" vertical="center"/>
    </xf>
    <xf numFmtId="7" fontId="12" fillId="23" borderId="46" xfId="70" applyNumberFormat="1" applyBorder="1" applyAlignment="1">
      <alignment horizontal="right" vertical="center"/>
    </xf>
    <xf numFmtId="4" fontId="12" fillId="27" borderId="15" xfId="70" applyNumberFormat="1" applyFill="1" applyBorder="1" applyAlignment="1">
      <alignment horizontal="center" vertical="top" wrapText="1"/>
    </xf>
    <xf numFmtId="1" fontId="46" fillId="0" borderId="1" xfId="70" applyNumberFormat="1" applyFont="1" applyFill="1" applyBorder="1" applyAlignment="1">
      <alignment horizontal="right" vertical="top" wrapText="1"/>
    </xf>
    <xf numFmtId="176" fontId="46" fillId="27" borderId="1" xfId="70" applyNumberFormat="1" applyFont="1" applyFill="1" applyBorder="1" applyAlignment="1" applyProtection="1">
      <alignment vertical="top"/>
      <protection locked="0"/>
    </xf>
    <xf numFmtId="176" fontId="46" fillId="0" borderId="1" xfId="70" applyNumberFormat="1" applyFont="1" applyFill="1" applyBorder="1" applyAlignment="1">
      <alignment vertical="top"/>
    </xf>
    <xf numFmtId="7" fontId="12" fillId="23" borderId="33" xfId="70" applyNumberFormat="1" applyBorder="1" applyAlignment="1">
      <alignment horizontal="right" vertical="center"/>
    </xf>
    <xf numFmtId="0" fontId="44" fillId="23" borderId="47" xfId="70" applyFont="1" applyBorder="1" applyAlignment="1">
      <alignment horizontal="center" vertical="center"/>
    </xf>
    <xf numFmtId="7" fontId="12" fillId="23" borderId="48" xfId="70" applyNumberFormat="1" applyBorder="1" applyAlignment="1">
      <alignment horizontal="right" vertical="center"/>
    </xf>
    <xf numFmtId="0" fontId="12" fillId="23" borderId="25" xfId="70" applyBorder="1" applyAlignment="1">
      <alignment horizontal="right"/>
    </xf>
    <xf numFmtId="0" fontId="12" fillId="23" borderId="44" xfId="70" applyBorder="1" applyAlignment="1">
      <alignment vertical="top"/>
    </xf>
    <xf numFmtId="0" fontId="33" fillId="23" borderId="49" xfId="70" applyFont="1" applyBorder="1" applyAlignment="1">
      <alignment horizontal="centerContinuous"/>
    </xf>
    <xf numFmtId="0" fontId="12" fillId="23" borderId="49" xfId="70" applyBorder="1" applyAlignment="1">
      <alignment horizontal="centerContinuous"/>
    </xf>
    <xf numFmtId="0" fontId="12" fillId="23" borderId="50" xfId="70" applyBorder="1" applyAlignment="1">
      <alignment horizontal="right"/>
    </xf>
    <xf numFmtId="0" fontId="12" fillId="23" borderId="25" xfId="70" applyBorder="1" applyAlignment="1">
      <alignment horizontal="right" vertical="center"/>
    </xf>
    <xf numFmtId="0" fontId="12" fillId="23" borderId="0" xfId="70" applyAlignment="1">
      <alignment horizontal="right" vertical="center"/>
    </xf>
    <xf numFmtId="0" fontId="12" fillId="23" borderId="53" xfId="70" applyBorder="1" applyAlignment="1">
      <alignment horizontal="right" vertical="center"/>
    </xf>
    <xf numFmtId="0" fontId="44" fillId="23" borderId="57" xfId="70" applyFont="1" applyBorder="1" applyAlignment="1">
      <alignment horizontal="center"/>
    </xf>
    <xf numFmtId="1" fontId="47" fillId="23" borderId="58" xfId="70" applyNumberFormat="1" applyFont="1" applyBorder="1" applyAlignment="1">
      <alignment horizontal="left"/>
    </xf>
    <xf numFmtId="1" fontId="12" fillId="23" borderId="58" xfId="70" applyNumberFormat="1" applyBorder="1" applyAlignment="1">
      <alignment horizontal="center"/>
    </xf>
    <xf numFmtId="1" fontId="12" fillId="23" borderId="58" xfId="70" applyNumberFormat="1" applyBorder="1"/>
    <xf numFmtId="7" fontId="13" fillId="23" borderId="59" xfId="70" applyNumberFormat="1" applyFont="1" applyBorder="1" applyAlignment="1">
      <alignment horizontal="right"/>
    </xf>
    <xf numFmtId="7" fontId="12" fillId="23" borderId="59" xfId="70" applyNumberFormat="1" applyBorder="1" applyAlignment="1">
      <alignment horizontal="right"/>
    </xf>
    <xf numFmtId="7" fontId="12" fillId="23" borderId="22" xfId="70" applyNumberFormat="1" applyBorder="1" applyAlignment="1">
      <alignment horizontal="right" vertical="center"/>
    </xf>
    <xf numFmtId="7" fontId="12" fillId="23" borderId="61" xfId="70" applyNumberFormat="1" applyBorder="1" applyAlignment="1">
      <alignment horizontal="right"/>
    </xf>
    <xf numFmtId="7" fontId="12" fillId="23" borderId="22" xfId="70" applyNumberFormat="1" applyBorder="1" applyAlignment="1">
      <alignment horizontal="right"/>
    </xf>
    <xf numFmtId="0" fontId="44" fillId="23" borderId="63" xfId="70" applyFont="1" applyBorder="1" applyAlignment="1">
      <alignment horizontal="center" vertical="center"/>
    </xf>
    <xf numFmtId="0" fontId="44" fillId="23" borderId="61" xfId="70" applyFont="1" applyBorder="1" applyAlignment="1">
      <alignment horizontal="center" vertical="center"/>
    </xf>
    <xf numFmtId="7" fontId="13" fillId="23" borderId="64" xfId="70" applyNumberFormat="1" applyFont="1" applyBorder="1" applyAlignment="1">
      <alignment horizontal="right"/>
    </xf>
    <xf numFmtId="7" fontId="12" fillId="23" borderId="64" xfId="70" applyNumberFormat="1" applyBorder="1" applyAlignment="1">
      <alignment horizontal="right"/>
    </xf>
    <xf numFmtId="7" fontId="12" fillId="23" borderId="68" xfId="70" applyNumberFormat="1" applyBorder="1" applyAlignment="1">
      <alignment horizontal="right"/>
    </xf>
    <xf numFmtId="0" fontId="12" fillId="23" borderId="69" xfId="70" applyBorder="1" applyAlignment="1">
      <alignment vertical="top"/>
    </xf>
    <xf numFmtId="0" fontId="12" fillId="23" borderId="13" xfId="70" applyBorder="1" applyAlignment="1">
      <alignment horizontal="center"/>
    </xf>
    <xf numFmtId="7" fontId="12" fillId="23" borderId="13" xfId="70" applyNumberFormat="1" applyBorder="1" applyAlignment="1">
      <alignment horizontal="right"/>
    </xf>
    <xf numFmtId="0" fontId="12" fillId="23" borderId="17" xfId="70" applyBorder="1" applyAlignment="1">
      <alignment horizontal="right"/>
    </xf>
    <xf numFmtId="0" fontId="12" fillId="23" borderId="0" xfId="70" applyAlignment="1">
      <alignment horizontal="right"/>
    </xf>
    <xf numFmtId="0" fontId="12" fillId="23" borderId="0" xfId="70" applyAlignment="1">
      <alignment horizontal="center"/>
    </xf>
    <xf numFmtId="1" fontId="45" fillId="0" borderId="25" xfId="70" applyNumberFormat="1" applyFont="1" applyFill="1" applyBorder="1" applyAlignment="1">
      <alignment horizontal="left" vertical="center" wrapText="1"/>
    </xf>
    <xf numFmtId="0" fontId="12" fillId="0" borderId="0" xfId="70" applyFill="1" applyAlignment="1">
      <alignment vertical="center" wrapText="1"/>
    </xf>
    <xf numFmtId="0" fontId="12" fillId="0" borderId="31" xfId="70" applyFill="1" applyBorder="1" applyAlignment="1">
      <alignment vertical="center" wrapText="1"/>
    </xf>
    <xf numFmtId="0" fontId="43" fillId="23" borderId="26" xfId="70" applyFont="1" applyBorder="1" applyAlignment="1">
      <alignment vertical="top"/>
    </xf>
    <xf numFmtId="0" fontId="12" fillId="23" borderId="27" xfId="70" applyBorder="1"/>
    <xf numFmtId="0" fontId="12" fillId="23" borderId="28" xfId="70" applyBorder="1"/>
    <xf numFmtId="1" fontId="45" fillId="23" borderId="25" xfId="70" applyNumberFormat="1" applyFont="1" applyBorder="1" applyAlignment="1">
      <alignment horizontal="left" vertical="center" wrapText="1"/>
    </xf>
    <xf numFmtId="0" fontId="12" fillId="23" borderId="0" xfId="70" applyAlignment="1">
      <alignment vertical="center" wrapText="1"/>
    </xf>
    <xf numFmtId="0" fontId="12" fillId="23" borderId="31" xfId="70" applyBorder="1" applyAlignment="1">
      <alignment vertical="center" wrapText="1"/>
    </xf>
    <xf numFmtId="1" fontId="45" fillId="0" borderId="33" xfId="70" applyNumberFormat="1" applyFont="1" applyFill="1" applyBorder="1" applyAlignment="1">
      <alignment horizontal="left" vertical="center" wrapText="1"/>
    </xf>
    <xf numFmtId="0" fontId="12" fillId="0" borderId="34" xfId="70" applyFill="1" applyBorder="1" applyAlignment="1">
      <alignment vertical="center" wrapText="1"/>
    </xf>
    <xf numFmtId="0" fontId="12" fillId="0" borderId="35" xfId="70" applyFill="1" applyBorder="1" applyAlignment="1">
      <alignment vertical="center" wrapText="1"/>
    </xf>
    <xf numFmtId="1" fontId="45" fillId="0" borderId="26" xfId="70" applyNumberFormat="1" applyFont="1" applyFill="1" applyBorder="1" applyAlignment="1">
      <alignment horizontal="left" vertical="center" wrapText="1"/>
    </xf>
    <xf numFmtId="0" fontId="12" fillId="0" borderId="27" xfId="70" applyFill="1" applyBorder="1" applyAlignment="1">
      <alignment vertical="center" wrapText="1"/>
    </xf>
    <xf numFmtId="0" fontId="12" fillId="0" borderId="28" xfId="70" applyFill="1" applyBorder="1" applyAlignment="1">
      <alignment vertical="center" wrapText="1"/>
    </xf>
    <xf numFmtId="1" fontId="45" fillId="23" borderId="40" xfId="70" applyNumberFormat="1" applyFont="1" applyBorder="1" applyAlignment="1">
      <alignment horizontal="left" vertical="center" wrapText="1"/>
    </xf>
    <xf numFmtId="0" fontId="12" fillId="23" borderId="41" xfId="70" applyBorder="1" applyAlignment="1">
      <alignment vertical="center" wrapText="1"/>
    </xf>
    <xf numFmtId="0" fontId="12" fillId="23" borderId="42" xfId="70" applyBorder="1" applyAlignment="1">
      <alignment vertical="center" wrapText="1"/>
    </xf>
    <xf numFmtId="0" fontId="43" fillId="0" borderId="36" xfId="70" applyFont="1" applyFill="1" applyBorder="1" applyAlignment="1">
      <alignment vertical="center"/>
    </xf>
    <xf numFmtId="0" fontId="12" fillId="0" borderId="37" xfId="70" applyFill="1" applyBorder="1" applyAlignment="1">
      <alignment vertical="center"/>
    </xf>
    <xf numFmtId="0" fontId="12" fillId="0" borderId="38" xfId="70" applyFill="1" applyBorder="1" applyAlignment="1">
      <alignment vertical="center"/>
    </xf>
    <xf numFmtId="1" fontId="45" fillId="0" borderId="40" xfId="70" applyNumberFormat="1" applyFont="1" applyFill="1" applyBorder="1" applyAlignment="1">
      <alignment horizontal="left" vertical="center" wrapText="1"/>
    </xf>
    <xf numFmtId="0" fontId="12" fillId="0" borderId="41" xfId="70" applyFill="1" applyBorder="1" applyAlignment="1">
      <alignment vertical="center" wrapText="1"/>
    </xf>
    <xf numFmtId="0" fontId="12" fillId="0" borderId="42" xfId="70" applyFill="1" applyBorder="1" applyAlignment="1">
      <alignment vertical="center" wrapText="1"/>
    </xf>
    <xf numFmtId="1" fontId="45" fillId="23" borderId="33" xfId="70" applyNumberFormat="1" applyFont="1" applyBorder="1" applyAlignment="1">
      <alignment horizontal="left" vertical="center" wrapText="1"/>
    </xf>
    <xf numFmtId="0" fontId="12" fillId="23" borderId="34" xfId="70" applyBorder="1" applyAlignment="1">
      <alignment vertical="center" wrapText="1"/>
    </xf>
    <xf numFmtId="0" fontId="12" fillId="23" borderId="35" xfId="70" applyBorder="1" applyAlignment="1">
      <alignment vertical="center" wrapText="1"/>
    </xf>
    <xf numFmtId="1" fontId="47" fillId="23" borderId="54" xfId="70" applyNumberFormat="1" applyFont="1" applyBorder="1" applyAlignment="1">
      <alignment horizontal="left" vertical="center" wrapText="1"/>
    </xf>
    <xf numFmtId="0" fontId="12" fillId="23" borderId="55" xfId="70" applyBorder="1" applyAlignment="1">
      <alignment vertical="center" wrapText="1"/>
    </xf>
    <xf numFmtId="0" fontId="12" fillId="23" borderId="56" xfId="70" applyBorder="1" applyAlignment="1">
      <alignment vertical="center" wrapText="1"/>
    </xf>
    <xf numFmtId="0" fontId="33" fillId="23" borderId="51" xfId="70" applyFont="1" applyBorder="1" applyAlignment="1">
      <alignment vertical="center"/>
    </xf>
    <xf numFmtId="0" fontId="12" fillId="23" borderId="52" xfId="70" applyBorder="1" applyAlignment="1">
      <alignment vertical="center"/>
    </xf>
    <xf numFmtId="1" fontId="47" fillId="23" borderId="33" xfId="70" applyNumberFormat="1" applyFont="1" applyBorder="1" applyAlignment="1">
      <alignment horizontal="left" vertical="center" wrapText="1"/>
    </xf>
    <xf numFmtId="0" fontId="33" fillId="23" borderId="60" xfId="70" applyFont="1" applyBorder="1" applyAlignment="1">
      <alignment vertical="center" wrapText="1"/>
    </xf>
    <xf numFmtId="0" fontId="12" fillId="23" borderId="19" xfId="70" applyBorder="1" applyAlignment="1">
      <alignment vertical="center" wrapText="1"/>
    </xf>
    <xf numFmtId="0" fontId="12" fillId="23" borderId="20" xfId="70" applyBorder="1" applyAlignment="1">
      <alignment vertical="center" wrapText="1"/>
    </xf>
    <xf numFmtId="0" fontId="12" fillId="23" borderId="65" xfId="70" applyBorder="1"/>
    <xf numFmtId="0" fontId="12" fillId="23" borderId="66" xfId="70" applyBorder="1"/>
    <xf numFmtId="7" fontId="12" fillId="23" borderId="37" xfId="70" applyNumberFormat="1" applyBorder="1" applyAlignment="1">
      <alignment horizontal="center"/>
    </xf>
    <xf numFmtId="0" fontId="12" fillId="23" borderId="67" xfId="70" applyBorder="1"/>
    <xf numFmtId="0" fontId="33" fillId="23" borderId="62" xfId="70" applyFont="1" applyBorder="1" applyAlignment="1">
      <alignment vertical="center" wrapText="1"/>
    </xf>
    <xf numFmtId="0" fontId="33" fillId="23" borderId="23" xfId="70" applyFont="1" applyBorder="1" applyAlignment="1">
      <alignment vertical="center" wrapText="1"/>
    </xf>
    <xf numFmtId="0" fontId="33" fillId="23" borderId="24" xfId="70" applyFont="1" applyBorder="1" applyAlignment="1">
      <alignment vertical="center" wrapText="1"/>
    </xf>
    <xf numFmtId="1" fontId="47" fillId="23" borderId="62" xfId="70" applyNumberFormat="1" applyFont="1" applyBorder="1" applyAlignment="1">
      <alignment horizontal="left" vertical="center" wrapText="1"/>
    </xf>
    <xf numFmtId="0" fontId="12" fillId="23" borderId="23" xfId="70" applyBorder="1" applyAlignment="1">
      <alignment vertical="center" wrapText="1"/>
    </xf>
    <xf numFmtId="0" fontId="12" fillId="23" borderId="24" xfId="70" applyBorder="1" applyAlignment="1">
      <alignment vertical="center" wrapText="1"/>
    </xf>
    <xf numFmtId="174" fontId="33" fillId="23" borderId="33" xfId="70" applyNumberFormat="1" applyFont="1" applyBorder="1" applyAlignment="1">
      <alignment vertical="center" wrapText="1"/>
    </xf>
    <xf numFmtId="0" fontId="48" fillId="23" borderId="62" xfId="70" applyFont="1" applyBorder="1" applyAlignment="1">
      <alignment horizontal="left" vertical="center"/>
    </xf>
    <xf numFmtId="0" fontId="48" fillId="23" borderId="23" xfId="70" applyFont="1" applyBorder="1" applyAlignment="1">
      <alignment horizontal="left" vertical="center"/>
    </xf>
    <xf numFmtId="0" fontId="48" fillId="23" borderId="24" xfId="70" applyFont="1" applyBorder="1" applyAlignment="1">
      <alignment horizontal="left" vertical="center"/>
    </xf>
  </cellXfs>
  <cellStyles count="7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igLine" xfId="26" xr:uid="{00000000-0005-0000-0000-000019000000}"/>
    <cellStyle name="Blank" xfId="27" xr:uid="{00000000-0005-0000-0000-00001A000000}"/>
    <cellStyle name="BLine" xfId="28" xr:uid="{00000000-0005-0000-0000-00001B000000}"/>
    <cellStyle name="C2" xfId="29" xr:uid="{00000000-0005-0000-0000-00001C000000}"/>
    <cellStyle name="C2Sctn" xfId="30" xr:uid="{00000000-0005-0000-0000-00001D000000}"/>
    <cellStyle name="C3" xfId="31" xr:uid="{00000000-0005-0000-0000-00001E000000}"/>
    <cellStyle name="C3Rem" xfId="32" xr:uid="{00000000-0005-0000-0000-00001F000000}"/>
    <cellStyle name="C3Sctn" xfId="33" xr:uid="{00000000-0005-0000-0000-000020000000}"/>
    <cellStyle name="C4" xfId="34" xr:uid="{00000000-0005-0000-0000-000021000000}"/>
    <cellStyle name="C5" xfId="35" xr:uid="{00000000-0005-0000-0000-000022000000}"/>
    <cellStyle name="C6" xfId="36" xr:uid="{00000000-0005-0000-0000-000023000000}"/>
    <cellStyle name="C7" xfId="37" xr:uid="{00000000-0005-0000-0000-000024000000}"/>
    <cellStyle name="C7Create" xfId="38" xr:uid="{00000000-0005-0000-0000-000025000000}"/>
    <cellStyle name="C8" xfId="39" xr:uid="{00000000-0005-0000-0000-000026000000}"/>
    <cellStyle name="C8Sctn" xfId="40" xr:uid="{00000000-0005-0000-0000-000027000000}"/>
    <cellStyle name="Calculation" xfId="41" builtinId="22" customBuiltin="1"/>
    <cellStyle name="Check Cell" xfId="42" builtinId="23" customBuiltin="1"/>
    <cellStyle name="Continued" xfId="43" xr:uid="{00000000-0005-0000-0000-00002A000000}"/>
    <cellStyle name="Explanatory Text" xfId="44" builtinId="53" customBuiltin="1"/>
    <cellStyle name="Good" xfId="45" builtinId="26" customBuiltin="1"/>
    <cellStyle name="Heading 1" xfId="46" builtinId="16" customBuiltin="1"/>
    <cellStyle name="Heading 2" xfId="47" builtinId="17" customBuiltin="1"/>
    <cellStyle name="Heading 3" xfId="48" builtinId="18" customBuiltin="1"/>
    <cellStyle name="Heading 4" xfId="49" builtinId="19" customBuiltin="1"/>
    <cellStyle name="Input" xfId="50" builtinId="20" customBuiltin="1"/>
    <cellStyle name="Linked Cell" xfId="51" builtinId="24" customBuiltin="1"/>
    <cellStyle name="Neutral" xfId="52" builtinId="28" customBuiltin="1"/>
    <cellStyle name="Normal" xfId="0" builtinId="0"/>
    <cellStyle name="Normal 2" xfId="53" xr:uid="{00000000-0005-0000-0000-000035000000}"/>
    <cellStyle name="Normal 2 4" xfId="74" xr:uid="{2C80F0FD-6E59-4FC9-A20F-CEEEBE687F90}"/>
    <cellStyle name="Normal 3" xfId="70" xr:uid="{00000000-0005-0000-0000-000036000000}"/>
    <cellStyle name="Normal 3 2" xfId="71" xr:uid="{00000000-0005-0000-0000-000037000000}"/>
    <cellStyle name="Normal 3 3" xfId="75" xr:uid="{AC438F50-9F04-4B45-BE26-79F07FDD7B10}"/>
    <cellStyle name="Normal 4" xfId="72" xr:uid="{239962EF-43CF-4B36-9850-DA4DA2FEFADD}"/>
    <cellStyle name="Normal 6" xfId="73" xr:uid="{52CEBB98-5D58-49BD-BB04-E419647135B6}"/>
    <cellStyle name="Normal_Surface Works Pay Items" xfId="54" xr:uid="{00000000-0005-0000-0000-000039000000}"/>
    <cellStyle name="Note" xfId="55" builtinId="10" customBuiltin="1"/>
    <cellStyle name="Null" xfId="56" xr:uid="{00000000-0005-0000-0000-00003B000000}"/>
    <cellStyle name="Output" xfId="57" builtinId="21" customBuiltin="1"/>
    <cellStyle name="Regular" xfId="58" xr:uid="{00000000-0005-0000-0000-00003D000000}"/>
    <cellStyle name="Title" xfId="59" builtinId="15" customBuiltin="1"/>
    <cellStyle name="TitleA" xfId="60" xr:uid="{00000000-0005-0000-0000-00003F000000}"/>
    <cellStyle name="TitleC" xfId="61" xr:uid="{00000000-0005-0000-0000-000040000000}"/>
    <cellStyle name="TitleE8" xfId="62" xr:uid="{00000000-0005-0000-0000-000041000000}"/>
    <cellStyle name="TitleE8x" xfId="63" xr:uid="{00000000-0005-0000-0000-000042000000}"/>
    <cellStyle name="TitleF" xfId="64" xr:uid="{00000000-0005-0000-0000-000043000000}"/>
    <cellStyle name="TitleT" xfId="65" xr:uid="{00000000-0005-0000-0000-000044000000}"/>
    <cellStyle name="TitleYC89" xfId="66" xr:uid="{00000000-0005-0000-0000-000045000000}"/>
    <cellStyle name="TitleZ" xfId="67" xr:uid="{00000000-0005-0000-0000-000046000000}"/>
    <cellStyle name="Total" xfId="68" builtinId="25" customBuiltin="1"/>
    <cellStyle name="Warning Text" xfId="69" builtinId="11" customBuiltin="1"/>
  </cellStyles>
  <dxfs count="1144">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DCS\Projects\TRN\60672214_CoW_22-R-02\400_Technical\435_Tender_Documents\201-2022%20-%20Form%20B%20-%20Engineers%20Estim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 val="Chart1"/>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21083-3641-4F22-B183-100B2562C2CC}">
  <sheetPr>
    <tabColor theme="0"/>
    <pageSetUpPr autoPageBreaks="0"/>
  </sheetPr>
  <dimension ref="A1:N818"/>
  <sheetViews>
    <sheetView showZeros="0" tabSelected="1" showOutlineSymbols="0" view="pageBreakPreview" topLeftCell="B1" zoomScale="75" zoomScaleNormal="87" zoomScaleSheetLayoutView="75" workbookViewId="0">
      <selection activeCell="G9" sqref="G9"/>
    </sheetView>
  </sheetViews>
  <sheetFormatPr defaultColWidth="13.5703125" defaultRowHeight="15" x14ac:dyDescent="0.2"/>
  <cols>
    <col min="1" max="1" width="12.140625" style="233" hidden="1" customWidth="1"/>
    <col min="2" max="2" width="11.28515625" style="18" customWidth="1"/>
    <col min="3" max="3" width="50.140625" style="13" customWidth="1"/>
    <col min="4" max="4" width="16.42578125" style="234" customWidth="1"/>
    <col min="5" max="5" width="8.7109375" style="13" customWidth="1"/>
    <col min="6" max="6" width="15.140625" style="13" customWidth="1"/>
    <col min="7" max="7" width="15.140625" style="233" customWidth="1"/>
    <col min="8" max="8" width="21.5703125" style="233" customWidth="1"/>
    <col min="9" max="9" width="15.5703125" style="13" hidden="1" customWidth="1"/>
    <col min="10" max="10" width="33.85546875" style="13" hidden="1" customWidth="1"/>
    <col min="11" max="14" width="0" style="13" hidden="1" customWidth="1"/>
    <col min="15" max="16384" width="13.5703125" style="13"/>
  </cols>
  <sheetData>
    <row r="1" spans="1:14" ht="15.75" x14ac:dyDescent="0.2">
      <c r="A1" s="10"/>
      <c r="B1" s="11" t="s">
        <v>484</v>
      </c>
      <c r="C1" s="12"/>
      <c r="D1" s="12"/>
      <c r="E1" s="12"/>
      <c r="F1" s="12"/>
      <c r="G1" s="10"/>
      <c r="H1" s="12"/>
    </row>
    <row r="2" spans="1:14" x14ac:dyDescent="0.2">
      <c r="A2" s="14"/>
      <c r="B2" s="15" t="s">
        <v>485</v>
      </c>
      <c r="C2" s="16"/>
      <c r="D2" s="16"/>
      <c r="E2" s="16"/>
      <c r="F2" s="16"/>
      <c r="G2" s="14"/>
      <c r="H2" s="16"/>
    </row>
    <row r="3" spans="1:14" x14ac:dyDescent="0.2">
      <c r="A3" s="17"/>
      <c r="B3" s="18" t="s">
        <v>486</v>
      </c>
      <c r="D3" s="13"/>
      <c r="G3" s="19"/>
      <c r="H3" s="20"/>
    </row>
    <row r="4" spans="1:14" x14ac:dyDescent="0.2">
      <c r="A4" s="21" t="s">
        <v>140</v>
      </c>
      <c r="B4" s="22" t="s">
        <v>120</v>
      </c>
      <c r="C4" s="23" t="s">
        <v>121</v>
      </c>
      <c r="D4" s="24" t="s">
        <v>487</v>
      </c>
      <c r="E4" s="25" t="s">
        <v>122</v>
      </c>
      <c r="F4" s="25" t="s">
        <v>488</v>
      </c>
      <c r="G4" s="26" t="s">
        <v>118</v>
      </c>
      <c r="H4" s="24" t="s">
        <v>123</v>
      </c>
    </row>
    <row r="5" spans="1:14" ht="15" customHeight="1" thickBot="1" x14ac:dyDescent="0.3">
      <c r="A5" s="27"/>
      <c r="B5" s="28"/>
      <c r="C5" s="29"/>
      <c r="D5" s="30" t="s">
        <v>489</v>
      </c>
      <c r="E5" s="31"/>
      <c r="F5" s="32" t="s">
        <v>490</v>
      </c>
      <c r="G5" s="33"/>
      <c r="H5" s="34"/>
      <c r="I5" s="6" t="s">
        <v>473</v>
      </c>
      <c r="J5" s="4" t="s">
        <v>474</v>
      </c>
      <c r="K5" s="7" t="s">
        <v>475</v>
      </c>
      <c r="L5" s="8" t="s">
        <v>476</v>
      </c>
      <c r="M5" s="9" t="s">
        <v>477</v>
      </c>
      <c r="N5" s="8" t="s">
        <v>478</v>
      </c>
    </row>
    <row r="6" spans="1:14" ht="30" customHeight="1" thickTop="1" x14ac:dyDescent="0.2">
      <c r="A6" s="35"/>
      <c r="B6" s="238" t="s">
        <v>491</v>
      </c>
      <c r="C6" s="239"/>
      <c r="D6" s="239"/>
      <c r="E6" s="239"/>
      <c r="F6" s="240"/>
      <c r="G6" s="36"/>
      <c r="H6" s="37"/>
      <c r="I6" s="5" t="str">
        <f t="shared" ref="I6:I69" ca="1" si="0">IF(CELL("protect",$G6)=1, "LOCKED", "")</f>
        <v>LOCKED</v>
      </c>
      <c r="J6" s="1" t="str">
        <f>CLEAN(CONCATENATE(TRIM($A6),TRIM($C6),IF(LEFT($D6)&lt;&gt;"E",TRIM($D6),),TRIM($E6)))</f>
        <v/>
      </c>
      <c r="K6" s="2" t="e">
        <f>MATCH(J6,#REF!,0)</f>
        <v>#REF!</v>
      </c>
      <c r="L6" s="3" t="str">
        <f t="shared" ref="L6:L69" ca="1" si="1">CELL("format",$F6)</f>
        <v>G</v>
      </c>
      <c r="M6" s="3" t="str">
        <f t="shared" ref="M6:M69" ca="1" si="2">CELL("format",$G6)</f>
        <v>C2</v>
      </c>
      <c r="N6" s="3" t="str">
        <f t="shared" ref="N6:N69" ca="1" si="3">CELL("format",$H6)</f>
        <v>G</v>
      </c>
    </row>
    <row r="7" spans="1:14" s="41" customFormat="1" ht="45" customHeight="1" x14ac:dyDescent="0.2">
      <c r="A7" s="38"/>
      <c r="B7" s="39" t="s">
        <v>314</v>
      </c>
      <c r="C7" s="241" t="s">
        <v>492</v>
      </c>
      <c r="D7" s="242"/>
      <c r="E7" s="242"/>
      <c r="F7" s="243"/>
      <c r="G7" s="40"/>
      <c r="H7" s="40" t="s">
        <v>119</v>
      </c>
      <c r="I7" s="5" t="str">
        <f t="shared" ca="1" si="0"/>
        <v>LOCKED</v>
      </c>
      <c r="J7" s="1" t="str">
        <f t="shared" ref="J7:J70" si="4">CLEAN(CONCATENATE(TRIM($A7),TRIM($C7),IF(LEFT($D7)&lt;&gt;"E",TRIM($D7),),TRIM($E7)))</f>
        <v>REHABILITATION: BRIAR CLIFF BAY FROM KILLARNEY AVENUE TO KILLARNEY AVENUE</v>
      </c>
      <c r="K7" s="2" t="e">
        <f>MATCH(J7,#REF!,0)</f>
        <v>#REF!</v>
      </c>
      <c r="L7" s="3" t="str">
        <f t="shared" ca="1" si="1"/>
        <v>G</v>
      </c>
      <c r="M7" s="3" t="str">
        <f t="shared" ca="1" si="2"/>
        <v>C2</v>
      </c>
      <c r="N7" s="3" t="str">
        <f t="shared" ca="1" si="3"/>
        <v>C2</v>
      </c>
    </row>
    <row r="8" spans="1:14" ht="30" customHeight="1" x14ac:dyDescent="0.2">
      <c r="A8" s="35"/>
      <c r="B8" s="42"/>
      <c r="C8" s="43" t="s">
        <v>135</v>
      </c>
      <c r="D8" s="44"/>
      <c r="E8" s="45" t="s">
        <v>119</v>
      </c>
      <c r="F8" s="46"/>
      <c r="G8" s="47"/>
      <c r="H8" s="47"/>
      <c r="I8" s="5" t="str">
        <f t="shared" ca="1" si="0"/>
        <v>LOCKED</v>
      </c>
      <c r="J8" s="1" t="str">
        <f t="shared" si="4"/>
        <v>EARTH AND BASE WORKS</v>
      </c>
      <c r="K8" s="2" t="e">
        <f>MATCH(J8,#REF!,0)</f>
        <v>#REF!</v>
      </c>
      <c r="L8" s="3" t="str">
        <f t="shared" ca="1" si="1"/>
        <v>F0</v>
      </c>
      <c r="M8" s="3" t="str">
        <f t="shared" ca="1" si="2"/>
        <v>C2</v>
      </c>
      <c r="N8" s="3" t="str">
        <f t="shared" ca="1" si="3"/>
        <v>C2</v>
      </c>
    </row>
    <row r="9" spans="1:14" ht="30" customHeight="1" x14ac:dyDescent="0.2">
      <c r="A9" s="48" t="s">
        <v>253</v>
      </c>
      <c r="B9" s="49" t="s">
        <v>493</v>
      </c>
      <c r="C9" s="50" t="s">
        <v>56</v>
      </c>
      <c r="D9" s="51" t="s">
        <v>472</v>
      </c>
      <c r="E9" s="52" t="s">
        <v>125</v>
      </c>
      <c r="F9" s="53">
        <v>150</v>
      </c>
      <c r="G9" s="54"/>
      <c r="H9" s="55">
        <f t="shared" ref="H9:H10" si="5">ROUND(G9*F9,2)</f>
        <v>0</v>
      </c>
      <c r="I9" s="5" t="str">
        <f t="shared" ca="1" si="0"/>
        <v/>
      </c>
      <c r="J9" s="1" t="str">
        <f t="shared" si="4"/>
        <v>A003ExcavationCW 3110-R21m³</v>
      </c>
      <c r="K9" s="2" t="e">
        <f>MATCH(J9,#REF!,0)</f>
        <v>#REF!</v>
      </c>
      <c r="L9" s="3" t="str">
        <f t="shared" ca="1" si="1"/>
        <v>F0</v>
      </c>
      <c r="M9" s="3" t="str">
        <f t="shared" ca="1" si="2"/>
        <v>C2</v>
      </c>
      <c r="N9" s="3" t="str">
        <f t="shared" ca="1" si="3"/>
        <v>C2</v>
      </c>
    </row>
    <row r="10" spans="1:14" ht="30" customHeight="1" x14ac:dyDescent="0.2">
      <c r="A10" s="56" t="s">
        <v>162</v>
      </c>
      <c r="B10" s="49" t="s">
        <v>130</v>
      </c>
      <c r="C10" s="50" t="s">
        <v>49</v>
      </c>
      <c r="D10" s="51" t="s">
        <v>472</v>
      </c>
      <c r="E10" s="52" t="s">
        <v>124</v>
      </c>
      <c r="F10" s="53">
        <v>1300</v>
      </c>
      <c r="G10" s="54"/>
      <c r="H10" s="55">
        <f t="shared" si="5"/>
        <v>0</v>
      </c>
      <c r="I10" s="5" t="str">
        <f t="shared" ca="1" si="0"/>
        <v/>
      </c>
      <c r="J10" s="1" t="str">
        <f t="shared" si="4"/>
        <v>A004Sub-Grade CompactionCW 3110-R21m²</v>
      </c>
      <c r="K10" s="2" t="e">
        <f>MATCH(J10,#REF!,0)</f>
        <v>#REF!</v>
      </c>
      <c r="L10" s="3" t="str">
        <f t="shared" ca="1" si="1"/>
        <v>F0</v>
      </c>
      <c r="M10" s="3" t="str">
        <f t="shared" ca="1" si="2"/>
        <v>C2</v>
      </c>
      <c r="N10" s="3" t="str">
        <f t="shared" ca="1" si="3"/>
        <v>C2</v>
      </c>
    </row>
    <row r="11" spans="1:14" ht="30" customHeight="1" x14ac:dyDescent="0.2">
      <c r="A11" s="56" t="s">
        <v>164</v>
      </c>
      <c r="B11" s="49" t="s">
        <v>53</v>
      </c>
      <c r="C11" s="50" t="s">
        <v>186</v>
      </c>
      <c r="D11" s="51" t="s">
        <v>472</v>
      </c>
      <c r="E11" s="52"/>
      <c r="F11" s="46"/>
      <c r="G11" s="47"/>
      <c r="H11" s="47"/>
      <c r="I11" s="5" t="str">
        <f t="shared" ca="1" si="0"/>
        <v>LOCKED</v>
      </c>
      <c r="J11" s="1" t="str">
        <f t="shared" si="4"/>
        <v>A010Supplying and Placing Base Course MaterialCW 3110-R21</v>
      </c>
      <c r="K11" s="2" t="e">
        <f>MATCH(J11,#REF!,0)</f>
        <v>#REF!</v>
      </c>
      <c r="L11" s="3" t="str">
        <f t="shared" ca="1" si="1"/>
        <v>F0</v>
      </c>
      <c r="M11" s="3" t="str">
        <f t="shared" ca="1" si="2"/>
        <v>C2</v>
      </c>
      <c r="N11" s="3" t="str">
        <f t="shared" ca="1" si="3"/>
        <v>C2</v>
      </c>
    </row>
    <row r="12" spans="1:14" s="59" customFormat="1" ht="45" customHeight="1" x14ac:dyDescent="0.2">
      <c r="A12" s="57" t="s">
        <v>445</v>
      </c>
      <c r="B12" s="58" t="s">
        <v>199</v>
      </c>
      <c r="C12" s="50" t="s">
        <v>446</v>
      </c>
      <c r="D12" s="51" t="s">
        <v>119</v>
      </c>
      <c r="E12" s="52" t="s">
        <v>125</v>
      </c>
      <c r="F12" s="53">
        <v>150</v>
      </c>
      <c r="G12" s="54"/>
      <c r="H12" s="55">
        <f t="shared" ref="H12:H13" si="6">ROUND(G12*F12,2)</f>
        <v>0</v>
      </c>
      <c r="I12" s="5" t="str">
        <f t="shared" ca="1" si="0"/>
        <v/>
      </c>
      <c r="J12" s="1" t="str">
        <f t="shared" si="4"/>
        <v>A010C2Base Course Material - Granular C Recycled Concretem³</v>
      </c>
      <c r="K12" s="2" t="e">
        <f>MATCH(J12,#REF!,0)</f>
        <v>#REF!</v>
      </c>
      <c r="L12" s="3" t="str">
        <f t="shared" ca="1" si="1"/>
        <v>F0</v>
      </c>
      <c r="M12" s="3" t="str">
        <f t="shared" ca="1" si="2"/>
        <v>C2</v>
      </c>
      <c r="N12" s="3" t="str">
        <f t="shared" ca="1" si="3"/>
        <v>C2</v>
      </c>
    </row>
    <row r="13" spans="1:14" ht="30" customHeight="1" x14ac:dyDescent="0.2">
      <c r="A13" s="48" t="s">
        <v>165</v>
      </c>
      <c r="B13" s="49" t="s">
        <v>54</v>
      </c>
      <c r="C13" s="50" t="s">
        <v>60</v>
      </c>
      <c r="D13" s="51" t="s">
        <v>472</v>
      </c>
      <c r="E13" s="52" t="s">
        <v>124</v>
      </c>
      <c r="F13" s="53">
        <v>1963</v>
      </c>
      <c r="G13" s="54"/>
      <c r="H13" s="55">
        <f t="shared" si="6"/>
        <v>0</v>
      </c>
      <c r="I13" s="5" t="str">
        <f t="shared" ca="1" si="0"/>
        <v/>
      </c>
      <c r="J13" s="1" t="str">
        <f t="shared" si="4"/>
        <v>A012Grading of BoulevardsCW 3110-R21m²</v>
      </c>
      <c r="K13" s="2" t="e">
        <f>MATCH(J13,#REF!,0)</f>
        <v>#REF!</v>
      </c>
      <c r="L13" s="3" t="str">
        <f t="shared" ca="1" si="1"/>
        <v>F0</v>
      </c>
      <c r="M13" s="3" t="str">
        <f t="shared" ca="1" si="2"/>
        <v>C2</v>
      </c>
      <c r="N13" s="3" t="str">
        <f t="shared" ca="1" si="3"/>
        <v>C2</v>
      </c>
    </row>
    <row r="14" spans="1:14" ht="30" customHeight="1" x14ac:dyDescent="0.2">
      <c r="A14" s="35"/>
      <c r="B14" s="60"/>
      <c r="C14" s="61" t="s">
        <v>494</v>
      </c>
      <c r="D14" s="46"/>
      <c r="E14" s="62"/>
      <c r="F14" s="46"/>
      <c r="G14" s="47"/>
      <c r="H14" s="47"/>
      <c r="I14" s="5" t="str">
        <f t="shared" ca="1" si="0"/>
        <v>LOCKED</v>
      </c>
      <c r="J14" s="1" t="str">
        <f t="shared" si="4"/>
        <v>ROADWORKS - REMOVALS/RENEWALS</v>
      </c>
      <c r="K14" s="2" t="e">
        <f>MATCH(J14,#REF!,0)</f>
        <v>#REF!</v>
      </c>
      <c r="L14" s="3" t="str">
        <f t="shared" ca="1" si="1"/>
        <v>F0</v>
      </c>
      <c r="M14" s="3" t="str">
        <f t="shared" ca="1" si="2"/>
        <v>C2</v>
      </c>
      <c r="N14" s="3" t="str">
        <f t="shared" ca="1" si="3"/>
        <v>C2</v>
      </c>
    </row>
    <row r="15" spans="1:14" ht="30" customHeight="1" x14ac:dyDescent="0.2">
      <c r="A15" s="63" t="s">
        <v>211</v>
      </c>
      <c r="B15" s="49" t="s">
        <v>67</v>
      </c>
      <c r="C15" s="50" t="s">
        <v>183</v>
      </c>
      <c r="D15" s="51" t="s">
        <v>472</v>
      </c>
      <c r="E15" s="52"/>
      <c r="F15" s="46"/>
      <c r="G15" s="47"/>
      <c r="H15" s="47"/>
      <c r="I15" s="5" t="str">
        <f t="shared" ca="1" si="0"/>
        <v>LOCKED</v>
      </c>
      <c r="J15" s="1" t="str">
        <f t="shared" si="4"/>
        <v>B001Pavement RemovalCW 3110-R21</v>
      </c>
      <c r="K15" s="2" t="e">
        <f>MATCH(J15,#REF!,0)</f>
        <v>#REF!</v>
      </c>
      <c r="L15" s="3" t="str">
        <f t="shared" ca="1" si="1"/>
        <v>F0</v>
      </c>
      <c r="M15" s="3" t="str">
        <f t="shared" ca="1" si="2"/>
        <v>C2</v>
      </c>
      <c r="N15" s="3" t="str">
        <f t="shared" ca="1" si="3"/>
        <v>C2</v>
      </c>
    </row>
    <row r="16" spans="1:14" ht="30" customHeight="1" x14ac:dyDescent="0.2">
      <c r="A16" s="63" t="s">
        <v>254</v>
      </c>
      <c r="B16" s="58" t="s">
        <v>199</v>
      </c>
      <c r="C16" s="50" t="s">
        <v>184</v>
      </c>
      <c r="D16" s="51" t="s">
        <v>119</v>
      </c>
      <c r="E16" s="52" t="s">
        <v>124</v>
      </c>
      <c r="F16" s="53">
        <v>740</v>
      </c>
      <c r="G16" s="54"/>
      <c r="H16" s="55">
        <f>ROUND(G16*F16,2)</f>
        <v>0</v>
      </c>
      <c r="I16" s="5" t="str">
        <f t="shared" ca="1" si="0"/>
        <v/>
      </c>
      <c r="J16" s="1" t="str">
        <f t="shared" si="4"/>
        <v>B002Concrete Pavementm²</v>
      </c>
      <c r="K16" s="2" t="e">
        <f>MATCH(J16,#REF!,0)</f>
        <v>#REF!</v>
      </c>
      <c r="L16" s="3" t="str">
        <f t="shared" ca="1" si="1"/>
        <v>F0</v>
      </c>
      <c r="M16" s="3" t="str">
        <f t="shared" ca="1" si="2"/>
        <v>C2</v>
      </c>
      <c r="N16" s="3" t="str">
        <f t="shared" ca="1" si="3"/>
        <v>C2</v>
      </c>
    </row>
    <row r="17" spans="1:14" ht="30" customHeight="1" x14ac:dyDescent="0.2">
      <c r="A17" s="63" t="s">
        <v>167</v>
      </c>
      <c r="B17" s="58" t="s">
        <v>200</v>
      </c>
      <c r="C17" s="50" t="s">
        <v>185</v>
      </c>
      <c r="D17" s="51" t="s">
        <v>119</v>
      </c>
      <c r="E17" s="52" t="s">
        <v>124</v>
      </c>
      <c r="F17" s="53">
        <v>150</v>
      </c>
      <c r="G17" s="54"/>
      <c r="H17" s="55">
        <f>ROUND(G17*F17,2)</f>
        <v>0</v>
      </c>
      <c r="I17" s="5" t="str">
        <f t="shared" ca="1" si="0"/>
        <v/>
      </c>
      <c r="J17" s="1" t="str">
        <f t="shared" si="4"/>
        <v>B003Asphalt Pavementm²</v>
      </c>
      <c r="K17" s="2" t="e">
        <f>MATCH(J17,#REF!,0)</f>
        <v>#REF!</v>
      </c>
      <c r="L17" s="3" t="str">
        <f t="shared" ca="1" si="1"/>
        <v>F0</v>
      </c>
      <c r="M17" s="3" t="str">
        <f t="shared" ca="1" si="2"/>
        <v>C2</v>
      </c>
      <c r="N17" s="3" t="str">
        <f t="shared" ca="1" si="3"/>
        <v>C2</v>
      </c>
    </row>
    <row r="18" spans="1:14" ht="30" customHeight="1" x14ac:dyDescent="0.2">
      <c r="A18" s="63" t="s">
        <v>168</v>
      </c>
      <c r="B18" s="49" t="s">
        <v>495</v>
      </c>
      <c r="C18" s="50" t="s">
        <v>263</v>
      </c>
      <c r="D18" s="51" t="s">
        <v>496</v>
      </c>
      <c r="E18" s="52"/>
      <c r="F18" s="46"/>
      <c r="G18" s="47"/>
      <c r="H18" s="47"/>
      <c r="I18" s="5" t="str">
        <f t="shared" ca="1" si="0"/>
        <v>LOCKED</v>
      </c>
      <c r="J18" s="1" t="str">
        <f t="shared" si="4"/>
        <v>B004Slab ReplacementCW 3230-R8, E13</v>
      </c>
      <c r="K18" s="2" t="e">
        <f>MATCH(J18,#REF!,0)</f>
        <v>#REF!</v>
      </c>
      <c r="L18" s="3" t="str">
        <f t="shared" ca="1" si="1"/>
        <v>F0</v>
      </c>
      <c r="M18" s="3" t="str">
        <f t="shared" ca="1" si="2"/>
        <v>C2</v>
      </c>
      <c r="N18" s="3" t="str">
        <f t="shared" ca="1" si="3"/>
        <v>C2</v>
      </c>
    </row>
    <row r="19" spans="1:14" ht="45" customHeight="1" x14ac:dyDescent="0.2">
      <c r="A19" s="63" t="s">
        <v>169</v>
      </c>
      <c r="B19" s="58" t="s">
        <v>199</v>
      </c>
      <c r="C19" s="50" t="s">
        <v>497</v>
      </c>
      <c r="D19" s="51" t="s">
        <v>119</v>
      </c>
      <c r="E19" s="52" t="s">
        <v>124</v>
      </c>
      <c r="F19" s="53">
        <v>280</v>
      </c>
      <c r="G19" s="54"/>
      <c r="H19" s="55">
        <f>ROUND(G19*F19,2)</f>
        <v>0</v>
      </c>
      <c r="I19" s="5" t="str">
        <f t="shared" ca="1" si="0"/>
        <v/>
      </c>
      <c r="J19" s="1" t="str">
        <f t="shared" si="4"/>
        <v>B014150 mm Type 2 Concrete Pavement (Reinforced)m²</v>
      </c>
      <c r="K19" s="2" t="e">
        <f>MATCH(J19,#REF!,0)</f>
        <v>#REF!</v>
      </c>
      <c r="L19" s="3" t="str">
        <f t="shared" ca="1" si="1"/>
        <v>F0</v>
      </c>
      <c r="M19" s="3" t="str">
        <f t="shared" ca="1" si="2"/>
        <v>C2</v>
      </c>
      <c r="N19" s="3" t="str">
        <f t="shared" ca="1" si="3"/>
        <v>C2</v>
      </c>
    </row>
    <row r="20" spans="1:14" ht="30" customHeight="1" x14ac:dyDescent="0.2">
      <c r="A20" s="63" t="s">
        <v>170</v>
      </c>
      <c r="B20" s="49" t="s">
        <v>55</v>
      </c>
      <c r="C20" s="50" t="s">
        <v>264</v>
      </c>
      <c r="D20" s="51" t="s">
        <v>496</v>
      </c>
      <c r="E20" s="52"/>
      <c r="F20" s="46"/>
      <c r="G20" s="47"/>
      <c r="H20" s="47"/>
      <c r="I20" s="5" t="str">
        <f t="shared" ca="1" si="0"/>
        <v>LOCKED</v>
      </c>
      <c r="J20" s="1" t="str">
        <f t="shared" si="4"/>
        <v>B017Partial Slab PatchesCW 3230-R8, E13</v>
      </c>
      <c r="K20" s="2" t="e">
        <f>MATCH(J20,#REF!,0)</f>
        <v>#REF!</v>
      </c>
      <c r="L20" s="3" t="str">
        <f t="shared" ca="1" si="1"/>
        <v>F0</v>
      </c>
      <c r="M20" s="3" t="str">
        <f t="shared" ca="1" si="2"/>
        <v>C2</v>
      </c>
      <c r="N20" s="3" t="str">
        <f t="shared" ca="1" si="3"/>
        <v>C2</v>
      </c>
    </row>
    <row r="21" spans="1:14" ht="30" customHeight="1" x14ac:dyDescent="0.2">
      <c r="A21" s="63" t="s">
        <v>171</v>
      </c>
      <c r="B21" s="58" t="s">
        <v>199</v>
      </c>
      <c r="C21" s="50" t="s">
        <v>498</v>
      </c>
      <c r="D21" s="51" t="s">
        <v>119</v>
      </c>
      <c r="E21" s="52" t="s">
        <v>124</v>
      </c>
      <c r="F21" s="53">
        <v>5</v>
      </c>
      <c r="G21" s="54"/>
      <c r="H21" s="55">
        <f t="shared" ref="H21:H22" si="7">ROUND(G21*F21,2)</f>
        <v>0</v>
      </c>
      <c r="I21" s="5" t="str">
        <f t="shared" ca="1" si="0"/>
        <v/>
      </c>
      <c r="J21" s="1" t="str">
        <f t="shared" si="4"/>
        <v>B030150 mm Type 2 Concrete Pavement (Type A)m²</v>
      </c>
      <c r="K21" s="2" t="e">
        <f>MATCH(J21,#REF!,0)</f>
        <v>#REF!</v>
      </c>
      <c r="L21" s="3" t="str">
        <f t="shared" ca="1" si="1"/>
        <v>F0</v>
      </c>
      <c r="M21" s="3" t="str">
        <f t="shared" ca="1" si="2"/>
        <v>C2</v>
      </c>
      <c r="N21" s="3" t="str">
        <f t="shared" ca="1" si="3"/>
        <v>C2</v>
      </c>
    </row>
    <row r="22" spans="1:14" s="59" customFormat="1" ht="30" customHeight="1" x14ac:dyDescent="0.2">
      <c r="A22" s="64" t="s">
        <v>172</v>
      </c>
      <c r="B22" s="58" t="s">
        <v>200</v>
      </c>
      <c r="C22" s="50" t="s">
        <v>499</v>
      </c>
      <c r="D22" s="51" t="s">
        <v>119</v>
      </c>
      <c r="E22" s="52" t="s">
        <v>124</v>
      </c>
      <c r="F22" s="53">
        <v>20</v>
      </c>
      <c r="G22" s="54"/>
      <c r="H22" s="55">
        <f t="shared" si="7"/>
        <v>0</v>
      </c>
      <c r="I22" s="5" t="str">
        <f t="shared" ca="1" si="0"/>
        <v/>
      </c>
      <c r="J22" s="1" t="str">
        <f t="shared" si="4"/>
        <v>B031150 mm Type 2 Concrete Pavement (Type B)m²</v>
      </c>
      <c r="K22" s="2" t="e">
        <f>MATCH(J22,#REF!,0)</f>
        <v>#REF!</v>
      </c>
      <c r="L22" s="3" t="str">
        <f t="shared" ca="1" si="1"/>
        <v>F0</v>
      </c>
      <c r="M22" s="3" t="str">
        <f t="shared" ca="1" si="2"/>
        <v>C2</v>
      </c>
      <c r="N22" s="3" t="str">
        <f t="shared" ca="1" si="3"/>
        <v>C2</v>
      </c>
    </row>
    <row r="23" spans="1:14" ht="30" customHeight="1" x14ac:dyDescent="0.2">
      <c r="A23" s="63" t="s">
        <v>357</v>
      </c>
      <c r="B23" s="49" t="s">
        <v>500</v>
      </c>
      <c r="C23" s="50" t="s">
        <v>301</v>
      </c>
      <c r="D23" s="51" t="s">
        <v>496</v>
      </c>
      <c r="E23" s="52"/>
      <c r="F23" s="46"/>
      <c r="G23" s="47"/>
      <c r="H23" s="47"/>
      <c r="I23" s="5" t="str">
        <f t="shared" ca="1" si="0"/>
        <v>LOCKED</v>
      </c>
      <c r="J23" s="1" t="str">
        <f t="shared" si="4"/>
        <v>B064-72Slab Replacement - Early Opening (72 hour)CW 3230-R8, E13</v>
      </c>
      <c r="K23" s="2" t="e">
        <f>MATCH(J23,#REF!,0)</f>
        <v>#REF!</v>
      </c>
      <c r="L23" s="3" t="str">
        <f t="shared" ca="1" si="1"/>
        <v>F0</v>
      </c>
      <c r="M23" s="3" t="str">
        <f t="shared" ca="1" si="2"/>
        <v>C2</v>
      </c>
      <c r="N23" s="3" t="str">
        <f t="shared" ca="1" si="3"/>
        <v>C2</v>
      </c>
    </row>
    <row r="24" spans="1:14" ht="45" customHeight="1" x14ac:dyDescent="0.2">
      <c r="A24" s="63" t="s">
        <v>358</v>
      </c>
      <c r="B24" s="58" t="s">
        <v>199</v>
      </c>
      <c r="C24" s="50" t="s">
        <v>501</v>
      </c>
      <c r="D24" s="51" t="s">
        <v>119</v>
      </c>
      <c r="E24" s="52" t="s">
        <v>124</v>
      </c>
      <c r="F24" s="53">
        <v>290</v>
      </c>
      <c r="G24" s="54"/>
      <c r="H24" s="55">
        <f>ROUND(G24*F24,2)</f>
        <v>0</v>
      </c>
      <c r="I24" s="5" t="str">
        <f t="shared" ca="1" si="0"/>
        <v/>
      </c>
      <c r="J24" s="1" t="str">
        <f t="shared" si="4"/>
        <v>B074-72150 mm Type 4 Concrete Pavement (Reinforced)m²</v>
      </c>
      <c r="K24" s="2" t="e">
        <f>MATCH(J24,#REF!,0)</f>
        <v>#REF!</v>
      </c>
      <c r="L24" s="3" t="str">
        <f t="shared" ca="1" si="1"/>
        <v>F0</v>
      </c>
      <c r="M24" s="3" t="str">
        <f t="shared" ca="1" si="2"/>
        <v>C2</v>
      </c>
      <c r="N24" s="3" t="str">
        <f t="shared" ca="1" si="3"/>
        <v>C2</v>
      </c>
    </row>
    <row r="25" spans="1:14" ht="30" customHeight="1" x14ac:dyDescent="0.2">
      <c r="A25" s="63" t="s">
        <v>173</v>
      </c>
      <c r="B25" s="49" t="s">
        <v>57</v>
      </c>
      <c r="C25" s="50" t="s">
        <v>107</v>
      </c>
      <c r="D25" s="51" t="s">
        <v>390</v>
      </c>
      <c r="E25" s="52"/>
      <c r="F25" s="46"/>
      <c r="G25" s="47"/>
      <c r="H25" s="47"/>
      <c r="I25" s="5" t="str">
        <f t="shared" ca="1" si="0"/>
        <v>LOCKED</v>
      </c>
      <c r="J25" s="1" t="str">
        <f t="shared" si="4"/>
        <v>B094Drilled DowelsCW 3230-R8</v>
      </c>
      <c r="K25" s="2" t="e">
        <f>MATCH(J25,#REF!,0)</f>
        <v>#REF!</v>
      </c>
      <c r="L25" s="3" t="str">
        <f t="shared" ca="1" si="1"/>
        <v>F0</v>
      </c>
      <c r="M25" s="3" t="str">
        <f t="shared" ca="1" si="2"/>
        <v>C2</v>
      </c>
      <c r="N25" s="3" t="str">
        <f t="shared" ca="1" si="3"/>
        <v>C2</v>
      </c>
    </row>
    <row r="26" spans="1:14" ht="30" customHeight="1" x14ac:dyDescent="0.2">
      <c r="A26" s="63" t="s">
        <v>174</v>
      </c>
      <c r="B26" s="58" t="s">
        <v>199</v>
      </c>
      <c r="C26" s="50" t="s">
        <v>132</v>
      </c>
      <c r="D26" s="51" t="s">
        <v>119</v>
      </c>
      <c r="E26" s="52" t="s">
        <v>127</v>
      </c>
      <c r="F26" s="53">
        <v>130</v>
      </c>
      <c r="G26" s="54"/>
      <c r="H26" s="55">
        <f>ROUND(G26*F26,2)</f>
        <v>0</v>
      </c>
      <c r="I26" s="5" t="str">
        <f t="shared" ca="1" si="0"/>
        <v/>
      </c>
      <c r="J26" s="1" t="str">
        <f t="shared" si="4"/>
        <v>B09519.1 mm Diametereach</v>
      </c>
      <c r="K26" s="2" t="e">
        <f>MATCH(J26,#REF!,0)</f>
        <v>#REF!</v>
      </c>
      <c r="L26" s="3" t="str">
        <f t="shared" ca="1" si="1"/>
        <v>F0</v>
      </c>
      <c r="M26" s="3" t="str">
        <f t="shared" ca="1" si="2"/>
        <v>C2</v>
      </c>
      <c r="N26" s="3" t="str">
        <f t="shared" ca="1" si="3"/>
        <v>C2</v>
      </c>
    </row>
    <row r="27" spans="1:14" ht="30" customHeight="1" x14ac:dyDescent="0.2">
      <c r="A27" s="63" t="s">
        <v>175</v>
      </c>
      <c r="B27" s="49" t="s">
        <v>502</v>
      </c>
      <c r="C27" s="50" t="s">
        <v>108</v>
      </c>
      <c r="D27" s="51" t="s">
        <v>390</v>
      </c>
      <c r="E27" s="52"/>
      <c r="F27" s="46"/>
      <c r="G27" s="47"/>
      <c r="H27" s="47"/>
      <c r="I27" s="5" t="str">
        <f t="shared" ca="1" si="0"/>
        <v>LOCKED</v>
      </c>
      <c r="J27" s="1" t="str">
        <f t="shared" si="4"/>
        <v>B097Drilled Tie BarsCW 3230-R8</v>
      </c>
      <c r="K27" s="2" t="e">
        <f>MATCH(J27,#REF!,0)</f>
        <v>#REF!</v>
      </c>
      <c r="L27" s="3" t="str">
        <f t="shared" ca="1" si="1"/>
        <v>F0</v>
      </c>
      <c r="M27" s="3" t="str">
        <f t="shared" ca="1" si="2"/>
        <v>C2</v>
      </c>
      <c r="N27" s="3" t="str">
        <f t="shared" ca="1" si="3"/>
        <v>C2</v>
      </c>
    </row>
    <row r="28" spans="1:14" ht="30" customHeight="1" x14ac:dyDescent="0.2">
      <c r="A28" s="63" t="s">
        <v>176</v>
      </c>
      <c r="B28" s="58" t="s">
        <v>199</v>
      </c>
      <c r="C28" s="50" t="s">
        <v>131</v>
      </c>
      <c r="D28" s="51" t="s">
        <v>119</v>
      </c>
      <c r="E28" s="52" t="s">
        <v>127</v>
      </c>
      <c r="F28" s="53">
        <v>250</v>
      </c>
      <c r="G28" s="54"/>
      <c r="H28" s="55">
        <f>ROUND(G28*F28,2)</f>
        <v>0</v>
      </c>
      <c r="I28" s="5" t="str">
        <f t="shared" ca="1" si="0"/>
        <v/>
      </c>
      <c r="J28" s="1" t="str">
        <f t="shared" si="4"/>
        <v>B09820 M Deformed Tie Bareach</v>
      </c>
      <c r="K28" s="2" t="e">
        <f>MATCH(J28,#REF!,0)</f>
        <v>#REF!</v>
      </c>
      <c r="L28" s="3" t="str">
        <f t="shared" ca="1" si="1"/>
        <v>F0</v>
      </c>
      <c r="M28" s="3" t="str">
        <f t="shared" ca="1" si="2"/>
        <v>C2</v>
      </c>
      <c r="N28" s="3" t="str">
        <f t="shared" ca="1" si="3"/>
        <v>C2</v>
      </c>
    </row>
    <row r="29" spans="1:14" ht="30" customHeight="1" x14ac:dyDescent="0.2">
      <c r="A29" s="63" t="s">
        <v>364</v>
      </c>
      <c r="B29" s="49" t="s">
        <v>58</v>
      </c>
      <c r="C29" s="50" t="s">
        <v>189</v>
      </c>
      <c r="D29" s="51" t="s">
        <v>503</v>
      </c>
      <c r="E29" s="52"/>
      <c r="F29" s="46"/>
      <c r="G29" s="47"/>
      <c r="H29" s="47"/>
      <c r="I29" s="5" t="str">
        <f t="shared" ca="1" si="0"/>
        <v>LOCKED</v>
      </c>
      <c r="J29" s="1" t="str">
        <f t="shared" si="4"/>
        <v>B114rlMiscellaneous Concrete Slab RenewalCW 3235-R9, E13</v>
      </c>
      <c r="K29" s="2" t="e">
        <f>MATCH(J29,#REF!,0)</f>
        <v>#REF!</v>
      </c>
      <c r="L29" s="3" t="str">
        <f t="shared" ca="1" si="1"/>
        <v>F0</v>
      </c>
      <c r="M29" s="3" t="str">
        <f t="shared" ca="1" si="2"/>
        <v>C2</v>
      </c>
      <c r="N29" s="3" t="str">
        <f t="shared" ca="1" si="3"/>
        <v>C2</v>
      </c>
    </row>
    <row r="30" spans="1:14" s="59" customFormat="1" ht="30" customHeight="1" x14ac:dyDescent="0.2">
      <c r="A30" s="64" t="s">
        <v>365</v>
      </c>
      <c r="B30" s="58" t="s">
        <v>199</v>
      </c>
      <c r="C30" s="50" t="s">
        <v>504</v>
      </c>
      <c r="D30" s="51" t="s">
        <v>226</v>
      </c>
      <c r="E30" s="52"/>
      <c r="F30" s="46"/>
      <c r="G30" s="47"/>
      <c r="H30" s="47"/>
      <c r="I30" s="5" t="str">
        <f t="shared" ca="1" si="0"/>
        <v>LOCKED</v>
      </c>
      <c r="J30" s="1" t="str">
        <f t="shared" si="4"/>
        <v>B118rl100 mm Type 2 Concrete SidewalkSD-228A</v>
      </c>
      <c r="K30" s="2" t="e">
        <f>MATCH(J30,#REF!,0)</f>
        <v>#REF!</v>
      </c>
      <c r="L30" s="3" t="str">
        <f t="shared" ca="1" si="1"/>
        <v>F0</v>
      </c>
      <c r="M30" s="3" t="str">
        <f t="shared" ca="1" si="2"/>
        <v>C2</v>
      </c>
      <c r="N30" s="3" t="str">
        <f t="shared" ca="1" si="3"/>
        <v>C2</v>
      </c>
    </row>
    <row r="31" spans="1:14" ht="30" customHeight="1" x14ac:dyDescent="0.2">
      <c r="A31" s="63" t="s">
        <v>367</v>
      </c>
      <c r="B31" s="65" t="s">
        <v>333</v>
      </c>
      <c r="C31" s="50" t="s">
        <v>336</v>
      </c>
      <c r="D31" s="51"/>
      <c r="E31" s="52" t="s">
        <v>124</v>
      </c>
      <c r="F31" s="53">
        <v>45</v>
      </c>
      <c r="G31" s="54"/>
      <c r="H31" s="55">
        <f>ROUND(G31*F31,2)</f>
        <v>0</v>
      </c>
      <c r="I31" s="5" t="str">
        <f t="shared" ca="1" si="0"/>
        <v/>
      </c>
      <c r="J31" s="1" t="str">
        <f t="shared" si="4"/>
        <v>B120rl5 sq.m. to 20 sq.m.m²</v>
      </c>
      <c r="K31" s="2" t="e">
        <f>MATCH(J31,#REF!,0)</f>
        <v>#REF!</v>
      </c>
      <c r="L31" s="3" t="str">
        <f t="shared" ca="1" si="1"/>
        <v>F0</v>
      </c>
      <c r="M31" s="3" t="str">
        <f t="shared" ca="1" si="2"/>
        <v>C2</v>
      </c>
      <c r="N31" s="3" t="str">
        <f t="shared" ca="1" si="3"/>
        <v>C2</v>
      </c>
    </row>
    <row r="32" spans="1:14" ht="30" customHeight="1" x14ac:dyDescent="0.2">
      <c r="A32" s="63" t="s">
        <v>269</v>
      </c>
      <c r="B32" s="49" t="s">
        <v>59</v>
      </c>
      <c r="C32" s="50" t="s">
        <v>236</v>
      </c>
      <c r="D32" s="51" t="s">
        <v>3</v>
      </c>
      <c r="E32" s="52" t="s">
        <v>124</v>
      </c>
      <c r="F32" s="66">
        <v>20</v>
      </c>
      <c r="G32" s="54"/>
      <c r="H32" s="55">
        <f t="shared" ref="H32:H34" si="8">ROUND(G32*F32,2)</f>
        <v>0</v>
      </c>
      <c r="I32" s="5" t="str">
        <f t="shared" ca="1" si="0"/>
        <v/>
      </c>
      <c r="J32" s="1" t="str">
        <f t="shared" si="4"/>
        <v>B124Adjustment of Precast Sidewalk BlocksCW 3235-R9m²</v>
      </c>
      <c r="K32" s="2" t="e">
        <f>MATCH(J32,#REF!,0)</f>
        <v>#REF!</v>
      </c>
      <c r="L32" s="3" t="str">
        <f t="shared" ca="1" si="1"/>
        <v>F0</v>
      </c>
      <c r="M32" s="3" t="str">
        <f t="shared" ca="1" si="2"/>
        <v>C2</v>
      </c>
      <c r="N32" s="3" t="str">
        <f t="shared" ca="1" si="3"/>
        <v>C2</v>
      </c>
    </row>
    <row r="33" spans="1:14" s="75" customFormat="1" ht="30" customHeight="1" x14ac:dyDescent="0.2">
      <c r="A33" s="67" t="s">
        <v>270</v>
      </c>
      <c r="B33" s="68" t="s">
        <v>61</v>
      </c>
      <c r="C33" s="69" t="s">
        <v>237</v>
      </c>
      <c r="D33" s="70" t="s">
        <v>3</v>
      </c>
      <c r="E33" s="71" t="s">
        <v>124</v>
      </c>
      <c r="F33" s="72">
        <v>10</v>
      </c>
      <c r="G33" s="73"/>
      <c r="H33" s="74">
        <f t="shared" si="8"/>
        <v>0</v>
      </c>
      <c r="I33" s="5" t="str">
        <f t="shared" ca="1" si="0"/>
        <v/>
      </c>
      <c r="J33" s="1" t="str">
        <f t="shared" si="4"/>
        <v>B125Supply of Precast Sidewalk BlocksCW 3235-R9m²</v>
      </c>
      <c r="K33" s="2" t="e">
        <f>MATCH(J33,#REF!,0)</f>
        <v>#REF!</v>
      </c>
      <c r="L33" s="3" t="str">
        <f t="shared" ca="1" si="1"/>
        <v>F0</v>
      </c>
      <c r="M33" s="3" t="str">
        <f t="shared" ca="1" si="2"/>
        <v>C2</v>
      </c>
      <c r="N33" s="3" t="str">
        <f t="shared" ca="1" si="3"/>
        <v>C2</v>
      </c>
    </row>
    <row r="34" spans="1:14" ht="30" customHeight="1" x14ac:dyDescent="0.2">
      <c r="A34" s="63" t="s">
        <v>320</v>
      </c>
      <c r="B34" s="49" t="s">
        <v>62</v>
      </c>
      <c r="C34" s="50" t="s">
        <v>311</v>
      </c>
      <c r="D34" s="51" t="s">
        <v>3</v>
      </c>
      <c r="E34" s="52" t="s">
        <v>124</v>
      </c>
      <c r="F34" s="53">
        <v>10</v>
      </c>
      <c r="G34" s="54"/>
      <c r="H34" s="55">
        <f t="shared" si="8"/>
        <v>0</v>
      </c>
      <c r="I34" s="5" t="str">
        <f t="shared" ca="1" si="0"/>
        <v/>
      </c>
      <c r="J34" s="1" t="str">
        <f t="shared" si="4"/>
        <v>B125ARemoval of Precast Sidewalk BlocksCW 3235-R9m²</v>
      </c>
      <c r="K34" s="2" t="e">
        <f>MATCH(J34,#REF!,0)</f>
        <v>#REF!</v>
      </c>
      <c r="L34" s="3" t="str">
        <f t="shared" ca="1" si="1"/>
        <v>F0</v>
      </c>
      <c r="M34" s="3" t="str">
        <f t="shared" ca="1" si="2"/>
        <v>C2</v>
      </c>
      <c r="N34" s="3" t="str">
        <f t="shared" ca="1" si="3"/>
        <v>C2</v>
      </c>
    </row>
    <row r="35" spans="1:14" ht="30" customHeight="1" x14ac:dyDescent="0.2">
      <c r="A35" s="63" t="s">
        <v>370</v>
      </c>
      <c r="B35" s="49" t="s">
        <v>63</v>
      </c>
      <c r="C35" s="50" t="s">
        <v>191</v>
      </c>
      <c r="D35" s="51" t="s">
        <v>389</v>
      </c>
      <c r="E35" s="52"/>
      <c r="F35" s="46"/>
      <c r="G35" s="47"/>
      <c r="H35" s="47"/>
      <c r="I35" s="5" t="str">
        <f t="shared" ca="1" si="0"/>
        <v>LOCKED</v>
      </c>
      <c r="J35" s="1" t="str">
        <f t="shared" si="4"/>
        <v>B126rConcrete Curb RemovalCW 3240-R10</v>
      </c>
      <c r="K35" s="2" t="e">
        <f>MATCH(J35,#REF!,0)</f>
        <v>#REF!</v>
      </c>
      <c r="L35" s="3" t="str">
        <f t="shared" ca="1" si="1"/>
        <v>F0</v>
      </c>
      <c r="M35" s="3" t="str">
        <f t="shared" ca="1" si="2"/>
        <v>C2</v>
      </c>
      <c r="N35" s="3" t="str">
        <f t="shared" ca="1" si="3"/>
        <v>C2</v>
      </c>
    </row>
    <row r="36" spans="1:14" ht="30" customHeight="1" x14ac:dyDescent="0.2">
      <c r="A36" s="63" t="s">
        <v>372</v>
      </c>
      <c r="B36" s="58" t="s">
        <v>199</v>
      </c>
      <c r="C36" s="50" t="s">
        <v>230</v>
      </c>
      <c r="D36" s="51" t="s">
        <v>119</v>
      </c>
      <c r="E36" s="52" t="s">
        <v>128</v>
      </c>
      <c r="F36" s="53">
        <v>460</v>
      </c>
      <c r="G36" s="54"/>
      <c r="H36" s="55">
        <f t="shared" ref="H36" si="9">ROUND(G36*F36,2)</f>
        <v>0</v>
      </c>
      <c r="I36" s="5" t="str">
        <f t="shared" ca="1" si="0"/>
        <v/>
      </c>
      <c r="J36" s="1" t="str">
        <f t="shared" si="4"/>
        <v>B130rMountable Curbm</v>
      </c>
      <c r="K36" s="2" t="e">
        <f>MATCH(J36,#REF!,0)</f>
        <v>#REF!</v>
      </c>
      <c r="L36" s="3" t="str">
        <f t="shared" ca="1" si="1"/>
        <v>F0</v>
      </c>
      <c r="M36" s="3" t="str">
        <f t="shared" ca="1" si="2"/>
        <v>C2</v>
      </c>
      <c r="N36" s="3" t="str">
        <f t="shared" ca="1" si="3"/>
        <v>C2</v>
      </c>
    </row>
    <row r="37" spans="1:14" ht="30" customHeight="1" x14ac:dyDescent="0.2">
      <c r="A37" s="63" t="s">
        <v>373</v>
      </c>
      <c r="B37" s="49" t="s">
        <v>64</v>
      </c>
      <c r="C37" s="50" t="s">
        <v>192</v>
      </c>
      <c r="D37" s="51" t="s">
        <v>389</v>
      </c>
      <c r="E37" s="52"/>
      <c r="F37" s="46"/>
      <c r="G37" s="47"/>
      <c r="H37" s="47"/>
      <c r="I37" s="5" t="str">
        <f t="shared" ca="1" si="0"/>
        <v>LOCKED</v>
      </c>
      <c r="J37" s="1" t="str">
        <f t="shared" si="4"/>
        <v>B135iConcrete Curb InstallationCW 3240-R10</v>
      </c>
      <c r="K37" s="2" t="e">
        <f>MATCH(J37,#REF!,0)</f>
        <v>#REF!</v>
      </c>
      <c r="L37" s="3" t="str">
        <f t="shared" ca="1" si="1"/>
        <v>F0</v>
      </c>
      <c r="M37" s="3" t="str">
        <f t="shared" ca="1" si="2"/>
        <v>C2</v>
      </c>
      <c r="N37" s="3" t="str">
        <f t="shared" ca="1" si="3"/>
        <v>C2</v>
      </c>
    </row>
    <row r="38" spans="1:14" ht="45" customHeight="1" x14ac:dyDescent="0.2">
      <c r="A38" s="63" t="s">
        <v>455</v>
      </c>
      <c r="B38" s="58" t="s">
        <v>199</v>
      </c>
      <c r="C38" s="50" t="s">
        <v>505</v>
      </c>
      <c r="D38" s="51" t="s">
        <v>196</v>
      </c>
      <c r="E38" s="52" t="s">
        <v>128</v>
      </c>
      <c r="F38" s="53">
        <v>460</v>
      </c>
      <c r="G38" s="54"/>
      <c r="H38" s="55">
        <f t="shared" ref="H38" si="10">ROUND(G38*F38,2)</f>
        <v>0</v>
      </c>
      <c r="I38" s="5" t="str">
        <f t="shared" ca="1" si="0"/>
        <v/>
      </c>
      <c r="J38" s="1" t="str">
        <f t="shared" si="4"/>
        <v>B149iAType 2 Concrete Modified Lip Curb (75 mm reveal ht, Dowelled)SD-202Cm</v>
      </c>
      <c r="K38" s="2" t="e">
        <f>MATCH(J38,#REF!,0)</f>
        <v>#REF!</v>
      </c>
      <c r="L38" s="3" t="str">
        <f t="shared" ca="1" si="1"/>
        <v>F0</v>
      </c>
      <c r="M38" s="3" t="str">
        <f t="shared" ca="1" si="2"/>
        <v>C2</v>
      </c>
      <c r="N38" s="3" t="str">
        <f t="shared" ca="1" si="3"/>
        <v>C2</v>
      </c>
    </row>
    <row r="39" spans="1:14" ht="30" customHeight="1" x14ac:dyDescent="0.2">
      <c r="A39" s="63" t="s">
        <v>377</v>
      </c>
      <c r="B39" s="49" t="s">
        <v>65</v>
      </c>
      <c r="C39" s="50" t="s">
        <v>103</v>
      </c>
      <c r="D39" s="51" t="s">
        <v>506</v>
      </c>
      <c r="E39" s="52"/>
      <c r="F39" s="46"/>
      <c r="G39" s="47"/>
      <c r="H39" s="47"/>
      <c r="I39" s="5" t="str">
        <f t="shared" ca="1" si="0"/>
        <v>LOCKED</v>
      </c>
      <c r="J39" s="1" t="str">
        <f t="shared" si="4"/>
        <v>B154rlConcrete Curb RenewalCW 3240-R10, E13</v>
      </c>
      <c r="K39" s="2" t="e">
        <f>MATCH(J39,#REF!,0)</f>
        <v>#REF!</v>
      </c>
      <c r="L39" s="3" t="str">
        <f t="shared" ca="1" si="1"/>
        <v>F0</v>
      </c>
      <c r="M39" s="3" t="str">
        <f t="shared" ca="1" si="2"/>
        <v>C2</v>
      </c>
      <c r="N39" s="3" t="str">
        <f t="shared" ca="1" si="3"/>
        <v>C2</v>
      </c>
    </row>
    <row r="40" spans="1:14" ht="45" customHeight="1" x14ac:dyDescent="0.2">
      <c r="A40" s="63" t="s">
        <v>378</v>
      </c>
      <c r="B40" s="58" t="s">
        <v>199</v>
      </c>
      <c r="C40" s="50" t="s">
        <v>507</v>
      </c>
      <c r="D40" s="51" t="s">
        <v>228</v>
      </c>
      <c r="E40" s="52" t="s">
        <v>128</v>
      </c>
      <c r="F40" s="53">
        <v>35</v>
      </c>
      <c r="G40" s="54"/>
      <c r="H40" s="55">
        <f t="shared" ref="H40:H42" si="11">ROUND(G40*F40,2)</f>
        <v>0</v>
      </c>
      <c r="I40" s="5" t="str">
        <f t="shared" ca="1" si="0"/>
        <v/>
      </c>
      <c r="J40" s="1" t="str">
        <f t="shared" si="4"/>
        <v>B167rlType 2 Concrete Modified Barrier (150 mm reveal ht, Dowelled)SD-203Bm</v>
      </c>
      <c r="K40" s="2" t="e">
        <f>MATCH(J40,#REF!,0)</f>
        <v>#REF!</v>
      </c>
      <c r="L40" s="3" t="str">
        <f t="shared" ca="1" si="1"/>
        <v>F0</v>
      </c>
      <c r="M40" s="3" t="str">
        <f t="shared" ca="1" si="2"/>
        <v>C2</v>
      </c>
      <c r="N40" s="3" t="str">
        <f t="shared" ca="1" si="3"/>
        <v>C2</v>
      </c>
    </row>
    <row r="41" spans="1:14" ht="45" customHeight="1" x14ac:dyDescent="0.2">
      <c r="A41" s="63" t="s">
        <v>394</v>
      </c>
      <c r="B41" s="58" t="s">
        <v>200</v>
      </c>
      <c r="C41" s="50" t="s">
        <v>508</v>
      </c>
      <c r="D41" s="51" t="s">
        <v>342</v>
      </c>
      <c r="E41" s="52" t="s">
        <v>128</v>
      </c>
      <c r="F41" s="53">
        <v>20</v>
      </c>
      <c r="G41" s="54"/>
      <c r="H41" s="55">
        <f t="shared" si="11"/>
        <v>0</v>
      </c>
      <c r="I41" s="5" t="str">
        <f t="shared" ca="1" si="0"/>
        <v/>
      </c>
      <c r="J41" s="1" t="str">
        <f t="shared" si="4"/>
        <v>B184rlAType 2 Concrete Curb Ramp (8-12 mm reveal ht, Monolithic)SD-229C,Dm</v>
      </c>
      <c r="K41" s="2" t="e">
        <f>MATCH(J41,#REF!,0)</f>
        <v>#REF!</v>
      </c>
      <c r="L41" s="3" t="str">
        <f t="shared" ca="1" si="1"/>
        <v>F0</v>
      </c>
      <c r="M41" s="3" t="str">
        <f t="shared" ca="1" si="2"/>
        <v>C2</v>
      </c>
      <c r="N41" s="3" t="str">
        <f t="shared" ca="1" si="3"/>
        <v>C2</v>
      </c>
    </row>
    <row r="42" spans="1:14" ht="30" customHeight="1" x14ac:dyDescent="0.2">
      <c r="A42" s="63" t="s">
        <v>271</v>
      </c>
      <c r="B42" s="49" t="s">
        <v>177</v>
      </c>
      <c r="C42" s="50" t="s">
        <v>111</v>
      </c>
      <c r="D42" s="51" t="s">
        <v>351</v>
      </c>
      <c r="E42" s="52" t="s">
        <v>124</v>
      </c>
      <c r="F42" s="53">
        <v>50</v>
      </c>
      <c r="G42" s="54"/>
      <c r="H42" s="55">
        <f t="shared" si="11"/>
        <v>0</v>
      </c>
      <c r="I42" s="5" t="str">
        <f t="shared" ca="1" si="0"/>
        <v/>
      </c>
      <c r="J42" s="1" t="str">
        <f t="shared" si="4"/>
        <v>B189Regrading Existing Interlocking Paving StonesCW 3330-R5m²</v>
      </c>
      <c r="K42" s="2" t="e">
        <f>MATCH(J42,#REF!,0)</f>
        <v>#REF!</v>
      </c>
      <c r="L42" s="3" t="str">
        <f t="shared" ca="1" si="1"/>
        <v>F0</v>
      </c>
      <c r="M42" s="3" t="str">
        <f t="shared" ca="1" si="2"/>
        <v>C2</v>
      </c>
      <c r="N42" s="3" t="str">
        <f t="shared" ca="1" si="3"/>
        <v>C2</v>
      </c>
    </row>
    <row r="43" spans="1:14" ht="30" customHeight="1" x14ac:dyDescent="0.2">
      <c r="A43" s="63" t="s">
        <v>272</v>
      </c>
      <c r="B43" s="49" t="s">
        <v>178</v>
      </c>
      <c r="C43" s="50" t="s">
        <v>204</v>
      </c>
      <c r="D43" s="51" t="s">
        <v>458</v>
      </c>
      <c r="E43" s="76"/>
      <c r="F43" s="46"/>
      <c r="G43" s="47"/>
      <c r="H43" s="47"/>
      <c r="I43" s="5" t="str">
        <f t="shared" ca="1" si="0"/>
        <v>LOCKED</v>
      </c>
      <c r="J43" s="1" t="str">
        <f t="shared" si="4"/>
        <v>B190Construction of Asphaltic Concrete OverlayCW 3410-R12</v>
      </c>
      <c r="K43" s="2" t="e">
        <f>MATCH(J43,#REF!,0)</f>
        <v>#REF!</v>
      </c>
      <c r="L43" s="3" t="str">
        <f t="shared" ca="1" si="1"/>
        <v>F0</v>
      </c>
      <c r="M43" s="3" t="str">
        <f t="shared" ca="1" si="2"/>
        <v>C2</v>
      </c>
      <c r="N43" s="3" t="str">
        <f t="shared" ca="1" si="3"/>
        <v>C2</v>
      </c>
    </row>
    <row r="44" spans="1:14" ht="30" customHeight="1" x14ac:dyDescent="0.2">
      <c r="A44" s="63" t="s">
        <v>273</v>
      </c>
      <c r="B44" s="58" t="s">
        <v>199</v>
      </c>
      <c r="C44" s="50" t="s">
        <v>205</v>
      </c>
      <c r="D44" s="51"/>
      <c r="E44" s="52"/>
      <c r="F44" s="46"/>
      <c r="G44" s="47"/>
      <c r="H44" s="47"/>
      <c r="I44" s="5" t="str">
        <f t="shared" ca="1" si="0"/>
        <v>LOCKED</v>
      </c>
      <c r="J44" s="1" t="str">
        <f t="shared" si="4"/>
        <v>B191Main Line Paving</v>
      </c>
      <c r="K44" s="2" t="e">
        <f>MATCH(J44,#REF!,0)</f>
        <v>#REF!</v>
      </c>
      <c r="L44" s="3" t="str">
        <f t="shared" ca="1" si="1"/>
        <v>F0</v>
      </c>
      <c r="M44" s="3" t="str">
        <f t="shared" ca="1" si="2"/>
        <v>C2</v>
      </c>
      <c r="N44" s="3" t="str">
        <f t="shared" ca="1" si="3"/>
        <v>C2</v>
      </c>
    </row>
    <row r="45" spans="1:14" ht="30" customHeight="1" x14ac:dyDescent="0.2">
      <c r="A45" s="63" t="s">
        <v>274</v>
      </c>
      <c r="B45" s="65" t="s">
        <v>333</v>
      </c>
      <c r="C45" s="50" t="s">
        <v>343</v>
      </c>
      <c r="D45" s="51"/>
      <c r="E45" s="52" t="s">
        <v>126</v>
      </c>
      <c r="F45" s="53">
        <v>750</v>
      </c>
      <c r="G45" s="54"/>
      <c r="H45" s="55">
        <f>ROUND(G45*F45,2)</f>
        <v>0</v>
      </c>
      <c r="I45" s="5" t="str">
        <f t="shared" ca="1" si="0"/>
        <v/>
      </c>
      <c r="J45" s="1" t="str">
        <f t="shared" si="4"/>
        <v>B193Type IAtonne</v>
      </c>
      <c r="K45" s="2" t="e">
        <f>MATCH(J45,#REF!,0)</f>
        <v>#REF!</v>
      </c>
      <c r="L45" s="3" t="str">
        <f t="shared" ca="1" si="1"/>
        <v>F0</v>
      </c>
      <c r="M45" s="3" t="str">
        <f t="shared" ca="1" si="2"/>
        <v>C2</v>
      </c>
      <c r="N45" s="3" t="str">
        <f t="shared" ca="1" si="3"/>
        <v>C2</v>
      </c>
    </row>
    <row r="46" spans="1:14" ht="30" customHeight="1" x14ac:dyDescent="0.2">
      <c r="A46" s="63" t="s">
        <v>275</v>
      </c>
      <c r="B46" s="58" t="s">
        <v>200</v>
      </c>
      <c r="C46" s="50" t="s">
        <v>206</v>
      </c>
      <c r="D46" s="51"/>
      <c r="E46" s="52"/>
      <c r="F46" s="46"/>
      <c r="G46" s="47"/>
      <c r="H46" s="47"/>
      <c r="I46" s="5" t="str">
        <f t="shared" ca="1" si="0"/>
        <v>LOCKED</v>
      </c>
      <c r="J46" s="1" t="str">
        <f t="shared" si="4"/>
        <v>B194Tie-ins and Approaches</v>
      </c>
      <c r="K46" s="2" t="e">
        <f>MATCH(J46,#REF!,0)</f>
        <v>#REF!</v>
      </c>
      <c r="L46" s="3" t="str">
        <f t="shared" ca="1" si="1"/>
        <v>F0</v>
      </c>
      <c r="M46" s="3" t="str">
        <f t="shared" ca="1" si="2"/>
        <v>C2</v>
      </c>
      <c r="N46" s="3" t="str">
        <f t="shared" ca="1" si="3"/>
        <v>C2</v>
      </c>
    </row>
    <row r="47" spans="1:14" ht="30" customHeight="1" x14ac:dyDescent="0.2">
      <c r="A47" s="63" t="s">
        <v>276</v>
      </c>
      <c r="B47" s="65" t="s">
        <v>333</v>
      </c>
      <c r="C47" s="50" t="s">
        <v>343</v>
      </c>
      <c r="D47" s="51"/>
      <c r="E47" s="52" t="s">
        <v>126</v>
      </c>
      <c r="F47" s="53">
        <v>90</v>
      </c>
      <c r="G47" s="54"/>
      <c r="H47" s="55">
        <f>ROUND(G47*F47,2)</f>
        <v>0</v>
      </c>
      <c r="I47" s="5" t="str">
        <f t="shared" ca="1" si="0"/>
        <v/>
      </c>
      <c r="J47" s="1" t="str">
        <f t="shared" si="4"/>
        <v>B195Type IAtonne</v>
      </c>
      <c r="K47" s="2" t="e">
        <f>MATCH(J47,#REF!,0)</f>
        <v>#REF!</v>
      </c>
      <c r="L47" s="3" t="str">
        <f t="shared" ca="1" si="1"/>
        <v>F0</v>
      </c>
      <c r="M47" s="3" t="str">
        <f t="shared" ca="1" si="2"/>
        <v>C2</v>
      </c>
      <c r="N47" s="3" t="str">
        <f t="shared" ca="1" si="3"/>
        <v>C2</v>
      </c>
    </row>
    <row r="48" spans="1:14" ht="30" customHeight="1" x14ac:dyDescent="0.2">
      <c r="A48" s="63" t="s">
        <v>300</v>
      </c>
      <c r="B48" s="49" t="s">
        <v>354</v>
      </c>
      <c r="C48" s="50" t="s">
        <v>483</v>
      </c>
      <c r="D48" s="51" t="s">
        <v>509</v>
      </c>
      <c r="E48" s="52"/>
      <c r="F48" s="46"/>
      <c r="G48" s="47"/>
      <c r="H48" s="47"/>
      <c r="I48" s="5" t="str">
        <f t="shared" ca="1" si="0"/>
        <v>LOCKED</v>
      </c>
      <c r="J48" s="1" t="str">
        <f t="shared" si="4"/>
        <v>B206Supply and Install Pavement Repair Fabric</v>
      </c>
      <c r="K48" s="2" t="e">
        <f>MATCH(J48,#REF!,0)</f>
        <v>#REF!</v>
      </c>
      <c r="L48" s="3" t="str">
        <f t="shared" ca="1" si="1"/>
        <v>F0</v>
      </c>
      <c r="M48" s="3" t="str">
        <f t="shared" ca="1" si="2"/>
        <v>C2</v>
      </c>
      <c r="N48" s="3" t="str">
        <f t="shared" ca="1" si="3"/>
        <v>C2</v>
      </c>
    </row>
    <row r="49" spans="1:14" ht="30" customHeight="1" x14ac:dyDescent="0.2">
      <c r="A49" s="63" t="s">
        <v>481</v>
      </c>
      <c r="B49" s="58" t="s">
        <v>199</v>
      </c>
      <c r="C49" s="50" t="s">
        <v>482</v>
      </c>
      <c r="D49" s="51"/>
      <c r="E49" s="52" t="s">
        <v>124</v>
      </c>
      <c r="F49" s="66">
        <v>2700</v>
      </c>
      <c r="G49" s="54"/>
      <c r="H49" s="55">
        <f t="shared" ref="H49" si="12">ROUND(G49*F49,2)</f>
        <v>0</v>
      </c>
      <c r="I49" s="5" t="str">
        <f t="shared" ca="1" si="0"/>
        <v/>
      </c>
      <c r="J49" s="1" t="str">
        <f t="shared" si="4"/>
        <v>B206AType Am²</v>
      </c>
      <c r="K49" s="2" t="e">
        <f>MATCH(J49,#REF!,0)</f>
        <v>#REF!</v>
      </c>
      <c r="L49" s="3" t="str">
        <f t="shared" ca="1" si="1"/>
        <v>F0</v>
      </c>
      <c r="M49" s="3" t="str">
        <f t="shared" ca="1" si="2"/>
        <v>C2</v>
      </c>
      <c r="N49" s="3" t="str">
        <f t="shared" ca="1" si="3"/>
        <v>C2</v>
      </c>
    </row>
    <row r="50" spans="1:14" ht="30" customHeight="1" x14ac:dyDescent="0.25">
      <c r="A50" s="77"/>
      <c r="B50" s="78"/>
      <c r="C50" s="79" t="s">
        <v>344</v>
      </c>
      <c r="D50" s="80"/>
      <c r="E50" s="80"/>
      <c r="F50" s="46"/>
      <c r="G50" s="47"/>
      <c r="H50" s="47"/>
      <c r="I50" s="5" t="str">
        <f t="shared" ca="1" si="0"/>
        <v>LOCKED</v>
      </c>
      <c r="J50" s="1" t="str">
        <f t="shared" si="4"/>
        <v>ROADWORK - NEW CONSTRUCTION</v>
      </c>
      <c r="K50" s="2" t="e">
        <f>MATCH(J50,#REF!,0)</f>
        <v>#REF!</v>
      </c>
      <c r="L50" s="3" t="str">
        <f t="shared" ca="1" si="1"/>
        <v>F0</v>
      </c>
      <c r="M50" s="3" t="str">
        <f t="shared" ca="1" si="2"/>
        <v>C2</v>
      </c>
      <c r="N50" s="3" t="str">
        <f t="shared" ca="1" si="3"/>
        <v>C2</v>
      </c>
    </row>
    <row r="51" spans="1:14" ht="45" customHeight="1" x14ac:dyDescent="0.2">
      <c r="A51" s="48" t="s">
        <v>142</v>
      </c>
      <c r="B51" s="49" t="s">
        <v>510</v>
      </c>
      <c r="C51" s="50" t="s">
        <v>268</v>
      </c>
      <c r="D51" s="51" t="s">
        <v>511</v>
      </c>
      <c r="E51" s="52"/>
      <c r="F51" s="46"/>
      <c r="G51" s="47"/>
      <c r="H51" s="47"/>
      <c r="I51" s="5" t="str">
        <f t="shared" ca="1" si="0"/>
        <v>LOCKED</v>
      </c>
      <c r="J51" s="1" t="str">
        <f t="shared" si="4"/>
        <v>C001Concrete Pavements, Median Slabs, Bull-noses, and Safety MediansCW 3310-R17, E13</v>
      </c>
      <c r="K51" s="2" t="e">
        <f>MATCH(J51,#REF!,0)</f>
        <v>#REF!</v>
      </c>
      <c r="L51" s="3" t="str">
        <f t="shared" ca="1" si="1"/>
        <v>F0</v>
      </c>
      <c r="M51" s="3" t="str">
        <f t="shared" ca="1" si="2"/>
        <v>C2</v>
      </c>
      <c r="N51" s="3" t="str">
        <f t="shared" ca="1" si="3"/>
        <v>C2</v>
      </c>
    </row>
    <row r="52" spans="1:14" ht="45" customHeight="1" x14ac:dyDescent="0.2">
      <c r="A52" s="48" t="s">
        <v>143</v>
      </c>
      <c r="B52" s="58" t="s">
        <v>199</v>
      </c>
      <c r="C52" s="50" t="s">
        <v>512</v>
      </c>
      <c r="D52" s="51" t="s">
        <v>119</v>
      </c>
      <c r="E52" s="52" t="s">
        <v>124</v>
      </c>
      <c r="F52" s="66">
        <v>370</v>
      </c>
      <c r="G52" s="54"/>
      <c r="H52" s="55">
        <f t="shared" ref="H52" si="13">ROUND(G52*F52,2)</f>
        <v>0</v>
      </c>
      <c r="I52" s="5" t="str">
        <f t="shared" ca="1" si="0"/>
        <v/>
      </c>
      <c r="J52" s="1" t="str">
        <f t="shared" si="4"/>
        <v>C011Construction of 150 mm Type 2 Concrete Pavement (Reinforced)m²</v>
      </c>
      <c r="K52" s="2" t="e">
        <f>MATCH(J52,#REF!,0)</f>
        <v>#REF!</v>
      </c>
      <c r="L52" s="3" t="str">
        <f t="shared" ca="1" si="1"/>
        <v>F0</v>
      </c>
      <c r="M52" s="3" t="str">
        <f t="shared" ca="1" si="2"/>
        <v>C2</v>
      </c>
      <c r="N52" s="3" t="str">
        <f t="shared" ca="1" si="3"/>
        <v>C2</v>
      </c>
    </row>
    <row r="53" spans="1:14" ht="30" customHeight="1" x14ac:dyDescent="0.2">
      <c r="A53" s="81" t="s">
        <v>219</v>
      </c>
      <c r="B53" s="49" t="s">
        <v>281</v>
      </c>
      <c r="C53" s="50" t="s">
        <v>73</v>
      </c>
      <c r="D53" s="51" t="s">
        <v>511</v>
      </c>
      <c r="E53" s="52"/>
      <c r="F53" s="46"/>
      <c r="G53" s="47"/>
      <c r="H53" s="47"/>
      <c r="I53" s="5" t="str">
        <f t="shared" ca="1" si="0"/>
        <v>LOCKED</v>
      </c>
      <c r="J53" s="1" t="str">
        <f t="shared" si="4"/>
        <v>C019Concrete Pavements for Early OpeningCW 3310-R17, E13</v>
      </c>
      <c r="K53" s="2" t="e">
        <f>MATCH(J53,#REF!,0)</f>
        <v>#REF!</v>
      </c>
      <c r="L53" s="3" t="str">
        <f t="shared" ca="1" si="1"/>
        <v>F0</v>
      </c>
      <c r="M53" s="3" t="str">
        <f t="shared" ca="1" si="2"/>
        <v>C2</v>
      </c>
      <c r="N53" s="3" t="str">
        <f t="shared" ca="1" si="3"/>
        <v>C2</v>
      </c>
    </row>
    <row r="54" spans="1:14" ht="60" customHeight="1" x14ac:dyDescent="0.2">
      <c r="A54" s="48" t="s">
        <v>460</v>
      </c>
      <c r="B54" s="58" t="s">
        <v>199</v>
      </c>
      <c r="C54" s="50" t="s">
        <v>480</v>
      </c>
      <c r="D54" s="51"/>
      <c r="E54" s="52" t="s">
        <v>124</v>
      </c>
      <c r="F54" s="66">
        <v>370</v>
      </c>
      <c r="G54" s="54"/>
      <c r="H54" s="55">
        <f t="shared" ref="H54" si="14">ROUND(G54*F54,2)</f>
        <v>0</v>
      </c>
      <c r="I54" s="5" t="str">
        <f t="shared" ca="1" si="0"/>
        <v/>
      </c>
      <c r="J54" s="1" t="str">
        <f t="shared" si="4"/>
        <v>C029-72Construction of 150 mm Type 4 Concrete Pavement for Early Opening 72 Hour (Reinforced)m²</v>
      </c>
      <c r="K54" s="2" t="e">
        <f>MATCH(J54,#REF!,0)</f>
        <v>#REF!</v>
      </c>
      <c r="L54" s="3" t="str">
        <f t="shared" ca="1" si="1"/>
        <v>F0</v>
      </c>
      <c r="M54" s="3" t="str">
        <f t="shared" ca="1" si="2"/>
        <v>C2</v>
      </c>
      <c r="N54" s="3" t="str">
        <f t="shared" ca="1" si="3"/>
        <v>C2</v>
      </c>
    </row>
    <row r="55" spans="1:14" ht="45" customHeight="1" x14ac:dyDescent="0.2">
      <c r="A55" s="81" t="s">
        <v>220</v>
      </c>
      <c r="B55" s="49" t="s">
        <v>282</v>
      </c>
      <c r="C55" s="50" t="s">
        <v>207</v>
      </c>
      <c r="D55" s="51" t="s">
        <v>511</v>
      </c>
      <c r="E55" s="52"/>
      <c r="F55" s="46"/>
      <c r="G55" s="47"/>
      <c r="H55" s="47"/>
      <c r="I55" s="5" t="str">
        <f t="shared" ca="1" si="0"/>
        <v>LOCKED</v>
      </c>
      <c r="J55" s="1" t="str">
        <f t="shared" si="4"/>
        <v>C032Concrete Curbs, Curb and Gutter, and Splash StripsCW 3310-R17, E13</v>
      </c>
      <c r="K55" s="2" t="e">
        <f>MATCH(J55,#REF!,0)</f>
        <v>#REF!</v>
      </c>
      <c r="L55" s="3" t="str">
        <f t="shared" ca="1" si="1"/>
        <v>F0</v>
      </c>
      <c r="M55" s="3" t="str">
        <f t="shared" ca="1" si="2"/>
        <v>C2</v>
      </c>
      <c r="N55" s="3" t="str">
        <f t="shared" ca="1" si="3"/>
        <v>C2</v>
      </c>
    </row>
    <row r="56" spans="1:14" ht="45" customHeight="1" x14ac:dyDescent="0.2">
      <c r="A56" s="48" t="s">
        <v>292</v>
      </c>
      <c r="B56" s="58" t="s">
        <v>199</v>
      </c>
      <c r="C56" s="50" t="s">
        <v>513</v>
      </c>
      <c r="D56" s="51" t="s">
        <v>194</v>
      </c>
      <c r="E56" s="52" t="s">
        <v>128</v>
      </c>
      <c r="F56" s="53">
        <v>247</v>
      </c>
      <c r="G56" s="54"/>
      <c r="H56" s="55">
        <f t="shared" ref="H56:H58" si="15">ROUND(G56*F56,2)</f>
        <v>0</v>
      </c>
      <c r="I56" s="5" t="str">
        <f t="shared" ca="1" si="0"/>
        <v/>
      </c>
      <c r="J56" s="1" t="str">
        <f t="shared" si="4"/>
        <v>C044Construction of Lip Curb (75 mm ht, Type 2, Integral)SD-202Am</v>
      </c>
      <c r="K56" s="2" t="e">
        <f>MATCH(J56,#REF!,0)</f>
        <v>#REF!</v>
      </c>
      <c r="L56" s="3" t="str">
        <f t="shared" ca="1" si="1"/>
        <v>F0</v>
      </c>
      <c r="M56" s="3" t="str">
        <f t="shared" ca="1" si="2"/>
        <v>C2</v>
      </c>
      <c r="N56" s="3" t="str">
        <f t="shared" ca="1" si="3"/>
        <v>C2</v>
      </c>
    </row>
    <row r="57" spans="1:14" ht="45" customHeight="1" x14ac:dyDescent="0.2">
      <c r="A57" s="48" t="s">
        <v>223</v>
      </c>
      <c r="B57" s="58" t="s">
        <v>200</v>
      </c>
      <c r="C57" s="50" t="s">
        <v>514</v>
      </c>
      <c r="D57" s="51" t="s">
        <v>195</v>
      </c>
      <c r="E57" s="52" t="s">
        <v>128</v>
      </c>
      <c r="F57" s="53">
        <v>63</v>
      </c>
      <c r="G57" s="54"/>
      <c r="H57" s="55">
        <f t="shared" si="15"/>
        <v>0</v>
      </c>
      <c r="I57" s="5" t="str">
        <f t="shared" ca="1" si="0"/>
        <v/>
      </c>
      <c r="J57" s="1" t="str">
        <f t="shared" si="4"/>
        <v>C045Construction of Lip Curb (40 mm ht, Type 2, Integral)SD-202Bm</v>
      </c>
      <c r="K57" s="2" t="e">
        <f>MATCH(J57,#REF!,0)</f>
        <v>#REF!</v>
      </c>
      <c r="L57" s="3" t="str">
        <f t="shared" ca="1" si="1"/>
        <v>F0</v>
      </c>
      <c r="M57" s="3" t="str">
        <f t="shared" ca="1" si="2"/>
        <v>C2</v>
      </c>
      <c r="N57" s="3" t="str">
        <f t="shared" ca="1" si="3"/>
        <v>C2</v>
      </c>
    </row>
    <row r="58" spans="1:14" s="75" customFormat="1" ht="30" customHeight="1" x14ac:dyDescent="0.2">
      <c r="A58" s="82" t="s">
        <v>7</v>
      </c>
      <c r="B58" s="68" t="s">
        <v>283</v>
      </c>
      <c r="C58" s="69" t="s">
        <v>504</v>
      </c>
      <c r="D58" s="70" t="s">
        <v>515</v>
      </c>
      <c r="E58" s="71" t="s">
        <v>124</v>
      </c>
      <c r="F58" s="83">
        <v>5</v>
      </c>
      <c r="G58" s="73"/>
      <c r="H58" s="74">
        <f t="shared" si="15"/>
        <v>0</v>
      </c>
      <c r="I58" s="5" t="str">
        <f t="shared" ca="1" si="0"/>
        <v/>
      </c>
      <c r="J58" s="1" t="str">
        <f t="shared" si="4"/>
        <v>C051100 mm Type 2 Concrete SidewalkCW 3325-R5, E13m²</v>
      </c>
      <c r="K58" s="2" t="e">
        <f>MATCH(J58,#REF!,0)</f>
        <v>#REF!</v>
      </c>
      <c r="L58" s="3" t="str">
        <f t="shared" ca="1" si="1"/>
        <v>F0</v>
      </c>
      <c r="M58" s="3" t="str">
        <f t="shared" ca="1" si="2"/>
        <v>C2</v>
      </c>
      <c r="N58" s="3" t="str">
        <f t="shared" ca="1" si="3"/>
        <v>C2</v>
      </c>
    </row>
    <row r="59" spans="1:14" ht="30" customHeight="1" x14ac:dyDescent="0.2">
      <c r="A59" s="35"/>
      <c r="B59" s="84"/>
      <c r="C59" s="61" t="s">
        <v>136</v>
      </c>
      <c r="D59" s="46"/>
      <c r="E59" s="85"/>
      <c r="F59" s="46"/>
      <c r="G59" s="47"/>
      <c r="H59" s="47"/>
      <c r="I59" s="5" t="str">
        <f t="shared" ca="1" si="0"/>
        <v>LOCKED</v>
      </c>
      <c r="J59" s="1" t="str">
        <f t="shared" si="4"/>
        <v>JOINT AND CRACK SEALING</v>
      </c>
      <c r="K59" s="2" t="e">
        <f>MATCH(J59,#REF!,0)</f>
        <v>#REF!</v>
      </c>
      <c r="L59" s="3" t="str">
        <f t="shared" ca="1" si="1"/>
        <v>F0</v>
      </c>
      <c r="M59" s="3" t="str">
        <f t="shared" ca="1" si="2"/>
        <v>C2</v>
      </c>
      <c r="N59" s="3" t="str">
        <f t="shared" ca="1" si="3"/>
        <v>C2</v>
      </c>
    </row>
    <row r="60" spans="1:14" s="59" customFormat="1" ht="30" customHeight="1" x14ac:dyDescent="0.2">
      <c r="A60" s="81" t="s">
        <v>294</v>
      </c>
      <c r="B60" s="49" t="s">
        <v>284</v>
      </c>
      <c r="C60" s="50" t="s">
        <v>51</v>
      </c>
      <c r="D60" s="51" t="s">
        <v>353</v>
      </c>
      <c r="E60" s="52" t="s">
        <v>128</v>
      </c>
      <c r="F60" s="66">
        <v>600</v>
      </c>
      <c r="G60" s="54"/>
      <c r="H60" s="55">
        <f>ROUND(G60*F60,2)</f>
        <v>0</v>
      </c>
      <c r="I60" s="5" t="str">
        <f t="shared" ca="1" si="0"/>
        <v/>
      </c>
      <c r="J60" s="1" t="str">
        <f t="shared" si="4"/>
        <v>D006Reflective Crack MaintenanceCW 3250-R7m</v>
      </c>
      <c r="K60" s="2" t="e">
        <f>MATCH(J60,#REF!,0)</f>
        <v>#REF!</v>
      </c>
      <c r="L60" s="3" t="str">
        <f t="shared" ca="1" si="1"/>
        <v>F0</v>
      </c>
      <c r="M60" s="3" t="str">
        <f t="shared" ca="1" si="2"/>
        <v>C2</v>
      </c>
      <c r="N60" s="3" t="str">
        <f t="shared" ca="1" si="3"/>
        <v>C2</v>
      </c>
    </row>
    <row r="61" spans="1:14" ht="45" customHeight="1" x14ac:dyDescent="0.2">
      <c r="A61" s="35"/>
      <c r="B61" s="84"/>
      <c r="C61" s="61" t="s">
        <v>137</v>
      </c>
      <c r="D61" s="46"/>
      <c r="E61" s="85"/>
      <c r="F61" s="46"/>
      <c r="G61" s="47"/>
      <c r="H61" s="47"/>
      <c r="I61" s="5" t="str">
        <f t="shared" ca="1" si="0"/>
        <v>LOCKED</v>
      </c>
      <c r="J61" s="1" t="str">
        <f t="shared" si="4"/>
        <v>ASSOCIATED DRAINAGE AND UNDERGROUND WORKS</v>
      </c>
      <c r="K61" s="2" t="e">
        <f>MATCH(J61,#REF!,0)</f>
        <v>#REF!</v>
      </c>
      <c r="L61" s="3" t="str">
        <f t="shared" ca="1" si="1"/>
        <v>F0</v>
      </c>
      <c r="M61" s="3" t="str">
        <f t="shared" ca="1" si="2"/>
        <v>C2</v>
      </c>
      <c r="N61" s="3" t="str">
        <f t="shared" ca="1" si="3"/>
        <v>C2</v>
      </c>
    </row>
    <row r="62" spans="1:14" ht="30" customHeight="1" x14ac:dyDescent="0.2">
      <c r="A62" s="48" t="s">
        <v>146</v>
      </c>
      <c r="B62" s="49" t="s">
        <v>349</v>
      </c>
      <c r="C62" s="50" t="s">
        <v>238</v>
      </c>
      <c r="D62" s="51" t="s">
        <v>4</v>
      </c>
      <c r="E62" s="52"/>
      <c r="F62" s="46"/>
      <c r="G62" s="47"/>
      <c r="H62" s="47"/>
      <c r="I62" s="5" t="str">
        <f t="shared" ca="1" si="0"/>
        <v>LOCKED</v>
      </c>
      <c r="J62" s="1" t="str">
        <f t="shared" si="4"/>
        <v>E003Catch BasinCW 2130-R12</v>
      </c>
      <c r="K62" s="2" t="e">
        <f>MATCH(J62,#REF!,0)</f>
        <v>#REF!</v>
      </c>
      <c r="L62" s="3" t="str">
        <f t="shared" ca="1" si="1"/>
        <v>F0</v>
      </c>
      <c r="M62" s="3" t="str">
        <f t="shared" ca="1" si="2"/>
        <v>C2</v>
      </c>
      <c r="N62" s="3" t="str">
        <f t="shared" ca="1" si="3"/>
        <v>C2</v>
      </c>
    </row>
    <row r="63" spans="1:14" ht="30" customHeight="1" x14ac:dyDescent="0.2">
      <c r="A63" s="48" t="s">
        <v>147</v>
      </c>
      <c r="B63" s="58" t="s">
        <v>199</v>
      </c>
      <c r="C63" s="50" t="s">
        <v>400</v>
      </c>
      <c r="D63" s="51"/>
      <c r="E63" s="52" t="s">
        <v>127</v>
      </c>
      <c r="F63" s="66">
        <v>5</v>
      </c>
      <c r="G63" s="54"/>
      <c r="H63" s="55">
        <f>ROUND(G63*F63,2)</f>
        <v>0</v>
      </c>
      <c r="I63" s="5" t="str">
        <f t="shared" ca="1" si="0"/>
        <v/>
      </c>
      <c r="J63" s="1" t="str">
        <f t="shared" si="4"/>
        <v>E004SD-024, 1200 mm deepeach</v>
      </c>
      <c r="K63" s="2" t="e">
        <f>MATCH(J63,#REF!,0)</f>
        <v>#REF!</v>
      </c>
      <c r="L63" s="3" t="str">
        <f t="shared" ca="1" si="1"/>
        <v>F0</v>
      </c>
      <c r="M63" s="3" t="str">
        <f t="shared" ca="1" si="2"/>
        <v>C2</v>
      </c>
      <c r="N63" s="3" t="str">
        <f t="shared" ca="1" si="3"/>
        <v>C2</v>
      </c>
    </row>
    <row r="64" spans="1:14" ht="30" customHeight="1" x14ac:dyDescent="0.2">
      <c r="A64" s="48" t="s">
        <v>413</v>
      </c>
      <c r="B64" s="58" t="s">
        <v>200</v>
      </c>
      <c r="C64" s="50" t="s">
        <v>401</v>
      </c>
      <c r="D64" s="51"/>
      <c r="E64" s="52" t="s">
        <v>127</v>
      </c>
      <c r="F64" s="66">
        <v>1</v>
      </c>
      <c r="G64" s="54"/>
      <c r="H64" s="55">
        <f>ROUND(G64*F64,2)</f>
        <v>0</v>
      </c>
      <c r="I64" s="5" t="str">
        <f t="shared" ca="1" si="0"/>
        <v/>
      </c>
      <c r="J64" s="1" t="str">
        <f t="shared" si="4"/>
        <v>E004ASD-024, 1800 mm deepeach</v>
      </c>
      <c r="K64" s="2" t="e">
        <f>MATCH(J64,#REF!,0)</f>
        <v>#REF!</v>
      </c>
      <c r="L64" s="3" t="str">
        <f t="shared" ca="1" si="1"/>
        <v>F0</v>
      </c>
      <c r="M64" s="3" t="str">
        <f t="shared" ca="1" si="2"/>
        <v>C2</v>
      </c>
      <c r="N64" s="3" t="str">
        <f t="shared" ca="1" si="3"/>
        <v>C2</v>
      </c>
    </row>
    <row r="65" spans="1:14" ht="30" customHeight="1" x14ac:dyDescent="0.2">
      <c r="A65" s="48" t="s">
        <v>150</v>
      </c>
      <c r="B65" s="49" t="s">
        <v>350</v>
      </c>
      <c r="C65" s="50" t="s">
        <v>241</v>
      </c>
      <c r="D65" s="51" t="s">
        <v>4</v>
      </c>
      <c r="E65" s="52"/>
      <c r="F65" s="46"/>
      <c r="G65" s="47"/>
      <c r="H65" s="47"/>
      <c r="I65" s="5" t="str">
        <f t="shared" ca="1" si="0"/>
        <v>LOCKED</v>
      </c>
      <c r="J65" s="1" t="str">
        <f t="shared" si="4"/>
        <v>E008Sewer ServiceCW 2130-R12</v>
      </c>
      <c r="K65" s="2" t="e">
        <f>MATCH(J65,#REF!,0)</f>
        <v>#REF!</v>
      </c>
      <c r="L65" s="3" t="str">
        <f t="shared" ca="1" si="1"/>
        <v>F0</v>
      </c>
      <c r="M65" s="3" t="str">
        <f t="shared" ca="1" si="2"/>
        <v>C2</v>
      </c>
      <c r="N65" s="3" t="str">
        <f t="shared" ca="1" si="3"/>
        <v>C2</v>
      </c>
    </row>
    <row r="66" spans="1:14" ht="30" customHeight="1" x14ac:dyDescent="0.2">
      <c r="A66" s="81" t="s">
        <v>24</v>
      </c>
      <c r="B66" s="58" t="s">
        <v>199</v>
      </c>
      <c r="C66" s="50" t="s">
        <v>403</v>
      </c>
      <c r="D66" s="51"/>
      <c r="E66" s="52"/>
      <c r="F66" s="46"/>
      <c r="G66" s="47"/>
      <c r="H66" s="47"/>
      <c r="I66" s="5" t="str">
        <f t="shared" ca="1" si="0"/>
        <v>LOCKED</v>
      </c>
      <c r="J66" s="1" t="str">
        <f t="shared" si="4"/>
        <v>E009150 mm, PVC</v>
      </c>
      <c r="K66" s="2" t="e">
        <f>MATCH(J66,#REF!,0)</f>
        <v>#REF!</v>
      </c>
      <c r="L66" s="3" t="str">
        <f t="shared" ca="1" si="1"/>
        <v>F0</v>
      </c>
      <c r="M66" s="3" t="str">
        <f t="shared" ca="1" si="2"/>
        <v>C2</v>
      </c>
      <c r="N66" s="3" t="str">
        <f t="shared" ca="1" si="3"/>
        <v>C2</v>
      </c>
    </row>
    <row r="67" spans="1:14" ht="45" customHeight="1" x14ac:dyDescent="0.2">
      <c r="A67" s="48" t="s">
        <v>25</v>
      </c>
      <c r="B67" s="65" t="s">
        <v>333</v>
      </c>
      <c r="C67" s="50" t="s">
        <v>516</v>
      </c>
      <c r="D67" s="51"/>
      <c r="E67" s="52" t="s">
        <v>128</v>
      </c>
      <c r="F67" s="66">
        <v>45</v>
      </c>
      <c r="G67" s="54"/>
      <c r="H67" s="55">
        <f>ROUND(G67*F67,2)</f>
        <v>0</v>
      </c>
      <c r="I67" s="5" t="str">
        <f t="shared" ca="1" si="0"/>
        <v/>
      </c>
      <c r="J67" s="1" t="str">
        <f t="shared" si="4"/>
        <v>E010In a Trench, Class B Sand Bedding, Class 3 Backfillm</v>
      </c>
      <c r="K67" s="2" t="e">
        <f>MATCH(J67,#REF!,0)</f>
        <v>#REF!</v>
      </c>
      <c r="L67" s="3" t="str">
        <f t="shared" ca="1" si="1"/>
        <v>F0</v>
      </c>
      <c r="M67" s="3" t="str">
        <f t="shared" ca="1" si="2"/>
        <v>C2</v>
      </c>
      <c r="N67" s="3" t="str">
        <f t="shared" ca="1" si="3"/>
        <v>C2</v>
      </c>
    </row>
    <row r="68" spans="1:14" ht="30" customHeight="1" x14ac:dyDescent="0.2">
      <c r="A68" s="48" t="s">
        <v>32</v>
      </c>
      <c r="B68" s="49" t="s">
        <v>517</v>
      </c>
      <c r="C68" s="86" t="s">
        <v>426</v>
      </c>
      <c r="D68" s="87" t="s">
        <v>427</v>
      </c>
      <c r="E68" s="52"/>
      <c r="F68" s="46"/>
      <c r="G68" s="47"/>
      <c r="H68" s="47"/>
      <c r="I68" s="5" t="str">
        <f t="shared" ca="1" si="0"/>
        <v>LOCKED</v>
      </c>
      <c r="J68" s="1" t="str">
        <f t="shared" si="4"/>
        <v>E023Frames &amp; CoversCW 3210-R8</v>
      </c>
      <c r="K68" s="2" t="e">
        <f>MATCH(J68,#REF!,0)</f>
        <v>#REF!</v>
      </c>
      <c r="L68" s="3" t="str">
        <f t="shared" ca="1" si="1"/>
        <v>F0</v>
      </c>
      <c r="M68" s="3" t="str">
        <f t="shared" ca="1" si="2"/>
        <v>C2</v>
      </c>
      <c r="N68" s="3" t="str">
        <f t="shared" ca="1" si="3"/>
        <v>C2</v>
      </c>
    </row>
    <row r="69" spans="1:14" ht="45" customHeight="1" x14ac:dyDescent="0.2">
      <c r="A69" s="48" t="s">
        <v>33</v>
      </c>
      <c r="B69" s="58" t="s">
        <v>199</v>
      </c>
      <c r="C69" s="88" t="s">
        <v>464</v>
      </c>
      <c r="D69" s="51"/>
      <c r="E69" s="52" t="s">
        <v>127</v>
      </c>
      <c r="F69" s="66">
        <v>1</v>
      </c>
      <c r="G69" s="54"/>
      <c r="H69" s="55">
        <f t="shared" ref="H69:H72" si="16">ROUND(G69*F69,2)</f>
        <v>0</v>
      </c>
      <c r="I69" s="5" t="str">
        <f t="shared" ca="1" si="0"/>
        <v/>
      </c>
      <c r="J69" s="1" t="str">
        <f t="shared" si="4"/>
        <v>E024AP-006 - Standard Frame for Manhole and Catch Basineach</v>
      </c>
      <c r="K69" s="2" t="e">
        <f>MATCH(J69,#REF!,0)</f>
        <v>#REF!</v>
      </c>
      <c r="L69" s="3" t="str">
        <f t="shared" ca="1" si="1"/>
        <v>F0</v>
      </c>
      <c r="M69" s="3" t="str">
        <f t="shared" ca="1" si="2"/>
        <v>C2</v>
      </c>
      <c r="N69" s="3" t="str">
        <f t="shared" ca="1" si="3"/>
        <v>C2</v>
      </c>
    </row>
    <row r="70" spans="1:14" ht="45" customHeight="1" x14ac:dyDescent="0.2">
      <c r="A70" s="48" t="s">
        <v>34</v>
      </c>
      <c r="B70" s="58" t="s">
        <v>200</v>
      </c>
      <c r="C70" s="88" t="s">
        <v>465</v>
      </c>
      <c r="D70" s="51"/>
      <c r="E70" s="52" t="s">
        <v>127</v>
      </c>
      <c r="F70" s="66">
        <v>1</v>
      </c>
      <c r="G70" s="54"/>
      <c r="H70" s="55">
        <f t="shared" si="16"/>
        <v>0</v>
      </c>
      <c r="I70" s="5" t="str">
        <f t="shared" ref="I70:I133" ca="1" si="17">IF(CELL("protect",$G70)=1, "LOCKED", "")</f>
        <v/>
      </c>
      <c r="J70" s="1" t="str">
        <f t="shared" si="4"/>
        <v>E025AP-007 - Standard Solid Cover for Standard Frameeach</v>
      </c>
      <c r="K70" s="2" t="e">
        <f>MATCH(J70,#REF!,0)</f>
        <v>#REF!</v>
      </c>
      <c r="L70" s="3" t="str">
        <f t="shared" ref="L70:L133" ca="1" si="18">CELL("format",$F70)</f>
        <v>F0</v>
      </c>
      <c r="M70" s="3" t="str">
        <f t="shared" ref="M70:M133" ca="1" si="19">CELL("format",$G70)</f>
        <v>C2</v>
      </c>
      <c r="N70" s="3" t="str">
        <f t="shared" ref="N70:N133" ca="1" si="20">CELL("format",$H70)</f>
        <v>C2</v>
      </c>
    </row>
    <row r="71" spans="1:14" ht="30" customHeight="1" x14ac:dyDescent="0.2">
      <c r="A71" s="48" t="s">
        <v>36</v>
      </c>
      <c r="B71" s="58" t="s">
        <v>201</v>
      </c>
      <c r="C71" s="88" t="s">
        <v>467</v>
      </c>
      <c r="D71" s="51"/>
      <c r="E71" s="52" t="s">
        <v>127</v>
      </c>
      <c r="F71" s="66">
        <v>1</v>
      </c>
      <c r="G71" s="54"/>
      <c r="H71" s="55">
        <f t="shared" si="16"/>
        <v>0</v>
      </c>
      <c r="I71" s="5" t="str">
        <f t="shared" ca="1" si="17"/>
        <v/>
      </c>
      <c r="J71" s="1" t="str">
        <f t="shared" ref="J71:J134" si="21">CLEAN(CONCATENATE(TRIM($A71),TRIM($C71),IF(LEFT($D71)&lt;&gt;"E",TRIM($D71),),TRIM($E71)))</f>
        <v>E028AP-011 - Barrier Curb and Gutter Frameeach</v>
      </c>
      <c r="K71" s="2" t="e">
        <f>MATCH(J71,#REF!,0)</f>
        <v>#REF!</v>
      </c>
      <c r="L71" s="3" t="str">
        <f t="shared" ca="1" si="18"/>
        <v>F0</v>
      </c>
      <c r="M71" s="3" t="str">
        <f t="shared" ca="1" si="19"/>
        <v>C2</v>
      </c>
      <c r="N71" s="3" t="str">
        <f t="shared" ca="1" si="20"/>
        <v>C2</v>
      </c>
    </row>
    <row r="72" spans="1:14" ht="30" customHeight="1" x14ac:dyDescent="0.2">
      <c r="A72" s="48" t="s">
        <v>37</v>
      </c>
      <c r="B72" s="58" t="s">
        <v>202</v>
      </c>
      <c r="C72" s="88" t="s">
        <v>468</v>
      </c>
      <c r="D72" s="51"/>
      <c r="E72" s="52" t="s">
        <v>127</v>
      </c>
      <c r="F72" s="66">
        <v>1</v>
      </c>
      <c r="G72" s="54"/>
      <c r="H72" s="55">
        <f t="shared" si="16"/>
        <v>0</v>
      </c>
      <c r="I72" s="5" t="str">
        <f t="shared" ca="1" si="17"/>
        <v/>
      </c>
      <c r="J72" s="1" t="str">
        <f t="shared" si="21"/>
        <v>E029AP-012 - Barrier Curb and Gutter Covereach</v>
      </c>
      <c r="K72" s="2" t="e">
        <f>MATCH(J72,#REF!,0)</f>
        <v>#REF!</v>
      </c>
      <c r="L72" s="3" t="str">
        <f t="shared" ca="1" si="18"/>
        <v>F0</v>
      </c>
      <c r="M72" s="3" t="str">
        <f t="shared" ca="1" si="19"/>
        <v>C2</v>
      </c>
      <c r="N72" s="3" t="str">
        <f t="shared" ca="1" si="20"/>
        <v>C2</v>
      </c>
    </row>
    <row r="73" spans="1:14" ht="30" customHeight="1" x14ac:dyDescent="0.2">
      <c r="A73" s="48" t="s">
        <v>38</v>
      </c>
      <c r="B73" s="49" t="s">
        <v>399</v>
      </c>
      <c r="C73" s="89" t="s">
        <v>243</v>
      </c>
      <c r="D73" s="51" t="s">
        <v>4</v>
      </c>
      <c r="E73" s="52"/>
      <c r="F73" s="46"/>
      <c r="G73" s="47"/>
      <c r="H73" s="47"/>
      <c r="I73" s="5" t="str">
        <f t="shared" ca="1" si="17"/>
        <v>LOCKED</v>
      </c>
      <c r="J73" s="1" t="str">
        <f t="shared" si="21"/>
        <v>E032Connecting to Existing ManholeCW 2130-R12</v>
      </c>
      <c r="K73" s="2" t="e">
        <f>MATCH(J73,#REF!,0)</f>
        <v>#REF!</v>
      </c>
      <c r="L73" s="3" t="str">
        <f t="shared" ca="1" si="18"/>
        <v>F0</v>
      </c>
      <c r="M73" s="3" t="str">
        <f t="shared" ca="1" si="19"/>
        <v>C2</v>
      </c>
      <c r="N73" s="3" t="str">
        <f t="shared" ca="1" si="20"/>
        <v>C2</v>
      </c>
    </row>
    <row r="74" spans="1:14" ht="30" customHeight="1" x14ac:dyDescent="0.2">
      <c r="A74" s="48" t="s">
        <v>39</v>
      </c>
      <c r="B74" s="58" t="s">
        <v>199</v>
      </c>
      <c r="C74" s="89" t="s">
        <v>405</v>
      </c>
      <c r="D74" s="51"/>
      <c r="E74" s="52" t="s">
        <v>127</v>
      </c>
      <c r="F74" s="66">
        <v>1</v>
      </c>
      <c r="G74" s="54"/>
      <c r="H74" s="55">
        <f>ROUND(G74*F74,2)</f>
        <v>0</v>
      </c>
      <c r="I74" s="5" t="str">
        <f t="shared" ca="1" si="17"/>
        <v/>
      </c>
      <c r="J74" s="1" t="str">
        <f t="shared" si="21"/>
        <v>E033250 mm Catch Basin Leadeach</v>
      </c>
      <c r="K74" s="2" t="e">
        <f>MATCH(J74,#REF!,0)</f>
        <v>#REF!</v>
      </c>
      <c r="L74" s="3" t="str">
        <f t="shared" ca="1" si="18"/>
        <v>F0</v>
      </c>
      <c r="M74" s="3" t="str">
        <f t="shared" ca="1" si="19"/>
        <v>C2</v>
      </c>
      <c r="N74" s="3" t="str">
        <f t="shared" ca="1" si="20"/>
        <v>C2</v>
      </c>
    </row>
    <row r="75" spans="1:14" ht="30" customHeight="1" x14ac:dyDescent="0.2">
      <c r="A75" s="48" t="s">
        <v>40</v>
      </c>
      <c r="B75" s="49" t="s">
        <v>518</v>
      </c>
      <c r="C75" s="89" t="s">
        <v>244</v>
      </c>
      <c r="D75" s="51" t="s">
        <v>4</v>
      </c>
      <c r="E75" s="52"/>
      <c r="F75" s="46"/>
      <c r="G75" s="47"/>
      <c r="H75" s="47"/>
      <c r="I75" s="5" t="str">
        <f t="shared" ca="1" si="17"/>
        <v>LOCKED</v>
      </c>
      <c r="J75" s="1" t="str">
        <f t="shared" si="21"/>
        <v>E034Connecting to Existing Catch BasinCW 2130-R12</v>
      </c>
      <c r="K75" s="2" t="e">
        <f>MATCH(J75,#REF!,0)</f>
        <v>#REF!</v>
      </c>
      <c r="L75" s="3" t="str">
        <f t="shared" ca="1" si="18"/>
        <v>F0</v>
      </c>
      <c r="M75" s="3" t="str">
        <f t="shared" ca="1" si="19"/>
        <v>C2</v>
      </c>
      <c r="N75" s="3" t="str">
        <f t="shared" ca="1" si="20"/>
        <v>C2</v>
      </c>
    </row>
    <row r="76" spans="1:14" ht="30" customHeight="1" x14ac:dyDescent="0.2">
      <c r="A76" s="48" t="s">
        <v>41</v>
      </c>
      <c r="B76" s="58" t="s">
        <v>199</v>
      </c>
      <c r="C76" s="89" t="s">
        <v>406</v>
      </c>
      <c r="D76" s="51"/>
      <c r="E76" s="52" t="s">
        <v>127</v>
      </c>
      <c r="F76" s="66">
        <v>1</v>
      </c>
      <c r="G76" s="54"/>
      <c r="H76" s="55">
        <f>ROUND(G76*F76,2)</f>
        <v>0</v>
      </c>
      <c r="I76" s="5" t="str">
        <f t="shared" ca="1" si="17"/>
        <v/>
      </c>
      <c r="J76" s="1" t="str">
        <f t="shared" si="21"/>
        <v>E035250 mm Drainage Connection Pipeeach</v>
      </c>
      <c r="K76" s="2" t="e">
        <f>MATCH(J76,#REF!,0)</f>
        <v>#REF!</v>
      </c>
      <c r="L76" s="3" t="str">
        <f t="shared" ca="1" si="18"/>
        <v>F0</v>
      </c>
      <c r="M76" s="3" t="str">
        <f t="shared" ca="1" si="19"/>
        <v>C2</v>
      </c>
      <c r="N76" s="3" t="str">
        <f t="shared" ca="1" si="20"/>
        <v>C2</v>
      </c>
    </row>
    <row r="77" spans="1:14" s="91" customFormat="1" ht="43.9" customHeight="1" x14ac:dyDescent="0.2">
      <c r="A77" s="90" t="s">
        <v>47</v>
      </c>
      <c r="B77" s="49" t="s">
        <v>519</v>
      </c>
      <c r="C77" s="89" t="s">
        <v>347</v>
      </c>
      <c r="D77" s="51" t="s">
        <v>4</v>
      </c>
      <c r="E77" s="52"/>
      <c r="F77" s="46"/>
      <c r="G77" s="47"/>
      <c r="H77" s="47"/>
      <c r="I77" s="5" t="str">
        <f t="shared" ca="1" si="17"/>
        <v>LOCKED</v>
      </c>
      <c r="J77" s="1" t="str">
        <f t="shared" si="21"/>
        <v>E042Connecting New Sewer Service to Existing Sewer ServiceCW 2130-R12</v>
      </c>
      <c r="K77" s="2" t="e">
        <f>MATCH(J77,#REF!,0)</f>
        <v>#REF!</v>
      </c>
      <c r="L77" s="3" t="str">
        <f t="shared" ca="1" si="18"/>
        <v>F0</v>
      </c>
      <c r="M77" s="3" t="str">
        <f t="shared" ca="1" si="19"/>
        <v>C2</v>
      </c>
      <c r="N77" s="3" t="str">
        <f t="shared" ca="1" si="20"/>
        <v>C2</v>
      </c>
    </row>
    <row r="78" spans="1:14" s="91" customFormat="1" ht="30" customHeight="1" x14ac:dyDescent="0.2">
      <c r="A78" s="90" t="s">
        <v>48</v>
      </c>
      <c r="B78" s="58" t="s">
        <v>199</v>
      </c>
      <c r="C78" s="89" t="s">
        <v>412</v>
      </c>
      <c r="D78" s="51"/>
      <c r="E78" s="52" t="s">
        <v>127</v>
      </c>
      <c r="F78" s="66">
        <v>4</v>
      </c>
      <c r="G78" s="54"/>
      <c r="H78" s="55">
        <f t="shared" ref="H78:H80" si="22">ROUND(G78*F78,2)</f>
        <v>0</v>
      </c>
      <c r="I78" s="5" t="str">
        <f t="shared" ca="1" si="17"/>
        <v/>
      </c>
      <c r="J78" s="1" t="str">
        <f t="shared" si="21"/>
        <v>E043250 mmeach</v>
      </c>
      <c r="K78" s="2" t="e">
        <f>MATCH(J78,#REF!,0)</f>
        <v>#REF!</v>
      </c>
      <c r="L78" s="3" t="str">
        <f t="shared" ca="1" si="18"/>
        <v>F0</v>
      </c>
      <c r="M78" s="3" t="str">
        <f t="shared" ca="1" si="19"/>
        <v>C2</v>
      </c>
      <c r="N78" s="3" t="str">
        <f t="shared" ca="1" si="20"/>
        <v>C2</v>
      </c>
    </row>
    <row r="79" spans="1:14" ht="30" customHeight="1" x14ac:dyDescent="0.2">
      <c r="A79" s="48" t="s">
        <v>248</v>
      </c>
      <c r="B79" s="49" t="s">
        <v>520</v>
      </c>
      <c r="C79" s="50" t="s">
        <v>331</v>
      </c>
      <c r="D79" s="51" t="s">
        <v>4</v>
      </c>
      <c r="E79" s="52" t="s">
        <v>127</v>
      </c>
      <c r="F79" s="66">
        <v>6</v>
      </c>
      <c r="G79" s="54"/>
      <c r="H79" s="55">
        <f t="shared" si="22"/>
        <v>0</v>
      </c>
      <c r="I79" s="5" t="str">
        <f t="shared" ca="1" si="17"/>
        <v/>
      </c>
      <c r="J79" s="1" t="str">
        <f t="shared" si="21"/>
        <v>E046Removal of Existing Catch BasinsCW 2130-R12each</v>
      </c>
      <c r="K79" s="2" t="e">
        <f>MATCH(J79,#REF!,0)</f>
        <v>#REF!</v>
      </c>
      <c r="L79" s="3" t="str">
        <f t="shared" ca="1" si="18"/>
        <v>F0</v>
      </c>
      <c r="M79" s="3" t="str">
        <f t="shared" ca="1" si="19"/>
        <v>C2</v>
      </c>
      <c r="N79" s="3" t="str">
        <f t="shared" ca="1" si="20"/>
        <v>C2</v>
      </c>
    </row>
    <row r="80" spans="1:14" ht="30" customHeight="1" x14ac:dyDescent="0.2">
      <c r="A80" s="48" t="s">
        <v>0</v>
      </c>
      <c r="B80" s="49" t="s">
        <v>521</v>
      </c>
      <c r="C80" s="50" t="s">
        <v>1</v>
      </c>
      <c r="D80" s="51" t="s">
        <v>431</v>
      </c>
      <c r="E80" s="52" t="s">
        <v>127</v>
      </c>
      <c r="F80" s="66">
        <v>1</v>
      </c>
      <c r="G80" s="54"/>
      <c r="H80" s="55">
        <f t="shared" si="22"/>
        <v>0</v>
      </c>
      <c r="I80" s="5" t="str">
        <f t="shared" ca="1" si="17"/>
        <v/>
      </c>
      <c r="J80" s="1" t="str">
        <f t="shared" si="21"/>
        <v>E050ACatch Basin CleaningCW 2140-R4each</v>
      </c>
      <c r="K80" s="2" t="e">
        <f>MATCH(J80,#REF!,0)</f>
        <v>#REF!</v>
      </c>
      <c r="L80" s="3" t="str">
        <f t="shared" ca="1" si="18"/>
        <v>F0</v>
      </c>
      <c r="M80" s="3" t="str">
        <f t="shared" ca="1" si="19"/>
        <v>C2</v>
      </c>
      <c r="N80" s="3" t="str">
        <f t="shared" ca="1" si="20"/>
        <v>C2</v>
      </c>
    </row>
    <row r="81" spans="1:14" ht="30" customHeight="1" x14ac:dyDescent="0.2">
      <c r="A81" s="35"/>
      <c r="B81" s="92"/>
      <c r="C81" s="61" t="s">
        <v>138</v>
      </c>
      <c r="D81" s="46"/>
      <c r="E81" s="85"/>
      <c r="F81" s="46"/>
      <c r="G81" s="47"/>
      <c r="H81" s="47"/>
      <c r="I81" s="5" t="str">
        <f t="shared" ca="1" si="17"/>
        <v>LOCKED</v>
      </c>
      <c r="J81" s="1" t="str">
        <f t="shared" si="21"/>
        <v>ADJUSTMENTS</v>
      </c>
      <c r="K81" s="2" t="e">
        <f>MATCH(J81,#REF!,0)</f>
        <v>#REF!</v>
      </c>
      <c r="L81" s="3" t="str">
        <f t="shared" ca="1" si="18"/>
        <v>F0</v>
      </c>
      <c r="M81" s="3" t="str">
        <f t="shared" ca="1" si="19"/>
        <v>C2</v>
      </c>
      <c r="N81" s="3" t="str">
        <f t="shared" ca="1" si="20"/>
        <v>C2</v>
      </c>
    </row>
    <row r="82" spans="1:14" ht="30" customHeight="1" x14ac:dyDescent="0.2">
      <c r="A82" s="48" t="s">
        <v>151</v>
      </c>
      <c r="B82" s="49" t="s">
        <v>522</v>
      </c>
      <c r="C82" s="88" t="s">
        <v>428</v>
      </c>
      <c r="D82" s="87" t="s">
        <v>427</v>
      </c>
      <c r="E82" s="52" t="s">
        <v>127</v>
      </c>
      <c r="F82" s="66">
        <v>4</v>
      </c>
      <c r="G82" s="54"/>
      <c r="H82" s="55">
        <f>ROUND(G82*F82,2)</f>
        <v>0</v>
      </c>
      <c r="I82" s="5" t="str">
        <f t="shared" ca="1" si="17"/>
        <v/>
      </c>
      <c r="J82" s="1" t="str">
        <f t="shared" si="21"/>
        <v>F001Adjustment of Manholes/Catch Basins FramesCW 3210-R8each</v>
      </c>
      <c r="K82" s="2" t="e">
        <f>MATCH(J82,#REF!,0)</f>
        <v>#REF!</v>
      </c>
      <c r="L82" s="3" t="str">
        <f t="shared" ca="1" si="18"/>
        <v>F0</v>
      </c>
      <c r="M82" s="3" t="str">
        <f t="shared" ca="1" si="19"/>
        <v>C2</v>
      </c>
      <c r="N82" s="3" t="str">
        <f t="shared" ca="1" si="20"/>
        <v>C2</v>
      </c>
    </row>
    <row r="83" spans="1:14" ht="30" customHeight="1" x14ac:dyDescent="0.2">
      <c r="A83" s="48" t="s">
        <v>153</v>
      </c>
      <c r="B83" s="49" t="s">
        <v>523</v>
      </c>
      <c r="C83" s="88" t="s">
        <v>469</v>
      </c>
      <c r="D83" s="87" t="s">
        <v>427</v>
      </c>
      <c r="E83" s="52"/>
      <c r="F83" s="46"/>
      <c r="G83" s="47"/>
      <c r="H83" s="47"/>
      <c r="I83" s="5" t="str">
        <f t="shared" ca="1" si="17"/>
        <v>LOCKED</v>
      </c>
      <c r="J83" s="1" t="str">
        <f t="shared" si="21"/>
        <v>F003Lifter Rings (AP-010)CW 3210-R8</v>
      </c>
      <c r="K83" s="2" t="e">
        <f>MATCH(J83,#REF!,0)</f>
        <v>#REF!</v>
      </c>
      <c r="L83" s="3" t="str">
        <f t="shared" ca="1" si="18"/>
        <v>F0</v>
      </c>
      <c r="M83" s="3" t="str">
        <f t="shared" ca="1" si="19"/>
        <v>C2</v>
      </c>
      <c r="N83" s="3" t="str">
        <f t="shared" ca="1" si="20"/>
        <v>C2</v>
      </c>
    </row>
    <row r="84" spans="1:14" ht="30" customHeight="1" x14ac:dyDescent="0.2">
      <c r="A84" s="48" t="s">
        <v>155</v>
      </c>
      <c r="B84" s="58" t="s">
        <v>199</v>
      </c>
      <c r="C84" s="50" t="s">
        <v>385</v>
      </c>
      <c r="D84" s="51"/>
      <c r="E84" s="52" t="s">
        <v>127</v>
      </c>
      <c r="F84" s="66">
        <v>1</v>
      </c>
      <c r="G84" s="54"/>
      <c r="H84" s="55">
        <f t="shared" ref="H84:H88" si="23">ROUND(G84*F84,2)</f>
        <v>0</v>
      </c>
      <c r="I84" s="5" t="str">
        <f t="shared" ca="1" si="17"/>
        <v/>
      </c>
      <c r="J84" s="1" t="str">
        <f t="shared" si="21"/>
        <v>F00551 mmeach</v>
      </c>
      <c r="K84" s="2" t="e">
        <f>MATCH(J84,#REF!,0)</f>
        <v>#REF!</v>
      </c>
      <c r="L84" s="3" t="str">
        <f t="shared" ca="1" si="18"/>
        <v>F0</v>
      </c>
      <c r="M84" s="3" t="str">
        <f t="shared" ca="1" si="19"/>
        <v>C2</v>
      </c>
      <c r="N84" s="3" t="str">
        <f t="shared" ca="1" si="20"/>
        <v>C2</v>
      </c>
    </row>
    <row r="85" spans="1:14" ht="30" customHeight="1" x14ac:dyDescent="0.2">
      <c r="A85" s="48" t="s">
        <v>156</v>
      </c>
      <c r="B85" s="49" t="s">
        <v>524</v>
      </c>
      <c r="C85" s="50" t="s">
        <v>307</v>
      </c>
      <c r="D85" s="87" t="s">
        <v>427</v>
      </c>
      <c r="E85" s="52" t="s">
        <v>127</v>
      </c>
      <c r="F85" s="66">
        <v>3</v>
      </c>
      <c r="G85" s="54"/>
      <c r="H85" s="55">
        <f t="shared" si="23"/>
        <v>0</v>
      </c>
      <c r="I85" s="5" t="str">
        <f t="shared" ca="1" si="17"/>
        <v/>
      </c>
      <c r="J85" s="1" t="str">
        <f t="shared" si="21"/>
        <v>F009Adjustment of Valve BoxesCW 3210-R8each</v>
      </c>
      <c r="K85" s="2" t="e">
        <f>MATCH(J85,#REF!,0)</f>
        <v>#REF!</v>
      </c>
      <c r="L85" s="3" t="str">
        <f t="shared" ca="1" si="18"/>
        <v>F0</v>
      </c>
      <c r="M85" s="3" t="str">
        <f t="shared" ca="1" si="19"/>
        <v>C2</v>
      </c>
      <c r="N85" s="3" t="str">
        <f t="shared" ca="1" si="20"/>
        <v>C2</v>
      </c>
    </row>
    <row r="86" spans="1:14" s="75" customFormat="1" ht="30" customHeight="1" x14ac:dyDescent="0.2">
      <c r="A86" s="82" t="s">
        <v>261</v>
      </c>
      <c r="B86" s="68" t="s">
        <v>525</v>
      </c>
      <c r="C86" s="69" t="s">
        <v>309</v>
      </c>
      <c r="D86" s="93" t="s">
        <v>427</v>
      </c>
      <c r="E86" s="71" t="s">
        <v>127</v>
      </c>
      <c r="F86" s="83">
        <v>3</v>
      </c>
      <c r="G86" s="73"/>
      <c r="H86" s="74">
        <f t="shared" si="23"/>
        <v>0</v>
      </c>
      <c r="I86" s="5" t="str">
        <f t="shared" ca="1" si="17"/>
        <v/>
      </c>
      <c r="J86" s="1" t="str">
        <f t="shared" si="21"/>
        <v>F010Valve Box ExtensionsCW 3210-R8each</v>
      </c>
      <c r="K86" s="2" t="e">
        <f>MATCH(J86,#REF!,0)</f>
        <v>#REF!</v>
      </c>
      <c r="L86" s="3" t="str">
        <f t="shared" ca="1" si="18"/>
        <v>F0</v>
      </c>
      <c r="M86" s="3" t="str">
        <f t="shared" ca="1" si="19"/>
        <v>C2</v>
      </c>
      <c r="N86" s="3" t="str">
        <f t="shared" ca="1" si="20"/>
        <v>C2</v>
      </c>
    </row>
    <row r="87" spans="1:14" ht="30" customHeight="1" x14ac:dyDescent="0.2">
      <c r="A87" s="48" t="s">
        <v>157</v>
      </c>
      <c r="B87" s="49" t="s">
        <v>526</v>
      </c>
      <c r="C87" s="50" t="s">
        <v>308</v>
      </c>
      <c r="D87" s="87" t="s">
        <v>427</v>
      </c>
      <c r="E87" s="52" t="s">
        <v>127</v>
      </c>
      <c r="F87" s="66">
        <v>2</v>
      </c>
      <c r="G87" s="54"/>
      <c r="H87" s="55">
        <f t="shared" si="23"/>
        <v>0</v>
      </c>
      <c r="I87" s="5" t="str">
        <f t="shared" ca="1" si="17"/>
        <v/>
      </c>
      <c r="J87" s="1" t="str">
        <f t="shared" si="21"/>
        <v>F011Adjustment of Curb Stop BoxesCW 3210-R8each</v>
      </c>
      <c r="K87" s="2" t="e">
        <f>MATCH(J87,#REF!,0)</f>
        <v>#REF!</v>
      </c>
      <c r="L87" s="3" t="str">
        <f t="shared" ca="1" si="18"/>
        <v>F0</v>
      </c>
      <c r="M87" s="3" t="str">
        <f t="shared" ca="1" si="19"/>
        <v>C2</v>
      </c>
      <c r="N87" s="3" t="str">
        <f t="shared" ca="1" si="20"/>
        <v>C2</v>
      </c>
    </row>
    <row r="88" spans="1:14" ht="30" customHeight="1" x14ac:dyDescent="0.2">
      <c r="A88" s="94" t="s">
        <v>158</v>
      </c>
      <c r="B88" s="95" t="s">
        <v>527</v>
      </c>
      <c r="C88" s="88" t="s">
        <v>310</v>
      </c>
      <c r="D88" s="87" t="s">
        <v>427</v>
      </c>
      <c r="E88" s="96" t="s">
        <v>127</v>
      </c>
      <c r="F88" s="97">
        <v>2</v>
      </c>
      <c r="G88" s="98"/>
      <c r="H88" s="99">
        <f t="shared" si="23"/>
        <v>0</v>
      </c>
      <c r="I88" s="5" t="str">
        <f t="shared" ca="1" si="17"/>
        <v/>
      </c>
      <c r="J88" s="1" t="str">
        <f t="shared" si="21"/>
        <v>F018Curb Stop ExtensionsCW 3210-R8each</v>
      </c>
      <c r="K88" s="2" t="e">
        <f>MATCH(J88,#REF!,0)</f>
        <v>#REF!</v>
      </c>
      <c r="L88" s="3" t="str">
        <f t="shared" ca="1" si="18"/>
        <v>F0</v>
      </c>
      <c r="M88" s="3" t="str">
        <f t="shared" ca="1" si="19"/>
        <v>C2</v>
      </c>
      <c r="N88" s="3" t="str">
        <f t="shared" ca="1" si="20"/>
        <v>C2</v>
      </c>
    </row>
    <row r="89" spans="1:14" ht="30" customHeight="1" x14ac:dyDescent="0.2">
      <c r="A89" s="35"/>
      <c r="B89" s="60"/>
      <c r="C89" s="61" t="s">
        <v>139</v>
      </c>
      <c r="D89" s="46"/>
      <c r="E89" s="62"/>
      <c r="F89" s="46"/>
      <c r="G89" s="47"/>
      <c r="H89" s="47"/>
      <c r="I89" s="5" t="str">
        <f t="shared" ca="1" si="17"/>
        <v>LOCKED</v>
      </c>
      <c r="J89" s="1" t="str">
        <f t="shared" si="21"/>
        <v>LANDSCAPING</v>
      </c>
      <c r="K89" s="2" t="e">
        <f>MATCH(J89,#REF!,0)</f>
        <v>#REF!</v>
      </c>
      <c r="L89" s="3" t="str">
        <f t="shared" ca="1" si="18"/>
        <v>F0</v>
      </c>
      <c r="M89" s="3" t="str">
        <f t="shared" ca="1" si="19"/>
        <v>C2</v>
      </c>
      <c r="N89" s="3" t="str">
        <f t="shared" ca="1" si="20"/>
        <v>C2</v>
      </c>
    </row>
    <row r="90" spans="1:14" ht="30" customHeight="1" x14ac:dyDescent="0.2">
      <c r="A90" s="63" t="s">
        <v>159</v>
      </c>
      <c r="B90" s="49" t="s">
        <v>528</v>
      </c>
      <c r="C90" s="50" t="s">
        <v>94</v>
      </c>
      <c r="D90" s="51" t="s">
        <v>820</v>
      </c>
      <c r="E90" s="52"/>
      <c r="F90" s="46"/>
      <c r="G90" s="47"/>
      <c r="H90" s="47"/>
      <c r="I90" s="5" t="str">
        <f t="shared" ca="1" si="17"/>
        <v>LOCKED</v>
      </c>
      <c r="J90" s="1" t="str">
        <f t="shared" si="21"/>
        <v>G001SoddingCW 3510-R10</v>
      </c>
      <c r="K90" s="2" t="e">
        <f>MATCH(J90,#REF!,0)</f>
        <v>#REF!</v>
      </c>
      <c r="L90" s="3" t="str">
        <f t="shared" ca="1" si="18"/>
        <v>F0</v>
      </c>
      <c r="M90" s="3" t="str">
        <f t="shared" ca="1" si="19"/>
        <v>C2</v>
      </c>
      <c r="N90" s="3" t="str">
        <f t="shared" ca="1" si="20"/>
        <v>C2</v>
      </c>
    </row>
    <row r="91" spans="1:14" ht="30" customHeight="1" x14ac:dyDescent="0.2">
      <c r="A91" s="63" t="s">
        <v>160</v>
      </c>
      <c r="B91" s="58" t="s">
        <v>199</v>
      </c>
      <c r="C91" s="50" t="s">
        <v>386</v>
      </c>
      <c r="D91" s="51"/>
      <c r="E91" s="52" t="s">
        <v>124</v>
      </c>
      <c r="F91" s="53">
        <v>50</v>
      </c>
      <c r="G91" s="54"/>
      <c r="H91" s="55">
        <f>ROUND(G91*F91,2)</f>
        <v>0</v>
      </c>
      <c r="I91" s="5" t="str">
        <f t="shared" ca="1" si="17"/>
        <v/>
      </c>
      <c r="J91" s="1" t="str">
        <f t="shared" si="21"/>
        <v>G002width &lt; 600 mmm²</v>
      </c>
      <c r="K91" s="2" t="e">
        <f>MATCH(J91,#REF!,0)</f>
        <v>#REF!</v>
      </c>
      <c r="L91" s="3" t="str">
        <f t="shared" ca="1" si="18"/>
        <v>F0</v>
      </c>
      <c r="M91" s="3" t="str">
        <f t="shared" ca="1" si="19"/>
        <v>C2</v>
      </c>
      <c r="N91" s="3" t="str">
        <f t="shared" ca="1" si="20"/>
        <v>C2</v>
      </c>
    </row>
    <row r="92" spans="1:14" ht="30" customHeight="1" x14ac:dyDescent="0.2">
      <c r="A92" s="63" t="s">
        <v>161</v>
      </c>
      <c r="B92" s="58" t="s">
        <v>200</v>
      </c>
      <c r="C92" s="50" t="s">
        <v>387</v>
      </c>
      <c r="D92" s="51"/>
      <c r="E92" s="52" t="s">
        <v>124</v>
      </c>
      <c r="F92" s="53">
        <v>1913</v>
      </c>
      <c r="G92" s="54"/>
      <c r="H92" s="55">
        <f>ROUND(G92*F92,2)</f>
        <v>0</v>
      </c>
      <c r="I92" s="5" t="str">
        <f t="shared" ca="1" si="17"/>
        <v/>
      </c>
      <c r="J92" s="1" t="str">
        <f t="shared" si="21"/>
        <v>G003width &gt; or = 600 mmm²</v>
      </c>
      <c r="K92" s="2" t="e">
        <f>MATCH(J92,#REF!,0)</f>
        <v>#REF!</v>
      </c>
      <c r="L92" s="3" t="str">
        <f t="shared" ca="1" si="18"/>
        <v>F0</v>
      </c>
      <c r="M92" s="3" t="str">
        <f t="shared" ca="1" si="19"/>
        <v>C2</v>
      </c>
      <c r="N92" s="3" t="str">
        <f t="shared" ca="1" si="20"/>
        <v>C2</v>
      </c>
    </row>
    <row r="93" spans="1:14" ht="12" customHeight="1" x14ac:dyDescent="0.2">
      <c r="A93" s="35"/>
      <c r="B93" s="100"/>
      <c r="C93" s="61"/>
      <c r="D93" s="46"/>
      <c r="E93" s="85"/>
      <c r="F93" s="101"/>
      <c r="G93" s="102"/>
      <c r="H93" s="47"/>
      <c r="I93" s="5" t="str">
        <f t="shared" ca="1" si="17"/>
        <v>LOCKED</v>
      </c>
      <c r="J93" s="1" t="str">
        <f t="shared" si="21"/>
        <v/>
      </c>
      <c r="K93" s="2" t="e">
        <f>MATCH(J93,#REF!,0)</f>
        <v>#REF!</v>
      </c>
      <c r="L93" s="3" t="str">
        <f t="shared" ca="1" si="18"/>
        <v>G</v>
      </c>
      <c r="M93" s="3" t="str">
        <f t="shared" ca="1" si="19"/>
        <v>C2</v>
      </c>
      <c r="N93" s="3" t="str">
        <f t="shared" ca="1" si="20"/>
        <v>C2</v>
      </c>
    </row>
    <row r="94" spans="1:14" ht="45" customHeight="1" thickBot="1" x14ac:dyDescent="0.25">
      <c r="A94" s="103"/>
      <c r="B94" s="104" t="s">
        <v>314</v>
      </c>
      <c r="C94" s="244" t="str">
        <f>C7</f>
        <v>REHABILITATION:  BRIAR CLIFF BAY FROM KILLARNEY AVENUE TO KILLARNEY AVENUE</v>
      </c>
      <c r="D94" s="245"/>
      <c r="E94" s="245"/>
      <c r="F94" s="246"/>
      <c r="G94" s="105" t="s">
        <v>529</v>
      </c>
      <c r="H94" s="105">
        <f>SUM(H7:H93)</f>
        <v>0</v>
      </c>
      <c r="I94" s="5" t="str">
        <f t="shared" ca="1" si="17"/>
        <v>LOCKED</v>
      </c>
      <c r="J94" s="1" t="str">
        <f t="shared" si="21"/>
        <v>REHABILITATION: BRIAR CLIFF BAY FROM KILLARNEY AVENUE TO KILLARNEY AVENUE</v>
      </c>
      <c r="K94" s="2" t="e">
        <f>MATCH(J94,#REF!,0)</f>
        <v>#REF!</v>
      </c>
      <c r="L94" s="3" t="str">
        <f t="shared" ca="1" si="18"/>
        <v>G</v>
      </c>
      <c r="M94" s="3" t="str">
        <f t="shared" ca="1" si="19"/>
        <v>C2</v>
      </c>
      <c r="N94" s="3" t="str">
        <f t="shared" ca="1" si="20"/>
        <v>C2</v>
      </c>
    </row>
    <row r="95" spans="1:14" s="41" customFormat="1" ht="45" customHeight="1" thickTop="1" x14ac:dyDescent="0.2">
      <c r="A95" s="38"/>
      <c r="B95" s="106" t="s">
        <v>315</v>
      </c>
      <c r="C95" s="247" t="s">
        <v>530</v>
      </c>
      <c r="D95" s="248"/>
      <c r="E95" s="248"/>
      <c r="F95" s="249"/>
      <c r="G95" s="107"/>
      <c r="H95" s="108"/>
      <c r="I95" s="5" t="str">
        <f t="shared" ca="1" si="17"/>
        <v>LOCKED</v>
      </c>
      <c r="J95" s="1" t="str">
        <f t="shared" si="21"/>
        <v>REHABILITATION: CHANCELLOR DRIVE FROM QUINCY BAY TO AUGUSTA DRIVE</v>
      </c>
      <c r="K95" s="2" t="e">
        <f>MATCH(J95,#REF!,0)</f>
        <v>#REF!</v>
      </c>
      <c r="L95" s="3" t="str">
        <f t="shared" ca="1" si="18"/>
        <v>G</v>
      </c>
      <c r="M95" s="3" t="str">
        <f t="shared" ca="1" si="19"/>
        <v>C2</v>
      </c>
      <c r="N95" s="3" t="str">
        <f t="shared" ca="1" si="20"/>
        <v>C2</v>
      </c>
    </row>
    <row r="96" spans="1:14" ht="30" customHeight="1" x14ac:dyDescent="0.2">
      <c r="A96" s="35"/>
      <c r="B96" s="60"/>
      <c r="C96" s="109" t="s">
        <v>135</v>
      </c>
      <c r="D96" s="46"/>
      <c r="E96" s="101" t="s">
        <v>119</v>
      </c>
      <c r="F96" s="46"/>
      <c r="G96" s="47"/>
      <c r="H96" s="47"/>
      <c r="I96" s="5" t="str">
        <f t="shared" ca="1" si="17"/>
        <v>LOCKED</v>
      </c>
      <c r="J96" s="1" t="str">
        <f t="shared" si="21"/>
        <v>EARTH AND BASE WORKS</v>
      </c>
      <c r="K96" s="2" t="e">
        <f>MATCH(J96,#REF!,0)</f>
        <v>#REF!</v>
      </c>
      <c r="L96" s="3" t="str">
        <f t="shared" ca="1" si="18"/>
        <v>F0</v>
      </c>
      <c r="M96" s="3" t="str">
        <f t="shared" ca="1" si="19"/>
        <v>C2</v>
      </c>
      <c r="N96" s="3" t="str">
        <f t="shared" ca="1" si="20"/>
        <v>C2</v>
      </c>
    </row>
    <row r="97" spans="1:14" ht="30" customHeight="1" x14ac:dyDescent="0.2">
      <c r="A97" s="48" t="s">
        <v>253</v>
      </c>
      <c r="B97" s="49" t="s">
        <v>96</v>
      </c>
      <c r="C97" s="50" t="s">
        <v>56</v>
      </c>
      <c r="D97" s="51" t="s">
        <v>472</v>
      </c>
      <c r="E97" s="52" t="s">
        <v>125</v>
      </c>
      <c r="F97" s="53">
        <v>70</v>
      </c>
      <c r="G97" s="54"/>
      <c r="H97" s="55">
        <f t="shared" ref="H97:H98" si="24">ROUND(G97*F97,2)</f>
        <v>0</v>
      </c>
      <c r="I97" s="5" t="str">
        <f t="shared" ca="1" si="17"/>
        <v/>
      </c>
      <c r="J97" s="1" t="str">
        <f t="shared" si="21"/>
        <v>A003ExcavationCW 3110-R21m³</v>
      </c>
      <c r="K97" s="2" t="e">
        <f>MATCH(J97,#REF!,0)</f>
        <v>#REF!</v>
      </c>
      <c r="L97" s="3" t="str">
        <f t="shared" ca="1" si="18"/>
        <v>F0</v>
      </c>
      <c r="M97" s="3" t="str">
        <f t="shared" ca="1" si="19"/>
        <v>C2</v>
      </c>
      <c r="N97" s="3" t="str">
        <f t="shared" ca="1" si="20"/>
        <v>C2</v>
      </c>
    </row>
    <row r="98" spans="1:14" ht="30" customHeight="1" x14ac:dyDescent="0.2">
      <c r="A98" s="56" t="s">
        <v>162</v>
      </c>
      <c r="B98" s="49" t="s">
        <v>97</v>
      </c>
      <c r="C98" s="50" t="s">
        <v>49</v>
      </c>
      <c r="D98" s="51" t="s">
        <v>472</v>
      </c>
      <c r="E98" s="52" t="s">
        <v>124</v>
      </c>
      <c r="F98" s="53">
        <v>70</v>
      </c>
      <c r="G98" s="54"/>
      <c r="H98" s="55">
        <f t="shared" si="24"/>
        <v>0</v>
      </c>
      <c r="I98" s="5" t="str">
        <f t="shared" ca="1" si="17"/>
        <v/>
      </c>
      <c r="J98" s="1" t="str">
        <f t="shared" si="21"/>
        <v>A004Sub-Grade CompactionCW 3110-R21m²</v>
      </c>
      <c r="K98" s="2" t="e">
        <f>MATCH(J98,#REF!,0)</f>
        <v>#REF!</v>
      </c>
      <c r="L98" s="3" t="str">
        <f t="shared" ca="1" si="18"/>
        <v>F0</v>
      </c>
      <c r="M98" s="3" t="str">
        <f t="shared" ca="1" si="19"/>
        <v>C2</v>
      </c>
      <c r="N98" s="3" t="str">
        <f t="shared" ca="1" si="20"/>
        <v>C2</v>
      </c>
    </row>
    <row r="99" spans="1:14" ht="30" customHeight="1" x14ac:dyDescent="0.2">
      <c r="A99" s="56" t="s">
        <v>163</v>
      </c>
      <c r="B99" s="49" t="s">
        <v>98</v>
      </c>
      <c r="C99" s="50" t="s">
        <v>434</v>
      </c>
      <c r="D99" s="51" t="s">
        <v>472</v>
      </c>
      <c r="E99" s="52"/>
      <c r="F99" s="46"/>
      <c r="G99" s="47"/>
      <c r="H99" s="47"/>
      <c r="I99" s="5" t="str">
        <f t="shared" ca="1" si="17"/>
        <v>LOCKED</v>
      </c>
      <c r="J99" s="1" t="str">
        <f t="shared" si="21"/>
        <v>A007Supplying and Placing Sub-base MaterialCW 3110-R21</v>
      </c>
      <c r="K99" s="2" t="e">
        <f>MATCH(J99,#REF!,0)</f>
        <v>#REF!</v>
      </c>
      <c r="L99" s="3" t="str">
        <f t="shared" ca="1" si="18"/>
        <v>F0</v>
      </c>
      <c r="M99" s="3" t="str">
        <f t="shared" ca="1" si="19"/>
        <v>C2</v>
      </c>
      <c r="N99" s="3" t="str">
        <f t="shared" ca="1" si="20"/>
        <v>C2</v>
      </c>
    </row>
    <row r="100" spans="1:14" ht="30" customHeight="1" x14ac:dyDescent="0.2">
      <c r="A100" s="56" t="s">
        <v>435</v>
      </c>
      <c r="B100" s="58" t="s">
        <v>199</v>
      </c>
      <c r="C100" s="50" t="s">
        <v>436</v>
      </c>
      <c r="D100" s="51" t="s">
        <v>119</v>
      </c>
      <c r="E100" s="52" t="s">
        <v>126</v>
      </c>
      <c r="F100" s="53">
        <v>90</v>
      </c>
      <c r="G100" s="54"/>
      <c r="H100" s="55">
        <f t="shared" ref="H100" si="25">ROUND(G100*F100,2)</f>
        <v>0</v>
      </c>
      <c r="I100" s="5" t="str">
        <f t="shared" ca="1" si="17"/>
        <v/>
      </c>
      <c r="J100" s="1" t="str">
        <f t="shared" si="21"/>
        <v>A007A150 mm Granular A Limestonetonne</v>
      </c>
      <c r="K100" s="2" t="e">
        <f>MATCH(J100,#REF!,0)</f>
        <v>#REF!</v>
      </c>
      <c r="L100" s="3" t="str">
        <f t="shared" ca="1" si="18"/>
        <v>F0</v>
      </c>
      <c r="M100" s="3" t="str">
        <f t="shared" ca="1" si="19"/>
        <v>C2</v>
      </c>
      <c r="N100" s="3" t="str">
        <f t="shared" ca="1" si="20"/>
        <v>C2</v>
      </c>
    </row>
    <row r="101" spans="1:14" ht="30" customHeight="1" x14ac:dyDescent="0.2">
      <c r="A101" s="56" t="s">
        <v>164</v>
      </c>
      <c r="B101" s="49" t="s">
        <v>99</v>
      </c>
      <c r="C101" s="50" t="s">
        <v>186</v>
      </c>
      <c r="D101" s="51" t="s">
        <v>472</v>
      </c>
      <c r="E101" s="52"/>
      <c r="F101" s="46"/>
      <c r="G101" s="47"/>
      <c r="H101" s="47"/>
      <c r="I101" s="5" t="str">
        <f t="shared" ca="1" si="17"/>
        <v>LOCKED</v>
      </c>
      <c r="J101" s="1" t="str">
        <f t="shared" si="21"/>
        <v>A010Supplying and Placing Base Course MaterialCW 3110-R21</v>
      </c>
      <c r="K101" s="2" t="e">
        <f>MATCH(J101,#REF!,0)</f>
        <v>#REF!</v>
      </c>
      <c r="L101" s="3" t="str">
        <f t="shared" ca="1" si="18"/>
        <v>F0</v>
      </c>
      <c r="M101" s="3" t="str">
        <f t="shared" ca="1" si="19"/>
        <v>C2</v>
      </c>
      <c r="N101" s="3" t="str">
        <f t="shared" ca="1" si="20"/>
        <v>C2</v>
      </c>
    </row>
    <row r="102" spans="1:14" ht="30" customHeight="1" x14ac:dyDescent="0.2">
      <c r="A102" s="56" t="s">
        <v>439</v>
      </c>
      <c r="B102" s="58" t="s">
        <v>199</v>
      </c>
      <c r="C102" s="50" t="s">
        <v>440</v>
      </c>
      <c r="D102" s="51" t="s">
        <v>119</v>
      </c>
      <c r="E102" s="52" t="s">
        <v>125</v>
      </c>
      <c r="F102" s="53">
        <v>70</v>
      </c>
      <c r="G102" s="54"/>
      <c r="H102" s="55">
        <f t="shared" ref="H102:H103" si="26">ROUND(G102*F102,2)</f>
        <v>0</v>
      </c>
      <c r="I102" s="5" t="str">
        <f t="shared" ca="1" si="17"/>
        <v/>
      </c>
      <c r="J102" s="1" t="str">
        <f t="shared" si="21"/>
        <v>A010A1Base Course Material - Granular A Limestonem³</v>
      </c>
      <c r="K102" s="2" t="e">
        <f>MATCH(J102,#REF!,0)</f>
        <v>#REF!</v>
      </c>
      <c r="L102" s="3" t="str">
        <f t="shared" ca="1" si="18"/>
        <v>F0</v>
      </c>
      <c r="M102" s="3" t="str">
        <f t="shared" ca="1" si="19"/>
        <v>C2</v>
      </c>
      <c r="N102" s="3" t="str">
        <f t="shared" ca="1" si="20"/>
        <v>C2</v>
      </c>
    </row>
    <row r="103" spans="1:14" ht="30" customHeight="1" x14ac:dyDescent="0.2">
      <c r="A103" s="48" t="s">
        <v>165</v>
      </c>
      <c r="B103" s="49" t="s">
        <v>100</v>
      </c>
      <c r="C103" s="50" t="s">
        <v>60</v>
      </c>
      <c r="D103" s="51" t="s">
        <v>472</v>
      </c>
      <c r="E103" s="52" t="s">
        <v>124</v>
      </c>
      <c r="F103" s="53">
        <v>2560</v>
      </c>
      <c r="G103" s="54"/>
      <c r="H103" s="55">
        <f t="shared" si="26"/>
        <v>0</v>
      </c>
      <c r="I103" s="5" t="str">
        <f t="shared" ca="1" si="17"/>
        <v/>
      </c>
      <c r="J103" s="1" t="str">
        <f t="shared" si="21"/>
        <v>A012Grading of BoulevardsCW 3110-R21m²</v>
      </c>
      <c r="K103" s="2" t="e">
        <f>MATCH(J103,#REF!,0)</f>
        <v>#REF!</v>
      </c>
      <c r="L103" s="3" t="str">
        <f t="shared" ca="1" si="18"/>
        <v>F0</v>
      </c>
      <c r="M103" s="3" t="str">
        <f t="shared" ca="1" si="19"/>
        <v>C2</v>
      </c>
      <c r="N103" s="3" t="str">
        <f t="shared" ca="1" si="20"/>
        <v>C2</v>
      </c>
    </row>
    <row r="104" spans="1:14" ht="30" customHeight="1" x14ac:dyDescent="0.2">
      <c r="A104" s="35"/>
      <c r="B104" s="60"/>
      <c r="C104" s="61" t="s">
        <v>494</v>
      </c>
      <c r="D104" s="46"/>
      <c r="E104" s="62"/>
      <c r="F104" s="46"/>
      <c r="G104" s="47"/>
      <c r="H104" s="47"/>
      <c r="I104" s="5" t="str">
        <f t="shared" ca="1" si="17"/>
        <v>LOCKED</v>
      </c>
      <c r="J104" s="1" t="str">
        <f t="shared" si="21"/>
        <v>ROADWORKS - REMOVALS/RENEWALS</v>
      </c>
      <c r="K104" s="2" t="e">
        <f>MATCH(J104,#REF!,0)</f>
        <v>#REF!</v>
      </c>
      <c r="L104" s="3" t="str">
        <f t="shared" ca="1" si="18"/>
        <v>F0</v>
      </c>
      <c r="M104" s="3" t="str">
        <f t="shared" ca="1" si="19"/>
        <v>C2</v>
      </c>
      <c r="N104" s="3" t="str">
        <f t="shared" ca="1" si="20"/>
        <v>C2</v>
      </c>
    </row>
    <row r="105" spans="1:14" ht="30" customHeight="1" x14ac:dyDescent="0.2">
      <c r="A105" s="63" t="s">
        <v>211</v>
      </c>
      <c r="B105" s="49" t="s">
        <v>105</v>
      </c>
      <c r="C105" s="50" t="s">
        <v>183</v>
      </c>
      <c r="D105" s="51" t="s">
        <v>472</v>
      </c>
      <c r="E105" s="52"/>
      <c r="F105" s="46"/>
      <c r="G105" s="47"/>
      <c r="H105" s="47"/>
      <c r="I105" s="5" t="str">
        <f t="shared" ca="1" si="17"/>
        <v>LOCKED</v>
      </c>
      <c r="J105" s="1" t="str">
        <f t="shared" si="21"/>
        <v>B001Pavement RemovalCW 3110-R21</v>
      </c>
      <c r="K105" s="2" t="e">
        <f>MATCH(J105,#REF!,0)</f>
        <v>#REF!</v>
      </c>
      <c r="L105" s="3" t="str">
        <f t="shared" ca="1" si="18"/>
        <v>F0</v>
      </c>
      <c r="M105" s="3" t="str">
        <f t="shared" ca="1" si="19"/>
        <v>C2</v>
      </c>
      <c r="N105" s="3" t="str">
        <f t="shared" ca="1" si="20"/>
        <v>C2</v>
      </c>
    </row>
    <row r="106" spans="1:14" ht="30" customHeight="1" x14ac:dyDescent="0.2">
      <c r="A106" s="63" t="s">
        <v>167</v>
      </c>
      <c r="B106" s="58" t="s">
        <v>199</v>
      </c>
      <c r="C106" s="50" t="s">
        <v>185</v>
      </c>
      <c r="D106" s="51" t="s">
        <v>119</v>
      </c>
      <c r="E106" s="52" t="s">
        <v>124</v>
      </c>
      <c r="F106" s="53">
        <v>25</v>
      </c>
      <c r="G106" s="54"/>
      <c r="H106" s="55">
        <f>ROUND(G106*F106,2)</f>
        <v>0</v>
      </c>
      <c r="I106" s="5" t="str">
        <f t="shared" ca="1" si="17"/>
        <v/>
      </c>
      <c r="J106" s="1" t="str">
        <f t="shared" si="21"/>
        <v>B003Asphalt Pavementm²</v>
      </c>
      <c r="K106" s="2" t="e">
        <f>MATCH(J106,#REF!,0)</f>
        <v>#REF!</v>
      </c>
      <c r="L106" s="3" t="str">
        <f t="shared" ca="1" si="18"/>
        <v>F0</v>
      </c>
      <c r="M106" s="3" t="str">
        <f t="shared" ca="1" si="19"/>
        <v>C2</v>
      </c>
      <c r="N106" s="3" t="str">
        <f t="shared" ca="1" si="20"/>
        <v>C2</v>
      </c>
    </row>
    <row r="107" spans="1:14" ht="30" customHeight="1" x14ac:dyDescent="0.2">
      <c r="A107" s="63" t="s">
        <v>168</v>
      </c>
      <c r="B107" s="49" t="s">
        <v>209</v>
      </c>
      <c r="C107" s="50" t="s">
        <v>263</v>
      </c>
      <c r="D107" s="51" t="s">
        <v>496</v>
      </c>
      <c r="E107" s="52"/>
      <c r="F107" s="46"/>
      <c r="G107" s="47"/>
      <c r="H107" s="47"/>
      <c r="I107" s="5" t="str">
        <f t="shared" ca="1" si="17"/>
        <v>LOCKED</v>
      </c>
      <c r="J107" s="1" t="str">
        <f t="shared" si="21"/>
        <v>B004Slab ReplacementCW 3230-R8, E13</v>
      </c>
      <c r="K107" s="2" t="e">
        <f>MATCH(J107,#REF!,0)</f>
        <v>#REF!</v>
      </c>
      <c r="L107" s="3" t="str">
        <f t="shared" ca="1" si="18"/>
        <v>F0</v>
      </c>
      <c r="M107" s="3" t="str">
        <f t="shared" ca="1" si="19"/>
        <v>C2</v>
      </c>
      <c r="N107" s="3" t="str">
        <f t="shared" ca="1" si="20"/>
        <v>C2</v>
      </c>
    </row>
    <row r="108" spans="1:14" ht="45" customHeight="1" x14ac:dyDescent="0.2">
      <c r="A108" s="63" t="s">
        <v>169</v>
      </c>
      <c r="B108" s="58" t="s">
        <v>199</v>
      </c>
      <c r="C108" s="50" t="s">
        <v>497</v>
      </c>
      <c r="D108" s="51" t="s">
        <v>119</v>
      </c>
      <c r="E108" s="52" t="s">
        <v>124</v>
      </c>
      <c r="F108" s="53">
        <v>145</v>
      </c>
      <c r="G108" s="54"/>
      <c r="H108" s="55">
        <f>ROUND(G108*F108,2)</f>
        <v>0</v>
      </c>
      <c r="I108" s="5" t="str">
        <f t="shared" ca="1" si="17"/>
        <v/>
      </c>
      <c r="J108" s="1" t="str">
        <f t="shared" si="21"/>
        <v>B014150 mm Type 2 Concrete Pavement (Reinforced)m²</v>
      </c>
      <c r="K108" s="2" t="e">
        <f>MATCH(J108,#REF!,0)</f>
        <v>#REF!</v>
      </c>
      <c r="L108" s="3" t="str">
        <f t="shared" ca="1" si="18"/>
        <v>F0</v>
      </c>
      <c r="M108" s="3" t="str">
        <f t="shared" ca="1" si="19"/>
        <v>C2</v>
      </c>
      <c r="N108" s="3" t="str">
        <f t="shared" ca="1" si="20"/>
        <v>C2</v>
      </c>
    </row>
    <row r="109" spans="1:14" ht="30" customHeight="1" x14ac:dyDescent="0.2">
      <c r="A109" s="63" t="s">
        <v>357</v>
      </c>
      <c r="B109" s="49" t="s">
        <v>106</v>
      </c>
      <c r="C109" s="50" t="s">
        <v>301</v>
      </c>
      <c r="D109" s="51" t="s">
        <v>496</v>
      </c>
      <c r="E109" s="52"/>
      <c r="F109" s="46"/>
      <c r="G109" s="47"/>
      <c r="H109" s="47"/>
      <c r="I109" s="5" t="str">
        <f t="shared" ca="1" si="17"/>
        <v>LOCKED</v>
      </c>
      <c r="J109" s="1" t="str">
        <f t="shared" si="21"/>
        <v>B064-72Slab Replacement - Early Opening (72 hour)CW 3230-R8, E13</v>
      </c>
      <c r="K109" s="2" t="e">
        <f>MATCH(J109,#REF!,0)</f>
        <v>#REF!</v>
      </c>
      <c r="L109" s="3" t="str">
        <f t="shared" ca="1" si="18"/>
        <v>F0</v>
      </c>
      <c r="M109" s="3" t="str">
        <f t="shared" ca="1" si="19"/>
        <v>C2</v>
      </c>
      <c r="N109" s="3" t="str">
        <f t="shared" ca="1" si="20"/>
        <v>C2</v>
      </c>
    </row>
    <row r="110" spans="1:14" ht="45" customHeight="1" x14ac:dyDescent="0.2">
      <c r="A110" s="63" t="s">
        <v>358</v>
      </c>
      <c r="B110" s="58" t="s">
        <v>199</v>
      </c>
      <c r="C110" s="50" t="s">
        <v>501</v>
      </c>
      <c r="D110" s="51" t="s">
        <v>119</v>
      </c>
      <c r="E110" s="52" t="s">
        <v>124</v>
      </c>
      <c r="F110" s="53">
        <v>145</v>
      </c>
      <c r="G110" s="54"/>
      <c r="H110" s="55">
        <f>ROUND(G110*F110,2)</f>
        <v>0</v>
      </c>
      <c r="I110" s="5" t="str">
        <f t="shared" ca="1" si="17"/>
        <v/>
      </c>
      <c r="J110" s="1" t="str">
        <f t="shared" si="21"/>
        <v>B074-72150 mm Type 4 Concrete Pavement (Reinforced)m²</v>
      </c>
      <c r="K110" s="2" t="e">
        <f>MATCH(J110,#REF!,0)</f>
        <v>#REF!</v>
      </c>
      <c r="L110" s="3" t="str">
        <f t="shared" ca="1" si="18"/>
        <v>F0</v>
      </c>
      <c r="M110" s="3" t="str">
        <f t="shared" ca="1" si="19"/>
        <v>C2</v>
      </c>
      <c r="N110" s="3" t="str">
        <f t="shared" ca="1" si="20"/>
        <v>C2</v>
      </c>
    </row>
    <row r="111" spans="1:14" ht="30" customHeight="1" x14ac:dyDescent="0.2">
      <c r="A111" s="63" t="s">
        <v>173</v>
      </c>
      <c r="B111" s="49" t="s">
        <v>133</v>
      </c>
      <c r="C111" s="50" t="s">
        <v>107</v>
      </c>
      <c r="D111" s="51" t="s">
        <v>390</v>
      </c>
      <c r="E111" s="52"/>
      <c r="F111" s="46"/>
      <c r="G111" s="47"/>
      <c r="H111" s="47"/>
      <c r="I111" s="5" t="str">
        <f t="shared" ca="1" si="17"/>
        <v>LOCKED</v>
      </c>
      <c r="J111" s="1" t="str">
        <f t="shared" si="21"/>
        <v>B094Drilled DowelsCW 3230-R8</v>
      </c>
      <c r="K111" s="2" t="e">
        <f>MATCH(J111,#REF!,0)</f>
        <v>#REF!</v>
      </c>
      <c r="L111" s="3" t="str">
        <f t="shared" ca="1" si="18"/>
        <v>F0</v>
      </c>
      <c r="M111" s="3" t="str">
        <f t="shared" ca="1" si="19"/>
        <v>C2</v>
      </c>
      <c r="N111" s="3" t="str">
        <f t="shared" ca="1" si="20"/>
        <v>C2</v>
      </c>
    </row>
    <row r="112" spans="1:14" ht="30" customHeight="1" x14ac:dyDescent="0.2">
      <c r="A112" s="63" t="s">
        <v>174</v>
      </c>
      <c r="B112" s="58" t="s">
        <v>199</v>
      </c>
      <c r="C112" s="50" t="s">
        <v>132</v>
      </c>
      <c r="D112" s="51" t="s">
        <v>119</v>
      </c>
      <c r="E112" s="52" t="s">
        <v>127</v>
      </c>
      <c r="F112" s="53">
        <v>25</v>
      </c>
      <c r="G112" s="54"/>
      <c r="H112" s="55">
        <f>ROUND(G112*F112,2)</f>
        <v>0</v>
      </c>
      <c r="I112" s="5" t="str">
        <f t="shared" ca="1" si="17"/>
        <v/>
      </c>
      <c r="J112" s="1" t="str">
        <f t="shared" si="21"/>
        <v>B09519.1 mm Diametereach</v>
      </c>
      <c r="K112" s="2" t="e">
        <f>MATCH(J112,#REF!,0)</f>
        <v>#REF!</v>
      </c>
      <c r="L112" s="3" t="str">
        <f t="shared" ca="1" si="18"/>
        <v>F0</v>
      </c>
      <c r="M112" s="3" t="str">
        <f t="shared" ca="1" si="19"/>
        <v>C2</v>
      </c>
      <c r="N112" s="3" t="str">
        <f t="shared" ca="1" si="20"/>
        <v>C2</v>
      </c>
    </row>
    <row r="113" spans="1:14" ht="30" customHeight="1" x14ac:dyDescent="0.2">
      <c r="A113" s="63" t="s">
        <v>175</v>
      </c>
      <c r="B113" s="49" t="s">
        <v>101</v>
      </c>
      <c r="C113" s="50" t="s">
        <v>108</v>
      </c>
      <c r="D113" s="51" t="s">
        <v>390</v>
      </c>
      <c r="E113" s="52"/>
      <c r="F113" s="46"/>
      <c r="G113" s="47"/>
      <c r="H113" s="47"/>
      <c r="I113" s="5" t="str">
        <f t="shared" ca="1" si="17"/>
        <v>LOCKED</v>
      </c>
      <c r="J113" s="1" t="str">
        <f t="shared" si="21"/>
        <v>B097Drilled Tie BarsCW 3230-R8</v>
      </c>
      <c r="K113" s="2" t="e">
        <f>MATCH(J113,#REF!,0)</f>
        <v>#REF!</v>
      </c>
      <c r="L113" s="3" t="str">
        <f t="shared" ca="1" si="18"/>
        <v>F0</v>
      </c>
      <c r="M113" s="3" t="str">
        <f t="shared" ca="1" si="19"/>
        <v>C2</v>
      </c>
      <c r="N113" s="3" t="str">
        <f t="shared" ca="1" si="20"/>
        <v>C2</v>
      </c>
    </row>
    <row r="114" spans="1:14" ht="30" customHeight="1" x14ac:dyDescent="0.2">
      <c r="A114" s="63" t="s">
        <v>176</v>
      </c>
      <c r="B114" s="58" t="s">
        <v>199</v>
      </c>
      <c r="C114" s="50" t="s">
        <v>131</v>
      </c>
      <c r="D114" s="51" t="s">
        <v>119</v>
      </c>
      <c r="E114" s="52" t="s">
        <v>127</v>
      </c>
      <c r="F114" s="53">
        <v>425</v>
      </c>
      <c r="G114" s="54"/>
      <c r="H114" s="55">
        <f>ROUND(G114*F114,2)</f>
        <v>0</v>
      </c>
      <c r="I114" s="5" t="str">
        <f t="shared" ca="1" si="17"/>
        <v/>
      </c>
      <c r="J114" s="1" t="str">
        <f t="shared" si="21"/>
        <v>B09820 M Deformed Tie Bareach</v>
      </c>
      <c r="K114" s="2" t="e">
        <f>MATCH(J114,#REF!,0)</f>
        <v>#REF!</v>
      </c>
      <c r="L114" s="3" t="str">
        <f t="shared" ca="1" si="18"/>
        <v>F0</v>
      </c>
      <c r="M114" s="3" t="str">
        <f t="shared" ca="1" si="19"/>
        <v>C2</v>
      </c>
      <c r="N114" s="3" t="str">
        <f t="shared" ca="1" si="20"/>
        <v>C2</v>
      </c>
    </row>
    <row r="115" spans="1:14" ht="30" customHeight="1" x14ac:dyDescent="0.2">
      <c r="A115" s="63" t="s">
        <v>364</v>
      </c>
      <c r="B115" s="49" t="s">
        <v>102</v>
      </c>
      <c r="C115" s="50" t="s">
        <v>189</v>
      </c>
      <c r="D115" s="51" t="s">
        <v>531</v>
      </c>
      <c r="E115" s="52"/>
      <c r="F115" s="46"/>
      <c r="G115" s="47"/>
      <c r="H115" s="47"/>
      <c r="I115" s="5" t="str">
        <f t="shared" ca="1" si="17"/>
        <v>LOCKED</v>
      </c>
      <c r="J115" s="1" t="str">
        <f t="shared" si="21"/>
        <v>B114rlMiscellaneous Concrete Slab RenewalCW 3235-R9, E13</v>
      </c>
      <c r="K115" s="2" t="e">
        <f>MATCH(J115,#REF!,0)</f>
        <v>#REF!</v>
      </c>
      <c r="L115" s="3" t="str">
        <f t="shared" ca="1" si="18"/>
        <v>F0</v>
      </c>
      <c r="M115" s="3" t="str">
        <f t="shared" ca="1" si="19"/>
        <v>C2</v>
      </c>
      <c r="N115" s="3" t="str">
        <f t="shared" ca="1" si="20"/>
        <v>C2</v>
      </c>
    </row>
    <row r="116" spans="1:14" s="59" customFormat="1" ht="30" customHeight="1" x14ac:dyDescent="0.2">
      <c r="A116" s="64" t="s">
        <v>365</v>
      </c>
      <c r="B116" s="58" t="s">
        <v>199</v>
      </c>
      <c r="C116" s="50" t="s">
        <v>504</v>
      </c>
      <c r="D116" s="51" t="s">
        <v>226</v>
      </c>
      <c r="E116" s="52"/>
      <c r="F116" s="46"/>
      <c r="G116" s="47"/>
      <c r="H116" s="47"/>
      <c r="I116" s="5" t="str">
        <f t="shared" ca="1" si="17"/>
        <v>LOCKED</v>
      </c>
      <c r="J116" s="1" t="str">
        <f t="shared" si="21"/>
        <v>B118rl100 mm Type 2 Concrete SidewalkSD-228A</v>
      </c>
      <c r="K116" s="2" t="e">
        <f>MATCH(J116,#REF!,0)</f>
        <v>#REF!</v>
      </c>
      <c r="L116" s="3" t="str">
        <f t="shared" ca="1" si="18"/>
        <v>F0</v>
      </c>
      <c r="M116" s="3" t="str">
        <f t="shared" ca="1" si="19"/>
        <v>C2</v>
      </c>
      <c r="N116" s="3" t="str">
        <f t="shared" ca="1" si="20"/>
        <v>C2</v>
      </c>
    </row>
    <row r="117" spans="1:14" ht="30" customHeight="1" x14ac:dyDescent="0.2">
      <c r="A117" s="63" t="s">
        <v>366</v>
      </c>
      <c r="B117" s="65" t="s">
        <v>333</v>
      </c>
      <c r="C117" s="50" t="s">
        <v>334</v>
      </c>
      <c r="D117" s="51"/>
      <c r="E117" s="52" t="s">
        <v>124</v>
      </c>
      <c r="F117" s="53">
        <v>10</v>
      </c>
      <c r="G117" s="54"/>
      <c r="H117" s="55">
        <f>ROUND(G117*F117,2)</f>
        <v>0</v>
      </c>
      <c r="I117" s="5" t="str">
        <f t="shared" ca="1" si="17"/>
        <v/>
      </c>
      <c r="J117" s="1" t="str">
        <f t="shared" si="21"/>
        <v>B119rlLess than 5 sq.m.m²</v>
      </c>
      <c r="K117" s="2" t="e">
        <f>MATCH(J117,#REF!,0)</f>
        <v>#REF!</v>
      </c>
      <c r="L117" s="3" t="str">
        <f t="shared" ca="1" si="18"/>
        <v>F0</v>
      </c>
      <c r="M117" s="3" t="str">
        <f t="shared" ca="1" si="19"/>
        <v>C2</v>
      </c>
      <c r="N117" s="3" t="str">
        <f t="shared" ca="1" si="20"/>
        <v>C2</v>
      </c>
    </row>
    <row r="118" spans="1:14" ht="30" customHeight="1" x14ac:dyDescent="0.2">
      <c r="A118" s="63" t="s">
        <v>367</v>
      </c>
      <c r="B118" s="65" t="s">
        <v>335</v>
      </c>
      <c r="C118" s="50" t="s">
        <v>336</v>
      </c>
      <c r="D118" s="51"/>
      <c r="E118" s="52" t="s">
        <v>124</v>
      </c>
      <c r="F118" s="53">
        <v>120</v>
      </c>
      <c r="G118" s="54"/>
      <c r="H118" s="55">
        <f>ROUND(G118*F118,2)</f>
        <v>0</v>
      </c>
      <c r="I118" s="5" t="str">
        <f t="shared" ca="1" si="17"/>
        <v/>
      </c>
      <c r="J118" s="1" t="str">
        <f t="shared" si="21"/>
        <v>B120rl5 sq.m. to 20 sq.m.m²</v>
      </c>
      <c r="K118" s="2" t="e">
        <f>MATCH(J118,#REF!,0)</f>
        <v>#REF!</v>
      </c>
      <c r="L118" s="3" t="str">
        <f t="shared" ca="1" si="18"/>
        <v>F0</v>
      </c>
      <c r="M118" s="3" t="str">
        <f t="shared" ca="1" si="19"/>
        <v>C2</v>
      </c>
      <c r="N118" s="3" t="str">
        <f t="shared" ca="1" si="20"/>
        <v>C2</v>
      </c>
    </row>
    <row r="119" spans="1:14" ht="30" customHeight="1" x14ac:dyDescent="0.2">
      <c r="A119" s="63" t="s">
        <v>368</v>
      </c>
      <c r="B119" s="65" t="s">
        <v>337</v>
      </c>
      <c r="C119" s="50" t="s">
        <v>338</v>
      </c>
      <c r="D119" s="51" t="s">
        <v>119</v>
      </c>
      <c r="E119" s="52" t="s">
        <v>124</v>
      </c>
      <c r="F119" s="53">
        <v>950</v>
      </c>
      <c r="G119" s="54"/>
      <c r="H119" s="55">
        <f>ROUND(G119*F119,2)</f>
        <v>0</v>
      </c>
      <c r="I119" s="5" t="str">
        <f t="shared" ca="1" si="17"/>
        <v/>
      </c>
      <c r="J119" s="1" t="str">
        <f t="shared" si="21"/>
        <v>B121rlGreater than 20 sq.m.m²</v>
      </c>
      <c r="K119" s="2" t="e">
        <f>MATCH(J119,#REF!,0)</f>
        <v>#REF!</v>
      </c>
      <c r="L119" s="3" t="str">
        <f t="shared" ca="1" si="18"/>
        <v>F0</v>
      </c>
      <c r="M119" s="3" t="str">
        <f t="shared" ca="1" si="19"/>
        <v>C2</v>
      </c>
      <c r="N119" s="3" t="str">
        <f t="shared" ca="1" si="20"/>
        <v>C2</v>
      </c>
    </row>
    <row r="120" spans="1:14" ht="30" customHeight="1" x14ac:dyDescent="0.2">
      <c r="A120" s="63" t="s">
        <v>269</v>
      </c>
      <c r="B120" s="49" t="s">
        <v>109</v>
      </c>
      <c r="C120" s="50" t="s">
        <v>236</v>
      </c>
      <c r="D120" s="51" t="s">
        <v>3</v>
      </c>
      <c r="E120" s="52" t="s">
        <v>124</v>
      </c>
      <c r="F120" s="66">
        <v>10</v>
      </c>
      <c r="G120" s="54"/>
      <c r="H120" s="55">
        <f t="shared" ref="H120:H122" si="27">ROUND(G120*F120,2)</f>
        <v>0</v>
      </c>
      <c r="I120" s="5" t="str">
        <f t="shared" ca="1" si="17"/>
        <v/>
      </c>
      <c r="J120" s="1" t="str">
        <f t="shared" si="21"/>
        <v>B124Adjustment of Precast Sidewalk BlocksCW 3235-R9m²</v>
      </c>
      <c r="K120" s="2" t="e">
        <f>MATCH(J120,#REF!,0)</f>
        <v>#REF!</v>
      </c>
      <c r="L120" s="3" t="str">
        <f t="shared" ca="1" si="18"/>
        <v>F0</v>
      </c>
      <c r="M120" s="3" t="str">
        <f t="shared" ca="1" si="19"/>
        <v>C2</v>
      </c>
      <c r="N120" s="3" t="str">
        <f t="shared" ca="1" si="20"/>
        <v>C2</v>
      </c>
    </row>
    <row r="121" spans="1:14" ht="30" customHeight="1" x14ac:dyDescent="0.2">
      <c r="A121" s="63" t="s">
        <v>270</v>
      </c>
      <c r="B121" s="49" t="s">
        <v>110</v>
      </c>
      <c r="C121" s="50" t="s">
        <v>237</v>
      </c>
      <c r="D121" s="51" t="s">
        <v>3</v>
      </c>
      <c r="E121" s="52" t="s">
        <v>124</v>
      </c>
      <c r="F121" s="53">
        <v>5</v>
      </c>
      <c r="G121" s="54"/>
      <c r="H121" s="55">
        <f t="shared" si="27"/>
        <v>0</v>
      </c>
      <c r="I121" s="5" t="str">
        <f t="shared" ca="1" si="17"/>
        <v/>
      </c>
      <c r="J121" s="1" t="str">
        <f t="shared" si="21"/>
        <v>B125Supply of Precast Sidewalk BlocksCW 3235-R9m²</v>
      </c>
      <c r="K121" s="2" t="e">
        <f>MATCH(J121,#REF!,0)</f>
        <v>#REF!</v>
      </c>
      <c r="L121" s="3" t="str">
        <f t="shared" ca="1" si="18"/>
        <v>F0</v>
      </c>
      <c r="M121" s="3" t="str">
        <f t="shared" ca="1" si="19"/>
        <v>C2</v>
      </c>
      <c r="N121" s="3" t="str">
        <f t="shared" ca="1" si="20"/>
        <v>C2</v>
      </c>
    </row>
    <row r="122" spans="1:14" s="75" customFormat="1" ht="30" customHeight="1" x14ac:dyDescent="0.2">
      <c r="A122" s="67" t="s">
        <v>320</v>
      </c>
      <c r="B122" s="68" t="s">
        <v>104</v>
      </c>
      <c r="C122" s="69" t="s">
        <v>311</v>
      </c>
      <c r="D122" s="70" t="s">
        <v>3</v>
      </c>
      <c r="E122" s="71" t="s">
        <v>124</v>
      </c>
      <c r="F122" s="72">
        <v>5</v>
      </c>
      <c r="G122" s="73"/>
      <c r="H122" s="74">
        <f t="shared" si="27"/>
        <v>0</v>
      </c>
      <c r="I122" s="5" t="str">
        <f t="shared" ca="1" si="17"/>
        <v/>
      </c>
      <c r="J122" s="1" t="str">
        <f t="shared" si="21"/>
        <v>B125ARemoval of Precast Sidewalk BlocksCW 3235-R9m²</v>
      </c>
      <c r="K122" s="2" t="e">
        <f>MATCH(J122,#REF!,0)</f>
        <v>#REF!</v>
      </c>
      <c r="L122" s="3" t="str">
        <f t="shared" ca="1" si="18"/>
        <v>F0</v>
      </c>
      <c r="M122" s="3" t="str">
        <f t="shared" ca="1" si="19"/>
        <v>C2</v>
      </c>
      <c r="N122" s="3" t="str">
        <f t="shared" ca="1" si="20"/>
        <v>C2</v>
      </c>
    </row>
    <row r="123" spans="1:14" ht="30" customHeight="1" x14ac:dyDescent="0.2">
      <c r="A123" s="63" t="s">
        <v>370</v>
      </c>
      <c r="B123" s="49" t="s">
        <v>329</v>
      </c>
      <c r="C123" s="50" t="s">
        <v>191</v>
      </c>
      <c r="D123" s="51" t="s">
        <v>389</v>
      </c>
      <c r="E123" s="52"/>
      <c r="F123" s="46"/>
      <c r="G123" s="47"/>
      <c r="H123" s="47"/>
      <c r="I123" s="5" t="str">
        <f t="shared" ca="1" si="17"/>
        <v>LOCKED</v>
      </c>
      <c r="J123" s="1" t="str">
        <f t="shared" si="21"/>
        <v>B126rConcrete Curb RemovalCW 3240-R10</v>
      </c>
      <c r="K123" s="2" t="e">
        <f>MATCH(J123,#REF!,0)</f>
        <v>#REF!</v>
      </c>
      <c r="L123" s="3" t="str">
        <f t="shared" ca="1" si="18"/>
        <v>F0</v>
      </c>
      <c r="M123" s="3" t="str">
        <f t="shared" ca="1" si="19"/>
        <v>C2</v>
      </c>
      <c r="N123" s="3" t="str">
        <f t="shared" ca="1" si="20"/>
        <v>C2</v>
      </c>
    </row>
    <row r="124" spans="1:14" ht="30" customHeight="1" x14ac:dyDescent="0.2">
      <c r="A124" s="63" t="s">
        <v>371</v>
      </c>
      <c r="B124" s="58" t="s">
        <v>199</v>
      </c>
      <c r="C124" s="50" t="s">
        <v>229</v>
      </c>
      <c r="D124" s="51" t="s">
        <v>119</v>
      </c>
      <c r="E124" s="52" t="s">
        <v>128</v>
      </c>
      <c r="F124" s="53">
        <v>927</v>
      </c>
      <c r="G124" s="54"/>
      <c r="H124" s="55">
        <f t="shared" ref="H124:H125" si="28">ROUND(G124*F124,2)</f>
        <v>0</v>
      </c>
      <c r="I124" s="5" t="str">
        <f t="shared" ca="1" si="17"/>
        <v/>
      </c>
      <c r="J124" s="1" t="str">
        <f t="shared" si="21"/>
        <v>B129rCurb and Gutterm</v>
      </c>
      <c r="K124" s="2" t="e">
        <f>MATCH(J124,#REF!,0)</f>
        <v>#REF!</v>
      </c>
      <c r="L124" s="3" t="str">
        <f t="shared" ca="1" si="18"/>
        <v>F0</v>
      </c>
      <c r="M124" s="3" t="str">
        <f t="shared" ca="1" si="19"/>
        <v>C2</v>
      </c>
      <c r="N124" s="3" t="str">
        <f t="shared" ca="1" si="20"/>
        <v>C2</v>
      </c>
    </row>
    <row r="125" spans="1:14" ht="30" customHeight="1" x14ac:dyDescent="0.2">
      <c r="A125" s="63" t="s">
        <v>271</v>
      </c>
      <c r="B125" s="49" t="s">
        <v>112</v>
      </c>
      <c r="C125" s="50" t="s">
        <v>111</v>
      </c>
      <c r="D125" s="51" t="s">
        <v>351</v>
      </c>
      <c r="E125" s="52" t="s">
        <v>124</v>
      </c>
      <c r="F125" s="53">
        <v>10</v>
      </c>
      <c r="G125" s="54"/>
      <c r="H125" s="55">
        <f t="shared" si="28"/>
        <v>0</v>
      </c>
      <c r="I125" s="5" t="str">
        <f t="shared" ca="1" si="17"/>
        <v/>
      </c>
      <c r="J125" s="1" t="str">
        <f t="shared" si="21"/>
        <v>B189Regrading Existing Interlocking Paving StonesCW 3330-R5m²</v>
      </c>
      <c r="K125" s="2" t="e">
        <f>MATCH(J125,#REF!,0)</f>
        <v>#REF!</v>
      </c>
      <c r="L125" s="3" t="str">
        <f t="shared" ca="1" si="18"/>
        <v>F0</v>
      </c>
      <c r="M125" s="3" t="str">
        <f t="shared" ca="1" si="19"/>
        <v>C2</v>
      </c>
      <c r="N125" s="3" t="str">
        <f t="shared" ca="1" si="20"/>
        <v>C2</v>
      </c>
    </row>
    <row r="126" spans="1:14" ht="30" customHeight="1" x14ac:dyDescent="0.2">
      <c r="A126" s="63" t="s">
        <v>272</v>
      </c>
      <c r="B126" s="49" t="s">
        <v>113</v>
      </c>
      <c r="C126" s="50" t="s">
        <v>204</v>
      </c>
      <c r="D126" s="51" t="s">
        <v>458</v>
      </c>
      <c r="E126" s="76"/>
      <c r="F126" s="46"/>
      <c r="G126" s="47"/>
      <c r="H126" s="47"/>
      <c r="I126" s="5" t="str">
        <f t="shared" ca="1" si="17"/>
        <v>LOCKED</v>
      </c>
      <c r="J126" s="1" t="str">
        <f t="shared" si="21"/>
        <v>B190Construction of Asphaltic Concrete OverlayCW 3410-R12</v>
      </c>
      <c r="K126" s="2" t="e">
        <f>MATCH(J126,#REF!,0)</f>
        <v>#REF!</v>
      </c>
      <c r="L126" s="3" t="str">
        <f t="shared" ca="1" si="18"/>
        <v>F0</v>
      </c>
      <c r="M126" s="3" t="str">
        <f t="shared" ca="1" si="19"/>
        <v>C2</v>
      </c>
      <c r="N126" s="3" t="str">
        <f t="shared" ca="1" si="20"/>
        <v>C2</v>
      </c>
    </row>
    <row r="127" spans="1:14" ht="30" customHeight="1" x14ac:dyDescent="0.2">
      <c r="A127" s="63" t="s">
        <v>273</v>
      </c>
      <c r="B127" s="58" t="s">
        <v>199</v>
      </c>
      <c r="C127" s="50" t="s">
        <v>205</v>
      </c>
      <c r="D127" s="51"/>
      <c r="E127" s="52"/>
      <c r="F127" s="46"/>
      <c r="G127" s="47"/>
      <c r="H127" s="47"/>
      <c r="I127" s="5" t="str">
        <f t="shared" ca="1" si="17"/>
        <v>LOCKED</v>
      </c>
      <c r="J127" s="1" t="str">
        <f t="shared" si="21"/>
        <v>B191Main Line Paving</v>
      </c>
      <c r="K127" s="2" t="e">
        <f>MATCH(J127,#REF!,0)</f>
        <v>#REF!</v>
      </c>
      <c r="L127" s="3" t="str">
        <f t="shared" ca="1" si="18"/>
        <v>F0</v>
      </c>
      <c r="M127" s="3" t="str">
        <f t="shared" ca="1" si="19"/>
        <v>C2</v>
      </c>
      <c r="N127" s="3" t="str">
        <f t="shared" ca="1" si="20"/>
        <v>C2</v>
      </c>
    </row>
    <row r="128" spans="1:14" ht="30" customHeight="1" x14ac:dyDescent="0.2">
      <c r="A128" s="63" t="s">
        <v>274</v>
      </c>
      <c r="B128" s="65" t="s">
        <v>333</v>
      </c>
      <c r="C128" s="50" t="s">
        <v>343</v>
      </c>
      <c r="D128" s="51"/>
      <c r="E128" s="52" t="s">
        <v>126</v>
      </c>
      <c r="F128" s="53">
        <v>870</v>
      </c>
      <c r="G128" s="54"/>
      <c r="H128" s="55">
        <f>ROUND(G128*F128,2)</f>
        <v>0</v>
      </c>
      <c r="I128" s="5" t="str">
        <f t="shared" ca="1" si="17"/>
        <v/>
      </c>
      <c r="J128" s="1" t="str">
        <f t="shared" si="21"/>
        <v>B193Type IAtonne</v>
      </c>
      <c r="K128" s="2" t="e">
        <f>MATCH(J128,#REF!,0)</f>
        <v>#REF!</v>
      </c>
      <c r="L128" s="3" t="str">
        <f t="shared" ca="1" si="18"/>
        <v>F0</v>
      </c>
      <c r="M128" s="3" t="str">
        <f t="shared" ca="1" si="19"/>
        <v>C2</v>
      </c>
      <c r="N128" s="3" t="str">
        <f t="shared" ca="1" si="20"/>
        <v>C2</v>
      </c>
    </row>
    <row r="129" spans="1:14" ht="30" customHeight="1" x14ac:dyDescent="0.2">
      <c r="A129" s="63" t="s">
        <v>275</v>
      </c>
      <c r="B129" s="58" t="s">
        <v>200</v>
      </c>
      <c r="C129" s="50" t="s">
        <v>206</v>
      </c>
      <c r="D129" s="51"/>
      <c r="E129" s="52"/>
      <c r="F129" s="46"/>
      <c r="G129" s="47"/>
      <c r="H129" s="47"/>
      <c r="I129" s="5" t="str">
        <f t="shared" ca="1" si="17"/>
        <v>LOCKED</v>
      </c>
      <c r="J129" s="1" t="str">
        <f t="shared" si="21"/>
        <v>B194Tie-ins and Approaches</v>
      </c>
      <c r="K129" s="2" t="e">
        <f>MATCH(J129,#REF!,0)</f>
        <v>#REF!</v>
      </c>
      <c r="L129" s="3" t="str">
        <f t="shared" ca="1" si="18"/>
        <v>F0</v>
      </c>
      <c r="M129" s="3" t="str">
        <f t="shared" ca="1" si="19"/>
        <v>C2</v>
      </c>
      <c r="N129" s="3" t="str">
        <f t="shared" ca="1" si="20"/>
        <v>C2</v>
      </c>
    </row>
    <row r="130" spans="1:14" ht="30" customHeight="1" x14ac:dyDescent="0.2">
      <c r="A130" s="63" t="s">
        <v>276</v>
      </c>
      <c r="B130" s="65" t="s">
        <v>333</v>
      </c>
      <c r="C130" s="50" t="s">
        <v>343</v>
      </c>
      <c r="D130" s="51"/>
      <c r="E130" s="52" t="s">
        <v>126</v>
      </c>
      <c r="F130" s="53">
        <v>190</v>
      </c>
      <c r="G130" s="54"/>
      <c r="H130" s="55">
        <f>ROUND(G130*F130,2)</f>
        <v>0</v>
      </c>
      <c r="I130" s="5" t="str">
        <f t="shared" ca="1" si="17"/>
        <v/>
      </c>
      <c r="J130" s="1" t="str">
        <f t="shared" si="21"/>
        <v>B195Type IAtonne</v>
      </c>
      <c r="K130" s="2" t="e">
        <f>MATCH(J130,#REF!,0)</f>
        <v>#REF!</v>
      </c>
      <c r="L130" s="3" t="str">
        <f t="shared" ca="1" si="18"/>
        <v>F0</v>
      </c>
      <c r="M130" s="3" t="str">
        <f t="shared" ca="1" si="19"/>
        <v>C2</v>
      </c>
      <c r="N130" s="3" t="str">
        <f t="shared" ca="1" si="20"/>
        <v>C2</v>
      </c>
    </row>
    <row r="131" spans="1:14" ht="30" customHeight="1" x14ac:dyDescent="0.2">
      <c r="A131" s="63" t="s">
        <v>277</v>
      </c>
      <c r="B131" s="49" t="s">
        <v>114</v>
      </c>
      <c r="C131" s="50" t="s">
        <v>52</v>
      </c>
      <c r="D131" s="51" t="s">
        <v>397</v>
      </c>
      <c r="E131" s="52"/>
      <c r="F131" s="46"/>
      <c r="G131" s="47"/>
      <c r="H131" s="47"/>
      <c r="I131" s="5" t="str">
        <f t="shared" ca="1" si="17"/>
        <v>LOCKED</v>
      </c>
      <c r="J131" s="1" t="str">
        <f t="shared" si="21"/>
        <v>B200Planing of PavementCW 3450-R6</v>
      </c>
      <c r="K131" s="2" t="e">
        <f>MATCH(J131,#REF!,0)</f>
        <v>#REF!</v>
      </c>
      <c r="L131" s="3" t="str">
        <f t="shared" ca="1" si="18"/>
        <v>F0</v>
      </c>
      <c r="M131" s="3" t="str">
        <f t="shared" ca="1" si="19"/>
        <v>C2</v>
      </c>
      <c r="N131" s="3" t="str">
        <f t="shared" ca="1" si="20"/>
        <v>C2</v>
      </c>
    </row>
    <row r="132" spans="1:14" ht="30" customHeight="1" x14ac:dyDescent="0.2">
      <c r="A132" s="63" t="s">
        <v>278</v>
      </c>
      <c r="B132" s="58" t="s">
        <v>199</v>
      </c>
      <c r="C132" s="50" t="s">
        <v>411</v>
      </c>
      <c r="D132" s="51" t="s">
        <v>119</v>
      </c>
      <c r="E132" s="52" t="s">
        <v>124</v>
      </c>
      <c r="F132" s="53">
        <v>1990</v>
      </c>
      <c r="G132" s="54"/>
      <c r="H132" s="55">
        <f t="shared" ref="H132:H135" si="29">ROUND(G132*F132,2)</f>
        <v>0</v>
      </c>
      <c r="I132" s="5" t="str">
        <f t="shared" ca="1" si="17"/>
        <v/>
      </c>
      <c r="J132" s="1" t="str">
        <f t="shared" si="21"/>
        <v>B2011 - 50 mm Depth (Asphalt)m²</v>
      </c>
      <c r="K132" s="2" t="e">
        <f>MATCH(J132,#REF!,0)</f>
        <v>#REF!</v>
      </c>
      <c r="L132" s="3" t="str">
        <f t="shared" ca="1" si="18"/>
        <v>F0</v>
      </c>
      <c r="M132" s="3" t="str">
        <f t="shared" ca="1" si="19"/>
        <v>C2</v>
      </c>
      <c r="N132" s="3" t="str">
        <f t="shared" ca="1" si="20"/>
        <v>C2</v>
      </c>
    </row>
    <row r="133" spans="1:14" ht="30" customHeight="1" x14ac:dyDescent="0.2">
      <c r="A133" s="63" t="s">
        <v>279</v>
      </c>
      <c r="B133" s="58" t="s">
        <v>200</v>
      </c>
      <c r="C133" s="50" t="s">
        <v>50</v>
      </c>
      <c r="D133" s="51" t="s">
        <v>119</v>
      </c>
      <c r="E133" s="52" t="s">
        <v>124</v>
      </c>
      <c r="F133" s="53">
        <v>1990</v>
      </c>
      <c r="G133" s="54"/>
      <c r="H133" s="55">
        <f t="shared" si="29"/>
        <v>0</v>
      </c>
      <c r="I133" s="5" t="str">
        <f t="shared" ca="1" si="17"/>
        <v/>
      </c>
      <c r="J133" s="1" t="str">
        <f t="shared" si="21"/>
        <v>B20250 - 100 mm Depth (Asphalt)m²</v>
      </c>
      <c r="K133" s="2" t="e">
        <f>MATCH(J133,#REF!,0)</f>
        <v>#REF!</v>
      </c>
      <c r="L133" s="3" t="str">
        <f t="shared" ca="1" si="18"/>
        <v>F0</v>
      </c>
      <c r="M133" s="3" t="str">
        <f t="shared" ca="1" si="19"/>
        <v>C2</v>
      </c>
      <c r="N133" s="3" t="str">
        <f t="shared" ca="1" si="20"/>
        <v>C2</v>
      </c>
    </row>
    <row r="134" spans="1:14" ht="30" customHeight="1" x14ac:dyDescent="0.2">
      <c r="A134" s="63" t="s">
        <v>300</v>
      </c>
      <c r="B134" s="49" t="s">
        <v>115</v>
      </c>
      <c r="C134" s="50" t="s">
        <v>483</v>
      </c>
      <c r="D134" s="51" t="s">
        <v>509</v>
      </c>
      <c r="E134" s="52"/>
      <c r="F134" s="46"/>
      <c r="G134" s="47"/>
      <c r="H134" s="47"/>
      <c r="I134" s="5" t="str">
        <f t="shared" ref="I134:I197" ca="1" si="30">IF(CELL("protect",$G134)=1, "LOCKED", "")</f>
        <v>LOCKED</v>
      </c>
      <c r="J134" s="1" t="str">
        <f t="shared" si="21"/>
        <v>B206Supply and Install Pavement Repair Fabric</v>
      </c>
      <c r="K134" s="2" t="e">
        <f>MATCH(J134,#REF!,0)</f>
        <v>#REF!</v>
      </c>
      <c r="L134" s="3" t="str">
        <f t="shared" ref="L134:L197" ca="1" si="31">CELL("format",$F134)</f>
        <v>F0</v>
      </c>
      <c r="M134" s="3" t="str">
        <f t="shared" ref="M134:M197" ca="1" si="32">CELL("format",$G134)</f>
        <v>C2</v>
      </c>
      <c r="N134" s="3" t="str">
        <f t="shared" ref="N134:N197" ca="1" si="33">CELL("format",$H134)</f>
        <v>C2</v>
      </c>
    </row>
    <row r="135" spans="1:14" ht="30" customHeight="1" x14ac:dyDescent="0.2">
      <c r="A135" s="63" t="s">
        <v>481</v>
      </c>
      <c r="B135" s="58" t="s">
        <v>199</v>
      </c>
      <c r="C135" s="50" t="s">
        <v>482</v>
      </c>
      <c r="D135" s="51"/>
      <c r="E135" s="52" t="s">
        <v>124</v>
      </c>
      <c r="F135" s="66">
        <v>1500</v>
      </c>
      <c r="G135" s="54"/>
      <c r="H135" s="55">
        <f t="shared" si="29"/>
        <v>0</v>
      </c>
      <c r="I135" s="5" t="str">
        <f t="shared" ca="1" si="30"/>
        <v/>
      </c>
      <c r="J135" s="1" t="str">
        <f t="shared" ref="J135:J198" si="34">CLEAN(CONCATENATE(TRIM($A135),TRIM($C135),IF(LEFT($D135)&lt;&gt;"E",TRIM($D135),),TRIM($E135)))</f>
        <v>B206AType Am²</v>
      </c>
      <c r="K135" s="2" t="e">
        <f>MATCH(J135,#REF!,0)</f>
        <v>#REF!</v>
      </c>
      <c r="L135" s="3" t="str">
        <f t="shared" ca="1" si="31"/>
        <v>F0</v>
      </c>
      <c r="M135" s="3" t="str">
        <f t="shared" ca="1" si="32"/>
        <v>C2</v>
      </c>
      <c r="N135" s="3" t="str">
        <f t="shared" ca="1" si="33"/>
        <v>C2</v>
      </c>
    </row>
    <row r="136" spans="1:14" ht="30" customHeight="1" x14ac:dyDescent="0.2">
      <c r="A136" s="35"/>
      <c r="B136" s="84"/>
      <c r="C136" s="61" t="s">
        <v>532</v>
      </c>
      <c r="D136" s="46"/>
      <c r="E136" s="101"/>
      <c r="F136" s="46"/>
      <c r="G136" s="47"/>
      <c r="H136" s="47"/>
      <c r="I136" s="5" t="str">
        <f t="shared" ca="1" si="30"/>
        <v>LOCKED</v>
      </c>
      <c r="J136" s="1" t="str">
        <f t="shared" si="34"/>
        <v>ROADWORKS - NEW CONSTRUCTION</v>
      </c>
      <c r="K136" s="2" t="e">
        <f>MATCH(J136,#REF!,0)</f>
        <v>#REF!</v>
      </c>
      <c r="L136" s="3" t="str">
        <f t="shared" ca="1" si="31"/>
        <v>F0</v>
      </c>
      <c r="M136" s="3" t="str">
        <f t="shared" ca="1" si="32"/>
        <v>C2</v>
      </c>
      <c r="N136" s="3" t="str">
        <f t="shared" ca="1" si="33"/>
        <v>C2</v>
      </c>
    </row>
    <row r="137" spans="1:14" ht="45" customHeight="1" x14ac:dyDescent="0.2">
      <c r="A137" s="81" t="s">
        <v>220</v>
      </c>
      <c r="B137" s="49" t="s">
        <v>116</v>
      </c>
      <c r="C137" s="50" t="s">
        <v>207</v>
      </c>
      <c r="D137" s="51" t="s">
        <v>511</v>
      </c>
      <c r="E137" s="52"/>
      <c r="F137" s="46"/>
      <c r="G137" s="47"/>
      <c r="H137" s="47"/>
      <c r="I137" s="5" t="str">
        <f t="shared" ca="1" si="30"/>
        <v>LOCKED</v>
      </c>
      <c r="J137" s="1" t="str">
        <f t="shared" si="34"/>
        <v>C032Concrete Curbs, Curb and Gutter, and Splash StripsCW 3310-R17, E13</v>
      </c>
      <c r="K137" s="2" t="e">
        <f>MATCH(J137,#REF!,0)</f>
        <v>#REF!</v>
      </c>
      <c r="L137" s="3" t="str">
        <f t="shared" ca="1" si="31"/>
        <v>F0</v>
      </c>
      <c r="M137" s="3" t="str">
        <f t="shared" ca="1" si="32"/>
        <v>C2</v>
      </c>
      <c r="N137" s="3" t="str">
        <f t="shared" ca="1" si="33"/>
        <v>C2</v>
      </c>
    </row>
    <row r="138" spans="1:14" ht="60" customHeight="1" x14ac:dyDescent="0.2">
      <c r="A138" s="48" t="s">
        <v>290</v>
      </c>
      <c r="B138" s="58" t="s">
        <v>199</v>
      </c>
      <c r="C138" s="50" t="s">
        <v>533</v>
      </c>
      <c r="D138" s="51" t="s">
        <v>193</v>
      </c>
      <c r="E138" s="52" t="s">
        <v>128</v>
      </c>
      <c r="F138" s="66">
        <v>520</v>
      </c>
      <c r="G138" s="54"/>
      <c r="H138" s="55">
        <f t="shared" ref="H138:H142" si="35">ROUND(G138*F138,2)</f>
        <v>0</v>
      </c>
      <c r="I138" s="5" t="str">
        <f t="shared" ca="1" si="30"/>
        <v/>
      </c>
      <c r="J138" s="1" t="str">
        <f t="shared" si="34"/>
        <v>C038Construction of Curb and Gutter (150mm ht, Barrier, Integral, 600 mm width, 150 mm Plain Type 2 Concrete Pavement)SD-200m</v>
      </c>
      <c r="K138" s="2" t="e">
        <f>MATCH(J138,#REF!,0)</f>
        <v>#REF!</v>
      </c>
      <c r="L138" s="3" t="str">
        <f t="shared" ca="1" si="31"/>
        <v>F0</v>
      </c>
      <c r="M138" s="3" t="str">
        <f t="shared" ca="1" si="32"/>
        <v>C2</v>
      </c>
      <c r="N138" s="3" t="str">
        <f t="shared" ca="1" si="33"/>
        <v>C2</v>
      </c>
    </row>
    <row r="139" spans="1:14" ht="60" customHeight="1" x14ac:dyDescent="0.2">
      <c r="A139" s="48" t="s">
        <v>291</v>
      </c>
      <c r="B139" s="58" t="s">
        <v>200</v>
      </c>
      <c r="C139" s="50" t="s">
        <v>534</v>
      </c>
      <c r="D139" s="51" t="s">
        <v>258</v>
      </c>
      <c r="E139" s="52" t="s">
        <v>128</v>
      </c>
      <c r="F139" s="66">
        <v>40</v>
      </c>
      <c r="G139" s="54"/>
      <c r="H139" s="55">
        <f t="shared" si="35"/>
        <v>0</v>
      </c>
      <c r="I139" s="5" t="str">
        <f t="shared" ca="1" si="30"/>
        <v/>
      </c>
      <c r="J139" s="1" t="str">
        <f t="shared" si="34"/>
        <v>C039Construction of Curb and Gutter (180 mm ht, Modified Barrier, Integral, 600 mm width, 150 mm Plain Type 2 Concrete Pavement)SD-200 SD-203Bm</v>
      </c>
      <c r="K139" s="2" t="e">
        <f>MATCH(J139,#REF!,0)</f>
        <v>#REF!</v>
      </c>
      <c r="L139" s="3" t="str">
        <f t="shared" ca="1" si="31"/>
        <v>F0</v>
      </c>
      <c r="M139" s="3" t="str">
        <f t="shared" ca="1" si="32"/>
        <v>C2</v>
      </c>
      <c r="N139" s="3" t="str">
        <f t="shared" ca="1" si="33"/>
        <v>C2</v>
      </c>
    </row>
    <row r="140" spans="1:14" s="59" customFormat="1" ht="60" customHeight="1" x14ac:dyDescent="0.2">
      <c r="A140" s="81" t="s">
        <v>221</v>
      </c>
      <c r="B140" s="58" t="s">
        <v>201</v>
      </c>
      <c r="C140" s="50" t="s">
        <v>535</v>
      </c>
      <c r="D140" s="51" t="s">
        <v>259</v>
      </c>
      <c r="E140" s="52" t="s">
        <v>128</v>
      </c>
      <c r="F140" s="66">
        <v>370</v>
      </c>
      <c r="G140" s="54"/>
      <c r="H140" s="55">
        <f t="shared" si="35"/>
        <v>0</v>
      </c>
      <c r="I140" s="5" t="str">
        <f t="shared" ca="1" si="30"/>
        <v/>
      </c>
      <c r="J140" s="1" t="str">
        <f t="shared" si="34"/>
        <v>C040Construction of Curb and Gutter (40 mm ht, Lip Curb, Integral, 600 mm width, 150 mm Plain Type 2 Concrete Pavement)SD-200 SD-202Bm</v>
      </c>
      <c r="K140" s="2" t="e">
        <f>MATCH(J140,#REF!,0)</f>
        <v>#REF!</v>
      </c>
      <c r="L140" s="3" t="str">
        <f t="shared" ca="1" si="31"/>
        <v>F0</v>
      </c>
      <c r="M140" s="3" t="str">
        <f t="shared" ca="1" si="32"/>
        <v>C2</v>
      </c>
      <c r="N140" s="3" t="str">
        <f t="shared" ca="1" si="33"/>
        <v>C2</v>
      </c>
    </row>
    <row r="141" spans="1:14" s="59" customFormat="1" ht="60" customHeight="1" x14ac:dyDescent="0.2">
      <c r="A141" s="81" t="s">
        <v>222</v>
      </c>
      <c r="B141" s="58" t="s">
        <v>202</v>
      </c>
      <c r="C141" s="50" t="s">
        <v>536</v>
      </c>
      <c r="D141" s="51" t="s">
        <v>463</v>
      </c>
      <c r="E141" s="52" t="s">
        <v>128</v>
      </c>
      <c r="F141" s="66">
        <v>14</v>
      </c>
      <c r="G141" s="54"/>
      <c r="H141" s="55">
        <f t="shared" si="35"/>
        <v>0</v>
      </c>
      <c r="I141" s="5" t="str">
        <f t="shared" ca="1" si="30"/>
        <v/>
      </c>
      <c r="J141" s="1" t="str">
        <f t="shared" si="34"/>
        <v>C041Construction of Curb and Gutter (8-12 mm ht, Curb Ramp, Integral, 600 mm width, 150 mm Plain Type 2 Concrete Pavement)SD-200 SD-229Em</v>
      </c>
      <c r="K141" s="2" t="e">
        <f>MATCH(J141,#REF!,0)</f>
        <v>#REF!</v>
      </c>
      <c r="L141" s="3" t="str">
        <f t="shared" ca="1" si="31"/>
        <v>F0</v>
      </c>
      <c r="M141" s="3" t="str">
        <f t="shared" ca="1" si="32"/>
        <v>C2</v>
      </c>
      <c r="N141" s="3" t="str">
        <f t="shared" ca="1" si="33"/>
        <v>C2</v>
      </c>
    </row>
    <row r="142" spans="1:14" ht="30" customHeight="1" x14ac:dyDescent="0.2">
      <c r="A142" s="48" t="s">
        <v>7</v>
      </c>
      <c r="B142" s="49" t="s">
        <v>117</v>
      </c>
      <c r="C142" s="50" t="s">
        <v>504</v>
      </c>
      <c r="D142" s="51" t="s">
        <v>515</v>
      </c>
      <c r="E142" s="52" t="s">
        <v>124</v>
      </c>
      <c r="F142" s="66">
        <v>60</v>
      </c>
      <c r="G142" s="54"/>
      <c r="H142" s="55">
        <f t="shared" si="35"/>
        <v>0</v>
      </c>
      <c r="I142" s="5" t="str">
        <f t="shared" ca="1" si="30"/>
        <v/>
      </c>
      <c r="J142" s="1" t="str">
        <f t="shared" si="34"/>
        <v>C051100 mm Type 2 Concrete SidewalkCW 3325-R5, E13m²</v>
      </c>
      <c r="K142" s="2" t="e">
        <f>MATCH(J142,#REF!,0)</f>
        <v>#REF!</v>
      </c>
      <c r="L142" s="3" t="str">
        <f t="shared" ca="1" si="31"/>
        <v>F0</v>
      </c>
      <c r="M142" s="3" t="str">
        <f t="shared" ca="1" si="32"/>
        <v>C2</v>
      </c>
      <c r="N142" s="3" t="str">
        <f t="shared" ca="1" si="33"/>
        <v>C2</v>
      </c>
    </row>
    <row r="143" spans="1:14" ht="30" customHeight="1" x14ac:dyDescent="0.2">
      <c r="A143" s="35"/>
      <c r="B143" s="84"/>
      <c r="C143" s="61" t="s">
        <v>136</v>
      </c>
      <c r="D143" s="46"/>
      <c r="E143" s="85"/>
      <c r="F143" s="46"/>
      <c r="G143" s="47"/>
      <c r="H143" s="47"/>
      <c r="I143" s="5" t="str">
        <f t="shared" ca="1" si="30"/>
        <v>LOCKED</v>
      </c>
      <c r="J143" s="1" t="str">
        <f t="shared" si="34"/>
        <v>JOINT AND CRACK SEALING</v>
      </c>
      <c r="K143" s="2" t="e">
        <f>MATCH(J143,#REF!,0)</f>
        <v>#REF!</v>
      </c>
      <c r="L143" s="3" t="str">
        <f t="shared" ca="1" si="31"/>
        <v>F0</v>
      </c>
      <c r="M143" s="3" t="str">
        <f t="shared" ca="1" si="32"/>
        <v>C2</v>
      </c>
      <c r="N143" s="3" t="str">
        <f t="shared" ca="1" si="33"/>
        <v>C2</v>
      </c>
    </row>
    <row r="144" spans="1:14" s="110" customFormat="1" ht="30" customHeight="1" x14ac:dyDescent="0.2">
      <c r="A144" s="81" t="s">
        <v>294</v>
      </c>
      <c r="B144" s="49" t="s">
        <v>210</v>
      </c>
      <c r="C144" s="50" t="s">
        <v>51</v>
      </c>
      <c r="D144" s="51" t="s">
        <v>353</v>
      </c>
      <c r="E144" s="52" t="s">
        <v>128</v>
      </c>
      <c r="F144" s="66">
        <v>200</v>
      </c>
      <c r="G144" s="54"/>
      <c r="H144" s="55">
        <f>ROUND(G144*F144,2)</f>
        <v>0</v>
      </c>
      <c r="I144" s="5" t="str">
        <f t="shared" ca="1" si="30"/>
        <v/>
      </c>
      <c r="J144" s="1" t="str">
        <f t="shared" si="34"/>
        <v>D006Reflective Crack MaintenanceCW 3250-R7m</v>
      </c>
      <c r="K144" s="2" t="e">
        <f>MATCH(J144,#REF!,0)</f>
        <v>#REF!</v>
      </c>
      <c r="L144" s="3" t="str">
        <f t="shared" ca="1" si="31"/>
        <v>F0</v>
      </c>
      <c r="M144" s="3" t="str">
        <f t="shared" ca="1" si="32"/>
        <v>C2</v>
      </c>
      <c r="N144" s="3" t="str">
        <f t="shared" ca="1" si="33"/>
        <v>C2</v>
      </c>
    </row>
    <row r="145" spans="1:14" ht="45" customHeight="1" x14ac:dyDescent="0.2">
      <c r="A145" s="35"/>
      <c r="B145" s="84"/>
      <c r="C145" s="61" t="s">
        <v>137</v>
      </c>
      <c r="D145" s="46"/>
      <c r="E145" s="85"/>
      <c r="F145" s="46"/>
      <c r="G145" s="47"/>
      <c r="H145" s="47"/>
      <c r="I145" s="5" t="str">
        <f t="shared" ca="1" si="30"/>
        <v>LOCKED</v>
      </c>
      <c r="J145" s="1" t="str">
        <f t="shared" si="34"/>
        <v>ASSOCIATED DRAINAGE AND UNDERGROUND WORKS</v>
      </c>
      <c r="K145" s="2" t="e">
        <f>MATCH(J145,#REF!,0)</f>
        <v>#REF!</v>
      </c>
      <c r="L145" s="3" t="str">
        <f t="shared" ca="1" si="31"/>
        <v>F0</v>
      </c>
      <c r="M145" s="3" t="str">
        <f t="shared" ca="1" si="32"/>
        <v>C2</v>
      </c>
      <c r="N145" s="3" t="str">
        <f t="shared" ca="1" si="33"/>
        <v>C2</v>
      </c>
    </row>
    <row r="146" spans="1:14" ht="30" customHeight="1" x14ac:dyDescent="0.2">
      <c r="A146" s="48" t="s">
        <v>146</v>
      </c>
      <c r="B146" s="49" t="s">
        <v>141</v>
      </c>
      <c r="C146" s="50" t="s">
        <v>238</v>
      </c>
      <c r="D146" s="51" t="s">
        <v>4</v>
      </c>
      <c r="E146" s="52"/>
      <c r="F146" s="46"/>
      <c r="G146" s="47"/>
      <c r="H146" s="47"/>
      <c r="I146" s="5" t="str">
        <f t="shared" ca="1" si="30"/>
        <v>LOCKED</v>
      </c>
      <c r="J146" s="1" t="str">
        <f t="shared" si="34"/>
        <v>E003Catch BasinCW 2130-R12</v>
      </c>
      <c r="K146" s="2" t="e">
        <f>MATCH(J146,#REF!,0)</f>
        <v>#REF!</v>
      </c>
      <c r="L146" s="3" t="str">
        <f t="shared" ca="1" si="31"/>
        <v>F0</v>
      </c>
      <c r="M146" s="3" t="str">
        <f t="shared" ca="1" si="32"/>
        <v>C2</v>
      </c>
      <c r="N146" s="3" t="str">
        <f t="shared" ca="1" si="33"/>
        <v>C2</v>
      </c>
    </row>
    <row r="147" spans="1:14" s="75" customFormat="1" ht="30" customHeight="1" x14ac:dyDescent="0.2">
      <c r="A147" s="82" t="s">
        <v>147</v>
      </c>
      <c r="B147" s="111" t="s">
        <v>199</v>
      </c>
      <c r="C147" s="69" t="s">
        <v>400</v>
      </c>
      <c r="D147" s="70"/>
      <c r="E147" s="71" t="s">
        <v>127</v>
      </c>
      <c r="F147" s="83">
        <v>2</v>
      </c>
      <c r="G147" s="73"/>
      <c r="H147" s="74">
        <f>ROUND(G147*F147,2)</f>
        <v>0</v>
      </c>
      <c r="I147" s="5" t="str">
        <f t="shared" ca="1" si="30"/>
        <v/>
      </c>
      <c r="J147" s="1" t="str">
        <f t="shared" si="34"/>
        <v>E004SD-024, 1200 mm deepeach</v>
      </c>
      <c r="K147" s="2" t="e">
        <f>MATCH(J147,#REF!,0)</f>
        <v>#REF!</v>
      </c>
      <c r="L147" s="3" t="str">
        <f t="shared" ca="1" si="31"/>
        <v>F0</v>
      </c>
      <c r="M147" s="3" t="str">
        <f t="shared" ca="1" si="32"/>
        <v>C2</v>
      </c>
      <c r="N147" s="3" t="str">
        <f t="shared" ca="1" si="33"/>
        <v>C2</v>
      </c>
    </row>
    <row r="148" spans="1:14" ht="30" customHeight="1" x14ac:dyDescent="0.2">
      <c r="A148" s="48" t="s">
        <v>150</v>
      </c>
      <c r="B148" s="49" t="s">
        <v>181</v>
      </c>
      <c r="C148" s="50" t="s">
        <v>241</v>
      </c>
      <c r="D148" s="51" t="s">
        <v>4</v>
      </c>
      <c r="E148" s="52"/>
      <c r="F148" s="46"/>
      <c r="G148" s="47"/>
      <c r="H148" s="47"/>
      <c r="I148" s="5" t="str">
        <f t="shared" ca="1" si="30"/>
        <v>LOCKED</v>
      </c>
      <c r="J148" s="1" t="str">
        <f t="shared" si="34"/>
        <v>E008Sewer ServiceCW 2130-R12</v>
      </c>
      <c r="K148" s="2" t="e">
        <f>MATCH(J148,#REF!,0)</f>
        <v>#REF!</v>
      </c>
      <c r="L148" s="3" t="str">
        <f t="shared" ca="1" si="31"/>
        <v>F0</v>
      </c>
      <c r="M148" s="3" t="str">
        <f t="shared" ca="1" si="32"/>
        <v>C2</v>
      </c>
      <c r="N148" s="3" t="str">
        <f t="shared" ca="1" si="33"/>
        <v>C2</v>
      </c>
    </row>
    <row r="149" spans="1:14" s="59" customFormat="1" ht="30" customHeight="1" x14ac:dyDescent="0.2">
      <c r="A149" s="81" t="s">
        <v>24</v>
      </c>
      <c r="B149" s="58" t="s">
        <v>199</v>
      </c>
      <c r="C149" s="50" t="s">
        <v>537</v>
      </c>
      <c r="D149" s="51"/>
      <c r="E149" s="52"/>
      <c r="F149" s="46"/>
      <c r="G149" s="47"/>
      <c r="H149" s="47"/>
      <c r="I149" s="5" t="str">
        <f t="shared" ca="1" si="30"/>
        <v>LOCKED</v>
      </c>
      <c r="J149" s="1" t="str">
        <f t="shared" si="34"/>
        <v>E009250 mm, PVC</v>
      </c>
      <c r="K149" s="2" t="e">
        <f>MATCH(J149,#REF!,0)</f>
        <v>#REF!</v>
      </c>
      <c r="L149" s="3" t="str">
        <f t="shared" ca="1" si="31"/>
        <v>F0</v>
      </c>
      <c r="M149" s="3" t="str">
        <f t="shared" ca="1" si="32"/>
        <v>C2</v>
      </c>
      <c r="N149" s="3" t="str">
        <f t="shared" ca="1" si="33"/>
        <v>C2</v>
      </c>
    </row>
    <row r="150" spans="1:14" ht="45" customHeight="1" x14ac:dyDescent="0.2">
      <c r="A150" s="48" t="s">
        <v>25</v>
      </c>
      <c r="B150" s="65" t="s">
        <v>333</v>
      </c>
      <c r="C150" s="50" t="s">
        <v>516</v>
      </c>
      <c r="D150" s="51"/>
      <c r="E150" s="52" t="s">
        <v>128</v>
      </c>
      <c r="F150" s="66">
        <v>10</v>
      </c>
      <c r="G150" s="54"/>
      <c r="H150" s="55">
        <f>ROUND(G150*F150,2)</f>
        <v>0</v>
      </c>
      <c r="I150" s="5" t="str">
        <f t="shared" ca="1" si="30"/>
        <v/>
      </c>
      <c r="J150" s="1" t="str">
        <f t="shared" si="34"/>
        <v>E010In a Trench, Class B Sand Bedding, Class 3 Backfillm</v>
      </c>
      <c r="K150" s="2" t="e">
        <f>MATCH(J150,#REF!,0)</f>
        <v>#REF!</v>
      </c>
      <c r="L150" s="3" t="str">
        <f t="shared" ca="1" si="31"/>
        <v>F0</v>
      </c>
      <c r="M150" s="3" t="str">
        <f t="shared" ca="1" si="32"/>
        <v>C2</v>
      </c>
      <c r="N150" s="3" t="str">
        <f t="shared" ca="1" si="33"/>
        <v>C2</v>
      </c>
    </row>
    <row r="151" spans="1:14" ht="30" customHeight="1" x14ac:dyDescent="0.2">
      <c r="A151" s="48" t="s">
        <v>32</v>
      </c>
      <c r="B151" s="49" t="s">
        <v>179</v>
      </c>
      <c r="C151" s="86" t="s">
        <v>426</v>
      </c>
      <c r="D151" s="87" t="s">
        <v>427</v>
      </c>
      <c r="E151" s="52"/>
      <c r="F151" s="46"/>
      <c r="G151" s="47"/>
      <c r="H151" s="47"/>
      <c r="I151" s="5" t="str">
        <f t="shared" ca="1" si="30"/>
        <v>LOCKED</v>
      </c>
      <c r="J151" s="1" t="str">
        <f t="shared" si="34"/>
        <v>E023Frames &amp; CoversCW 3210-R8</v>
      </c>
      <c r="K151" s="2" t="e">
        <f>MATCH(J151,#REF!,0)</f>
        <v>#REF!</v>
      </c>
      <c r="L151" s="3" t="str">
        <f t="shared" ca="1" si="31"/>
        <v>F0</v>
      </c>
      <c r="M151" s="3" t="str">
        <f t="shared" ca="1" si="32"/>
        <v>C2</v>
      </c>
      <c r="N151" s="3" t="str">
        <f t="shared" ca="1" si="33"/>
        <v>C2</v>
      </c>
    </row>
    <row r="152" spans="1:14" ht="45" customHeight="1" x14ac:dyDescent="0.2">
      <c r="A152" s="48" t="s">
        <v>33</v>
      </c>
      <c r="B152" s="58" t="s">
        <v>199</v>
      </c>
      <c r="C152" s="88" t="s">
        <v>464</v>
      </c>
      <c r="D152" s="51"/>
      <c r="E152" s="52" t="s">
        <v>127</v>
      </c>
      <c r="F152" s="66">
        <v>4</v>
      </c>
      <c r="G152" s="54"/>
      <c r="H152" s="55">
        <f t="shared" ref="H152:H155" si="36">ROUND(G152*F152,2)</f>
        <v>0</v>
      </c>
      <c r="I152" s="5" t="str">
        <f t="shared" ca="1" si="30"/>
        <v/>
      </c>
      <c r="J152" s="1" t="str">
        <f t="shared" si="34"/>
        <v>E024AP-006 - Standard Frame for Manhole and Catch Basineach</v>
      </c>
      <c r="K152" s="2" t="e">
        <f>MATCH(J152,#REF!,0)</f>
        <v>#REF!</v>
      </c>
      <c r="L152" s="3" t="str">
        <f t="shared" ca="1" si="31"/>
        <v>F0</v>
      </c>
      <c r="M152" s="3" t="str">
        <f t="shared" ca="1" si="32"/>
        <v>C2</v>
      </c>
      <c r="N152" s="3" t="str">
        <f t="shared" ca="1" si="33"/>
        <v>C2</v>
      </c>
    </row>
    <row r="153" spans="1:14" ht="45" customHeight="1" x14ac:dyDescent="0.2">
      <c r="A153" s="48" t="s">
        <v>34</v>
      </c>
      <c r="B153" s="58" t="s">
        <v>200</v>
      </c>
      <c r="C153" s="88" t="s">
        <v>465</v>
      </c>
      <c r="D153" s="51"/>
      <c r="E153" s="52" t="s">
        <v>127</v>
      </c>
      <c r="F153" s="66">
        <v>4</v>
      </c>
      <c r="G153" s="54"/>
      <c r="H153" s="55">
        <f t="shared" si="36"/>
        <v>0</v>
      </c>
      <c r="I153" s="5" t="str">
        <f t="shared" ca="1" si="30"/>
        <v/>
      </c>
      <c r="J153" s="1" t="str">
        <f t="shared" si="34"/>
        <v>E025AP-007 - Standard Solid Cover for Standard Frameeach</v>
      </c>
      <c r="K153" s="2" t="e">
        <f>MATCH(J153,#REF!,0)</f>
        <v>#REF!</v>
      </c>
      <c r="L153" s="3" t="str">
        <f t="shared" ca="1" si="31"/>
        <v>F0</v>
      </c>
      <c r="M153" s="3" t="str">
        <f t="shared" ca="1" si="32"/>
        <v>C2</v>
      </c>
      <c r="N153" s="3" t="str">
        <f t="shared" ca="1" si="33"/>
        <v>C2</v>
      </c>
    </row>
    <row r="154" spans="1:14" ht="30" customHeight="1" x14ac:dyDescent="0.2">
      <c r="A154" s="48" t="s">
        <v>36</v>
      </c>
      <c r="B154" s="58" t="s">
        <v>201</v>
      </c>
      <c r="C154" s="88" t="s">
        <v>467</v>
      </c>
      <c r="D154" s="51"/>
      <c r="E154" s="52" t="s">
        <v>127</v>
      </c>
      <c r="F154" s="66">
        <v>4</v>
      </c>
      <c r="G154" s="54"/>
      <c r="H154" s="55">
        <f t="shared" si="36"/>
        <v>0</v>
      </c>
      <c r="I154" s="5" t="str">
        <f t="shared" ca="1" si="30"/>
        <v/>
      </c>
      <c r="J154" s="1" t="str">
        <f t="shared" si="34"/>
        <v>E028AP-011 - Barrier Curb and Gutter Frameeach</v>
      </c>
      <c r="K154" s="2" t="e">
        <f>MATCH(J154,#REF!,0)</f>
        <v>#REF!</v>
      </c>
      <c r="L154" s="3" t="str">
        <f t="shared" ca="1" si="31"/>
        <v>F0</v>
      </c>
      <c r="M154" s="3" t="str">
        <f t="shared" ca="1" si="32"/>
        <v>C2</v>
      </c>
      <c r="N154" s="3" t="str">
        <f t="shared" ca="1" si="33"/>
        <v>C2</v>
      </c>
    </row>
    <row r="155" spans="1:14" ht="30" customHeight="1" x14ac:dyDescent="0.2">
      <c r="A155" s="48" t="s">
        <v>37</v>
      </c>
      <c r="B155" s="58" t="s">
        <v>202</v>
      </c>
      <c r="C155" s="88" t="s">
        <v>468</v>
      </c>
      <c r="D155" s="51"/>
      <c r="E155" s="52" t="s">
        <v>127</v>
      </c>
      <c r="F155" s="66">
        <v>4</v>
      </c>
      <c r="G155" s="54"/>
      <c r="H155" s="55">
        <f t="shared" si="36"/>
        <v>0</v>
      </c>
      <c r="I155" s="5" t="str">
        <f t="shared" ca="1" si="30"/>
        <v/>
      </c>
      <c r="J155" s="1" t="str">
        <f t="shared" si="34"/>
        <v>E029AP-012 - Barrier Curb and Gutter Covereach</v>
      </c>
      <c r="K155" s="2" t="e">
        <f>MATCH(J155,#REF!,0)</f>
        <v>#REF!</v>
      </c>
      <c r="L155" s="3" t="str">
        <f t="shared" ca="1" si="31"/>
        <v>F0</v>
      </c>
      <c r="M155" s="3" t="str">
        <f t="shared" ca="1" si="32"/>
        <v>C2</v>
      </c>
      <c r="N155" s="3" t="str">
        <f t="shared" ca="1" si="33"/>
        <v>C2</v>
      </c>
    </row>
    <row r="156" spans="1:14" ht="30" customHeight="1" x14ac:dyDescent="0.2">
      <c r="A156" s="48" t="s">
        <v>42</v>
      </c>
      <c r="B156" s="49" t="s">
        <v>260</v>
      </c>
      <c r="C156" s="89" t="s">
        <v>245</v>
      </c>
      <c r="D156" s="51" t="s">
        <v>4</v>
      </c>
      <c r="E156" s="52"/>
      <c r="F156" s="46"/>
      <c r="G156" s="47"/>
      <c r="H156" s="47"/>
      <c r="I156" s="5" t="str">
        <f t="shared" ca="1" si="30"/>
        <v>LOCKED</v>
      </c>
      <c r="J156" s="1" t="str">
        <f t="shared" si="34"/>
        <v>E036Connecting to Existing SewerCW 2130-R12</v>
      </c>
      <c r="K156" s="2" t="e">
        <f>MATCH(J156,#REF!,0)</f>
        <v>#REF!</v>
      </c>
      <c r="L156" s="3" t="str">
        <f t="shared" ca="1" si="31"/>
        <v>F0</v>
      </c>
      <c r="M156" s="3" t="str">
        <f t="shared" ca="1" si="32"/>
        <v>C2</v>
      </c>
      <c r="N156" s="3" t="str">
        <f t="shared" ca="1" si="33"/>
        <v>C2</v>
      </c>
    </row>
    <row r="157" spans="1:14" ht="30" customHeight="1" x14ac:dyDescent="0.2">
      <c r="A157" s="48" t="s">
        <v>43</v>
      </c>
      <c r="B157" s="58" t="s">
        <v>199</v>
      </c>
      <c r="C157" s="89" t="s">
        <v>538</v>
      </c>
      <c r="D157" s="51"/>
      <c r="E157" s="52"/>
      <c r="F157" s="46"/>
      <c r="G157" s="47"/>
      <c r="H157" s="47"/>
      <c r="I157" s="5" t="str">
        <f t="shared" ca="1" si="30"/>
        <v>LOCKED</v>
      </c>
      <c r="J157" s="1" t="str">
        <f t="shared" si="34"/>
        <v>E037250 mm (Type PVC) Connecting Pipe</v>
      </c>
      <c r="K157" s="2" t="e">
        <f>MATCH(J157,#REF!,0)</f>
        <v>#REF!</v>
      </c>
      <c r="L157" s="3" t="str">
        <f t="shared" ca="1" si="31"/>
        <v>F0</v>
      </c>
      <c r="M157" s="3" t="str">
        <f t="shared" ca="1" si="32"/>
        <v>C2</v>
      </c>
      <c r="N157" s="3" t="str">
        <f t="shared" ca="1" si="33"/>
        <v>C2</v>
      </c>
    </row>
    <row r="158" spans="1:14" ht="45" customHeight="1" x14ac:dyDescent="0.2">
      <c r="A158" s="48" t="s">
        <v>44</v>
      </c>
      <c r="B158" s="65" t="s">
        <v>333</v>
      </c>
      <c r="C158" s="50" t="s">
        <v>539</v>
      </c>
      <c r="D158" s="51"/>
      <c r="E158" s="52" t="s">
        <v>127</v>
      </c>
      <c r="F158" s="66">
        <v>1</v>
      </c>
      <c r="G158" s="54"/>
      <c r="H158" s="55">
        <f t="shared" ref="H158:H161" si="37">ROUND(G158*F158,2)</f>
        <v>0</v>
      </c>
      <c r="I158" s="5" t="str">
        <f t="shared" ca="1" si="30"/>
        <v/>
      </c>
      <c r="J158" s="1" t="str">
        <f t="shared" si="34"/>
        <v>E038Connecting to 250 mm (Type unknown ) WWS Sewereach</v>
      </c>
      <c r="K158" s="2" t="e">
        <f>MATCH(J158,#REF!,0)</f>
        <v>#REF!</v>
      </c>
      <c r="L158" s="3" t="str">
        <f t="shared" ca="1" si="31"/>
        <v>F0</v>
      </c>
      <c r="M158" s="3" t="str">
        <f t="shared" ca="1" si="32"/>
        <v>C2</v>
      </c>
      <c r="N158" s="3" t="str">
        <f t="shared" ca="1" si="33"/>
        <v>C2</v>
      </c>
    </row>
    <row r="159" spans="1:14" ht="45" customHeight="1" x14ac:dyDescent="0.2">
      <c r="A159" s="94" t="s">
        <v>429</v>
      </c>
      <c r="B159" s="65" t="s">
        <v>335</v>
      </c>
      <c r="C159" s="50" t="s">
        <v>540</v>
      </c>
      <c r="D159" s="51"/>
      <c r="E159" s="52" t="s">
        <v>127</v>
      </c>
      <c r="F159" s="66">
        <v>1</v>
      </c>
      <c r="G159" s="54"/>
      <c r="H159" s="55">
        <f t="shared" si="37"/>
        <v>0</v>
      </c>
      <c r="I159" s="5" t="str">
        <f t="shared" ca="1" si="30"/>
        <v/>
      </c>
      <c r="J159" s="1" t="str">
        <f t="shared" si="34"/>
        <v>E041BConnecting to 750 mm (Type Concrete) LDS Sewereach</v>
      </c>
      <c r="K159" s="2" t="e">
        <f>MATCH(J159,#REF!,0)</f>
        <v>#REF!</v>
      </c>
      <c r="L159" s="3" t="str">
        <f t="shared" ca="1" si="31"/>
        <v>F0</v>
      </c>
      <c r="M159" s="3" t="str">
        <f t="shared" ca="1" si="32"/>
        <v>C2</v>
      </c>
      <c r="N159" s="3" t="str">
        <f t="shared" ca="1" si="33"/>
        <v>C2</v>
      </c>
    </row>
    <row r="160" spans="1:14" ht="30" customHeight="1" x14ac:dyDescent="0.2">
      <c r="A160" s="48" t="s">
        <v>248</v>
      </c>
      <c r="B160" s="49" t="s">
        <v>180</v>
      </c>
      <c r="C160" s="50" t="s">
        <v>331</v>
      </c>
      <c r="D160" s="51" t="s">
        <v>4</v>
      </c>
      <c r="E160" s="52" t="s">
        <v>127</v>
      </c>
      <c r="F160" s="66">
        <v>2</v>
      </c>
      <c r="G160" s="54"/>
      <c r="H160" s="55">
        <f t="shared" si="37"/>
        <v>0</v>
      </c>
      <c r="I160" s="5" t="str">
        <f t="shared" ca="1" si="30"/>
        <v/>
      </c>
      <c r="J160" s="1" t="str">
        <f t="shared" si="34"/>
        <v>E046Removal of Existing Catch BasinsCW 2130-R12each</v>
      </c>
      <c r="K160" s="2" t="e">
        <f>MATCH(J160,#REF!,0)</f>
        <v>#REF!</v>
      </c>
      <c r="L160" s="3" t="str">
        <f t="shared" ca="1" si="31"/>
        <v>F0</v>
      </c>
      <c r="M160" s="3" t="str">
        <f t="shared" ca="1" si="32"/>
        <v>C2</v>
      </c>
      <c r="N160" s="3" t="str">
        <f t="shared" ca="1" si="33"/>
        <v>C2</v>
      </c>
    </row>
    <row r="161" spans="1:14" ht="30" customHeight="1" x14ac:dyDescent="0.2">
      <c r="A161" s="48" t="s">
        <v>0</v>
      </c>
      <c r="B161" s="49" t="s">
        <v>267</v>
      </c>
      <c r="C161" s="50" t="s">
        <v>1</v>
      </c>
      <c r="D161" s="51" t="s">
        <v>431</v>
      </c>
      <c r="E161" s="52" t="s">
        <v>127</v>
      </c>
      <c r="F161" s="66">
        <v>4</v>
      </c>
      <c r="G161" s="54"/>
      <c r="H161" s="55">
        <f t="shared" si="37"/>
        <v>0</v>
      </c>
      <c r="I161" s="5" t="str">
        <f t="shared" ca="1" si="30"/>
        <v/>
      </c>
      <c r="J161" s="1" t="str">
        <f t="shared" si="34"/>
        <v>E050ACatch Basin CleaningCW 2140-R4each</v>
      </c>
      <c r="K161" s="2" t="e">
        <f>MATCH(J161,#REF!,0)</f>
        <v>#REF!</v>
      </c>
      <c r="L161" s="3" t="str">
        <f t="shared" ca="1" si="31"/>
        <v>F0</v>
      </c>
      <c r="M161" s="3" t="str">
        <f t="shared" ca="1" si="32"/>
        <v>C2</v>
      </c>
      <c r="N161" s="3" t="str">
        <f t="shared" ca="1" si="33"/>
        <v>C2</v>
      </c>
    </row>
    <row r="162" spans="1:14" ht="30" customHeight="1" x14ac:dyDescent="0.2">
      <c r="A162" s="35"/>
      <c r="B162" s="92"/>
      <c r="C162" s="61" t="s">
        <v>138</v>
      </c>
      <c r="D162" s="46"/>
      <c r="E162" s="85"/>
      <c r="F162" s="46"/>
      <c r="G162" s="47"/>
      <c r="H162" s="47"/>
      <c r="I162" s="5" t="str">
        <f t="shared" ca="1" si="30"/>
        <v>LOCKED</v>
      </c>
      <c r="J162" s="1" t="str">
        <f t="shared" si="34"/>
        <v>ADJUSTMENTS</v>
      </c>
      <c r="K162" s="2" t="e">
        <f>MATCH(J162,#REF!,0)</f>
        <v>#REF!</v>
      </c>
      <c r="L162" s="3" t="str">
        <f t="shared" ca="1" si="31"/>
        <v>F0</v>
      </c>
      <c r="M162" s="3" t="str">
        <f t="shared" ca="1" si="32"/>
        <v>C2</v>
      </c>
      <c r="N162" s="3" t="str">
        <f t="shared" ca="1" si="33"/>
        <v>C2</v>
      </c>
    </row>
    <row r="163" spans="1:14" ht="30" customHeight="1" x14ac:dyDescent="0.2">
      <c r="A163" s="48" t="s">
        <v>151</v>
      </c>
      <c r="B163" s="49" t="s">
        <v>321</v>
      </c>
      <c r="C163" s="88" t="s">
        <v>428</v>
      </c>
      <c r="D163" s="87" t="s">
        <v>427</v>
      </c>
      <c r="E163" s="52" t="s">
        <v>127</v>
      </c>
      <c r="F163" s="66">
        <v>10</v>
      </c>
      <c r="G163" s="54"/>
      <c r="H163" s="55">
        <f>ROUND(G163*F163,2)</f>
        <v>0</v>
      </c>
      <c r="I163" s="5" t="str">
        <f t="shared" ca="1" si="30"/>
        <v/>
      </c>
      <c r="J163" s="1" t="str">
        <f t="shared" si="34"/>
        <v>F001Adjustment of Manholes/Catch Basins FramesCW 3210-R8each</v>
      </c>
      <c r="K163" s="2" t="e">
        <f>MATCH(J163,#REF!,0)</f>
        <v>#REF!</v>
      </c>
      <c r="L163" s="3" t="str">
        <f t="shared" ca="1" si="31"/>
        <v>F0</v>
      </c>
      <c r="M163" s="3" t="str">
        <f t="shared" ca="1" si="32"/>
        <v>C2</v>
      </c>
      <c r="N163" s="3" t="str">
        <f t="shared" ca="1" si="33"/>
        <v>C2</v>
      </c>
    </row>
    <row r="164" spans="1:14" ht="30" customHeight="1" x14ac:dyDescent="0.2">
      <c r="A164" s="48" t="s">
        <v>153</v>
      </c>
      <c r="B164" s="49" t="s">
        <v>382</v>
      </c>
      <c r="C164" s="88" t="s">
        <v>469</v>
      </c>
      <c r="D164" s="87" t="s">
        <v>427</v>
      </c>
      <c r="E164" s="52"/>
      <c r="F164" s="46"/>
      <c r="G164" s="47"/>
      <c r="H164" s="47"/>
      <c r="I164" s="5" t="str">
        <f t="shared" ca="1" si="30"/>
        <v>LOCKED</v>
      </c>
      <c r="J164" s="1" t="str">
        <f t="shared" si="34"/>
        <v>F003Lifter Rings (AP-010)CW 3210-R8</v>
      </c>
      <c r="K164" s="2" t="e">
        <f>MATCH(J164,#REF!,0)</f>
        <v>#REF!</v>
      </c>
      <c r="L164" s="3" t="str">
        <f t="shared" ca="1" si="31"/>
        <v>F0</v>
      </c>
      <c r="M164" s="3" t="str">
        <f t="shared" ca="1" si="32"/>
        <v>C2</v>
      </c>
      <c r="N164" s="3" t="str">
        <f t="shared" ca="1" si="33"/>
        <v>C2</v>
      </c>
    </row>
    <row r="165" spans="1:14" ht="30" customHeight="1" x14ac:dyDescent="0.2">
      <c r="A165" s="48" t="s">
        <v>155</v>
      </c>
      <c r="B165" s="58" t="s">
        <v>199</v>
      </c>
      <c r="C165" s="50" t="s">
        <v>385</v>
      </c>
      <c r="D165" s="51"/>
      <c r="E165" s="52" t="s">
        <v>127</v>
      </c>
      <c r="F165" s="66">
        <v>7</v>
      </c>
      <c r="G165" s="54"/>
      <c r="H165" s="55">
        <f t="shared" ref="H165:H169" si="38">ROUND(G165*F165,2)</f>
        <v>0</v>
      </c>
      <c r="I165" s="5" t="str">
        <f t="shared" ca="1" si="30"/>
        <v/>
      </c>
      <c r="J165" s="1" t="str">
        <f t="shared" si="34"/>
        <v>F00551 mmeach</v>
      </c>
      <c r="K165" s="2" t="e">
        <f>MATCH(J165,#REF!,0)</f>
        <v>#REF!</v>
      </c>
      <c r="L165" s="3" t="str">
        <f t="shared" ca="1" si="31"/>
        <v>F0</v>
      </c>
      <c r="M165" s="3" t="str">
        <f t="shared" ca="1" si="32"/>
        <v>C2</v>
      </c>
      <c r="N165" s="3" t="str">
        <f t="shared" ca="1" si="33"/>
        <v>C2</v>
      </c>
    </row>
    <row r="166" spans="1:14" ht="30" customHeight="1" x14ac:dyDescent="0.2">
      <c r="A166" s="48" t="s">
        <v>156</v>
      </c>
      <c r="B166" s="49" t="s">
        <v>541</v>
      </c>
      <c r="C166" s="50" t="s">
        <v>307</v>
      </c>
      <c r="D166" s="87" t="s">
        <v>427</v>
      </c>
      <c r="E166" s="52" t="s">
        <v>127</v>
      </c>
      <c r="F166" s="66">
        <v>4</v>
      </c>
      <c r="G166" s="54"/>
      <c r="H166" s="55">
        <f t="shared" si="38"/>
        <v>0</v>
      </c>
      <c r="I166" s="5" t="str">
        <f t="shared" ca="1" si="30"/>
        <v/>
      </c>
      <c r="J166" s="1" t="str">
        <f t="shared" si="34"/>
        <v>F009Adjustment of Valve BoxesCW 3210-R8each</v>
      </c>
      <c r="K166" s="2" t="e">
        <f>MATCH(J166,#REF!,0)</f>
        <v>#REF!</v>
      </c>
      <c r="L166" s="3" t="str">
        <f t="shared" ca="1" si="31"/>
        <v>F0</v>
      </c>
      <c r="M166" s="3" t="str">
        <f t="shared" ca="1" si="32"/>
        <v>C2</v>
      </c>
      <c r="N166" s="3" t="str">
        <f t="shared" ca="1" si="33"/>
        <v>C2</v>
      </c>
    </row>
    <row r="167" spans="1:14" ht="30" customHeight="1" x14ac:dyDescent="0.2">
      <c r="A167" s="48" t="s">
        <v>261</v>
      </c>
      <c r="B167" s="49" t="s">
        <v>542</v>
      </c>
      <c r="C167" s="50" t="s">
        <v>309</v>
      </c>
      <c r="D167" s="87" t="s">
        <v>427</v>
      </c>
      <c r="E167" s="52" t="s">
        <v>127</v>
      </c>
      <c r="F167" s="66">
        <v>4</v>
      </c>
      <c r="G167" s="54"/>
      <c r="H167" s="55">
        <f t="shared" si="38"/>
        <v>0</v>
      </c>
      <c r="I167" s="5" t="str">
        <f t="shared" ca="1" si="30"/>
        <v/>
      </c>
      <c r="J167" s="1" t="str">
        <f t="shared" si="34"/>
        <v>F010Valve Box ExtensionsCW 3210-R8each</v>
      </c>
      <c r="K167" s="2" t="e">
        <f>MATCH(J167,#REF!,0)</f>
        <v>#REF!</v>
      </c>
      <c r="L167" s="3" t="str">
        <f t="shared" ca="1" si="31"/>
        <v>F0</v>
      </c>
      <c r="M167" s="3" t="str">
        <f t="shared" ca="1" si="32"/>
        <v>C2</v>
      </c>
      <c r="N167" s="3" t="str">
        <f t="shared" ca="1" si="33"/>
        <v>C2</v>
      </c>
    </row>
    <row r="168" spans="1:14" ht="30" customHeight="1" x14ac:dyDescent="0.2">
      <c r="A168" s="48" t="s">
        <v>157</v>
      </c>
      <c r="B168" s="49" t="s">
        <v>543</v>
      </c>
      <c r="C168" s="50" t="s">
        <v>308</v>
      </c>
      <c r="D168" s="87" t="s">
        <v>427</v>
      </c>
      <c r="E168" s="52" t="s">
        <v>127</v>
      </c>
      <c r="F168" s="66">
        <v>10</v>
      </c>
      <c r="G168" s="54"/>
      <c r="H168" s="55">
        <f t="shared" si="38"/>
        <v>0</v>
      </c>
      <c r="I168" s="5" t="str">
        <f t="shared" ca="1" si="30"/>
        <v/>
      </c>
      <c r="J168" s="1" t="str">
        <f t="shared" si="34"/>
        <v>F011Adjustment of Curb Stop BoxesCW 3210-R8each</v>
      </c>
      <c r="K168" s="2" t="e">
        <f>MATCH(J168,#REF!,0)</f>
        <v>#REF!</v>
      </c>
      <c r="L168" s="3" t="str">
        <f t="shared" ca="1" si="31"/>
        <v>F0</v>
      </c>
      <c r="M168" s="3" t="str">
        <f t="shared" ca="1" si="32"/>
        <v>C2</v>
      </c>
      <c r="N168" s="3" t="str">
        <f t="shared" ca="1" si="33"/>
        <v>C2</v>
      </c>
    </row>
    <row r="169" spans="1:14" ht="30" customHeight="1" x14ac:dyDescent="0.2">
      <c r="A169" s="94" t="s">
        <v>158</v>
      </c>
      <c r="B169" s="95" t="s">
        <v>544</v>
      </c>
      <c r="C169" s="88" t="s">
        <v>310</v>
      </c>
      <c r="D169" s="87" t="s">
        <v>427</v>
      </c>
      <c r="E169" s="96" t="s">
        <v>127</v>
      </c>
      <c r="F169" s="97">
        <v>10</v>
      </c>
      <c r="G169" s="98"/>
      <c r="H169" s="99">
        <f t="shared" si="38"/>
        <v>0</v>
      </c>
      <c r="I169" s="5" t="str">
        <f t="shared" ca="1" si="30"/>
        <v/>
      </c>
      <c r="J169" s="1" t="str">
        <f t="shared" si="34"/>
        <v>F018Curb Stop ExtensionsCW 3210-R8each</v>
      </c>
      <c r="K169" s="2" t="e">
        <f>MATCH(J169,#REF!,0)</f>
        <v>#REF!</v>
      </c>
      <c r="L169" s="3" t="str">
        <f t="shared" ca="1" si="31"/>
        <v>F0</v>
      </c>
      <c r="M169" s="3" t="str">
        <f t="shared" ca="1" si="32"/>
        <v>C2</v>
      </c>
      <c r="N169" s="3" t="str">
        <f t="shared" ca="1" si="33"/>
        <v>C2</v>
      </c>
    </row>
    <row r="170" spans="1:14" ht="30" customHeight="1" x14ac:dyDescent="0.2">
      <c r="A170" s="35"/>
      <c r="B170" s="60"/>
      <c r="C170" s="61" t="s">
        <v>139</v>
      </c>
      <c r="D170" s="46"/>
      <c r="E170" s="62"/>
      <c r="F170" s="46"/>
      <c r="G170" s="47"/>
      <c r="H170" s="47"/>
      <c r="I170" s="5" t="str">
        <f t="shared" ca="1" si="30"/>
        <v>LOCKED</v>
      </c>
      <c r="J170" s="1" t="str">
        <f t="shared" si="34"/>
        <v>LANDSCAPING</v>
      </c>
      <c r="K170" s="2" t="e">
        <f>MATCH(J170,#REF!,0)</f>
        <v>#REF!</v>
      </c>
      <c r="L170" s="3" t="str">
        <f t="shared" ca="1" si="31"/>
        <v>F0</v>
      </c>
      <c r="M170" s="3" t="str">
        <f t="shared" ca="1" si="32"/>
        <v>C2</v>
      </c>
      <c r="N170" s="3" t="str">
        <f t="shared" ca="1" si="33"/>
        <v>C2</v>
      </c>
    </row>
    <row r="171" spans="1:14" ht="30" customHeight="1" x14ac:dyDescent="0.2">
      <c r="A171" s="63" t="s">
        <v>159</v>
      </c>
      <c r="B171" s="49" t="s">
        <v>545</v>
      </c>
      <c r="C171" s="50" t="s">
        <v>94</v>
      </c>
      <c r="D171" s="51" t="s">
        <v>820</v>
      </c>
      <c r="E171" s="52"/>
      <c r="F171" s="46"/>
      <c r="G171" s="47"/>
      <c r="H171" s="47"/>
      <c r="I171" s="5" t="str">
        <f t="shared" ca="1" si="30"/>
        <v>LOCKED</v>
      </c>
      <c r="J171" s="1" t="str">
        <f t="shared" si="34"/>
        <v>G001SoddingCW 3510-R10</v>
      </c>
      <c r="K171" s="2" t="e">
        <f>MATCH(J171,#REF!,0)</f>
        <v>#REF!</v>
      </c>
      <c r="L171" s="3" t="str">
        <f t="shared" ca="1" si="31"/>
        <v>F0</v>
      </c>
      <c r="M171" s="3" t="str">
        <f t="shared" ca="1" si="32"/>
        <v>C2</v>
      </c>
      <c r="N171" s="3" t="str">
        <f t="shared" ca="1" si="33"/>
        <v>C2</v>
      </c>
    </row>
    <row r="172" spans="1:14" ht="30" customHeight="1" x14ac:dyDescent="0.2">
      <c r="A172" s="63" t="s">
        <v>160</v>
      </c>
      <c r="B172" s="58" t="s">
        <v>199</v>
      </c>
      <c r="C172" s="50" t="s">
        <v>386</v>
      </c>
      <c r="D172" s="51"/>
      <c r="E172" s="52" t="s">
        <v>124</v>
      </c>
      <c r="F172" s="53">
        <v>415</v>
      </c>
      <c r="G172" s="54"/>
      <c r="H172" s="55">
        <f>ROUND(G172*F172,2)</f>
        <v>0</v>
      </c>
      <c r="I172" s="5" t="str">
        <f t="shared" ca="1" si="30"/>
        <v/>
      </c>
      <c r="J172" s="1" t="str">
        <f t="shared" si="34"/>
        <v>G002width &lt; 600 mmm²</v>
      </c>
      <c r="K172" s="2" t="e">
        <f>MATCH(J172,#REF!,0)</f>
        <v>#REF!</v>
      </c>
      <c r="L172" s="3" t="str">
        <f t="shared" ca="1" si="31"/>
        <v>F0</v>
      </c>
      <c r="M172" s="3" t="str">
        <f t="shared" ca="1" si="32"/>
        <v>C2</v>
      </c>
      <c r="N172" s="3" t="str">
        <f t="shared" ca="1" si="33"/>
        <v>C2</v>
      </c>
    </row>
    <row r="173" spans="1:14" ht="30" customHeight="1" x14ac:dyDescent="0.2">
      <c r="A173" s="63" t="s">
        <v>161</v>
      </c>
      <c r="B173" s="58" t="s">
        <v>200</v>
      </c>
      <c r="C173" s="50" t="s">
        <v>387</v>
      </c>
      <c r="D173" s="51"/>
      <c r="E173" s="52" t="s">
        <v>124</v>
      </c>
      <c r="F173" s="53">
        <v>2145</v>
      </c>
      <c r="G173" s="54"/>
      <c r="H173" s="55">
        <f>ROUND(G173*F173,2)</f>
        <v>0</v>
      </c>
      <c r="I173" s="5" t="str">
        <f t="shared" ca="1" si="30"/>
        <v/>
      </c>
      <c r="J173" s="1" t="str">
        <f t="shared" si="34"/>
        <v>G003width &gt; or = 600 mmm²</v>
      </c>
      <c r="K173" s="2" t="e">
        <f>MATCH(J173,#REF!,0)</f>
        <v>#REF!</v>
      </c>
      <c r="L173" s="3" t="str">
        <f t="shared" ca="1" si="31"/>
        <v>F0</v>
      </c>
      <c r="M173" s="3" t="str">
        <f t="shared" ca="1" si="32"/>
        <v>C2</v>
      </c>
      <c r="N173" s="3" t="str">
        <f t="shared" ca="1" si="33"/>
        <v>C2</v>
      </c>
    </row>
    <row r="174" spans="1:14" ht="8.25" customHeight="1" x14ac:dyDescent="0.2">
      <c r="A174" s="35"/>
      <c r="B174" s="100"/>
      <c r="C174" s="61"/>
      <c r="D174" s="46"/>
      <c r="E174" s="85"/>
      <c r="F174" s="101"/>
      <c r="G174" s="112"/>
      <c r="H174" s="47"/>
      <c r="I174" s="5" t="str">
        <f t="shared" ca="1" si="30"/>
        <v>LOCKED</v>
      </c>
      <c r="J174" s="1" t="str">
        <f t="shared" si="34"/>
        <v/>
      </c>
      <c r="K174" s="2" t="e">
        <f>MATCH(J174,#REF!,0)</f>
        <v>#REF!</v>
      </c>
      <c r="L174" s="3" t="str">
        <f t="shared" ca="1" si="31"/>
        <v>G</v>
      </c>
      <c r="M174" s="3" t="str">
        <f t="shared" ca="1" si="32"/>
        <v>C2</v>
      </c>
      <c r="N174" s="3" t="str">
        <f t="shared" ca="1" si="33"/>
        <v>C2</v>
      </c>
    </row>
    <row r="175" spans="1:14" s="41" customFormat="1" ht="45" customHeight="1" thickBot="1" x14ac:dyDescent="0.25">
      <c r="A175" s="113"/>
      <c r="B175" s="104" t="s">
        <v>315</v>
      </c>
      <c r="C175" s="244" t="str">
        <f>C95</f>
        <v>REHABILITATION:  CHANCELLOR DRIVE FROM QUINCY BAY TO AUGUSTA DRIVE</v>
      </c>
      <c r="D175" s="245"/>
      <c r="E175" s="245"/>
      <c r="F175" s="246"/>
      <c r="G175" s="105" t="s">
        <v>529</v>
      </c>
      <c r="H175" s="105">
        <f>SUM(H95:H174)</f>
        <v>0</v>
      </c>
      <c r="I175" s="5" t="str">
        <f t="shared" ca="1" si="30"/>
        <v>LOCKED</v>
      </c>
      <c r="J175" s="1" t="str">
        <f t="shared" si="34"/>
        <v>REHABILITATION: CHANCELLOR DRIVE FROM QUINCY BAY TO AUGUSTA DRIVE</v>
      </c>
      <c r="K175" s="2" t="e">
        <f>MATCH(J175,#REF!,0)</f>
        <v>#REF!</v>
      </c>
      <c r="L175" s="3" t="str">
        <f t="shared" ca="1" si="31"/>
        <v>G</v>
      </c>
      <c r="M175" s="3" t="str">
        <f t="shared" ca="1" si="32"/>
        <v>C2</v>
      </c>
      <c r="N175" s="3" t="str">
        <f t="shared" ca="1" si="33"/>
        <v>C2</v>
      </c>
    </row>
    <row r="176" spans="1:14" s="41" customFormat="1" ht="45" customHeight="1" thickTop="1" x14ac:dyDescent="0.2">
      <c r="A176" s="38"/>
      <c r="B176" s="106" t="s">
        <v>208</v>
      </c>
      <c r="C176" s="247" t="s">
        <v>546</v>
      </c>
      <c r="D176" s="248"/>
      <c r="E176" s="248"/>
      <c r="F176" s="249"/>
      <c r="G176" s="107"/>
      <c r="H176" s="108"/>
      <c r="I176" s="5" t="str">
        <f t="shared" ca="1" si="30"/>
        <v>LOCKED</v>
      </c>
      <c r="J176" s="1" t="str">
        <f t="shared" si="34"/>
        <v>REHABILITATION: DE L'EGLISE AVENUE FROM PEMBINA HIGHWAY TO CAMPEAU STREET</v>
      </c>
      <c r="K176" s="2" t="e">
        <f>MATCH(J176,#REF!,0)</f>
        <v>#REF!</v>
      </c>
      <c r="L176" s="3" t="str">
        <f t="shared" ca="1" si="31"/>
        <v>G</v>
      </c>
      <c r="M176" s="3" t="str">
        <f t="shared" ca="1" si="32"/>
        <v>C2</v>
      </c>
      <c r="N176" s="3" t="str">
        <f t="shared" ca="1" si="33"/>
        <v>C2</v>
      </c>
    </row>
    <row r="177" spans="1:14" ht="30" customHeight="1" x14ac:dyDescent="0.2">
      <c r="A177" s="35"/>
      <c r="B177" s="60"/>
      <c r="C177" s="109" t="s">
        <v>135</v>
      </c>
      <c r="D177" s="46"/>
      <c r="E177" s="101" t="s">
        <v>119</v>
      </c>
      <c r="F177" s="46"/>
      <c r="G177" s="47"/>
      <c r="H177" s="47"/>
      <c r="I177" s="5" t="str">
        <f t="shared" ca="1" si="30"/>
        <v>LOCKED</v>
      </c>
      <c r="J177" s="1" t="str">
        <f t="shared" si="34"/>
        <v>EARTH AND BASE WORKS</v>
      </c>
      <c r="K177" s="2" t="e">
        <f>MATCH(J177,#REF!,0)</f>
        <v>#REF!</v>
      </c>
      <c r="L177" s="3" t="str">
        <f t="shared" ca="1" si="31"/>
        <v>F0</v>
      </c>
      <c r="M177" s="3" t="str">
        <f t="shared" ca="1" si="32"/>
        <v>C2</v>
      </c>
      <c r="N177" s="3" t="str">
        <f t="shared" ca="1" si="33"/>
        <v>C2</v>
      </c>
    </row>
    <row r="178" spans="1:14" ht="30" customHeight="1" x14ac:dyDescent="0.2">
      <c r="A178" s="48" t="s">
        <v>253</v>
      </c>
      <c r="B178" s="49" t="s">
        <v>66</v>
      </c>
      <c r="C178" s="50" t="s">
        <v>56</v>
      </c>
      <c r="D178" s="51" t="s">
        <v>472</v>
      </c>
      <c r="E178" s="52" t="s">
        <v>125</v>
      </c>
      <c r="F178" s="53">
        <v>45</v>
      </c>
      <c r="G178" s="54"/>
      <c r="H178" s="55">
        <f t="shared" ref="H178:H179" si="39">ROUND(G178*F178,2)</f>
        <v>0</v>
      </c>
      <c r="I178" s="5" t="str">
        <f t="shared" ca="1" si="30"/>
        <v/>
      </c>
      <c r="J178" s="1" t="str">
        <f t="shared" si="34"/>
        <v>A003ExcavationCW 3110-R21m³</v>
      </c>
      <c r="K178" s="2" t="e">
        <f>MATCH(J178,#REF!,0)</f>
        <v>#REF!</v>
      </c>
      <c r="L178" s="3" t="str">
        <f t="shared" ca="1" si="31"/>
        <v>F0</v>
      </c>
      <c r="M178" s="3" t="str">
        <f t="shared" ca="1" si="32"/>
        <v>C2</v>
      </c>
      <c r="N178" s="3" t="str">
        <f t="shared" ca="1" si="33"/>
        <v>C2</v>
      </c>
    </row>
    <row r="179" spans="1:14" ht="30" customHeight="1" x14ac:dyDescent="0.2">
      <c r="A179" s="56" t="s">
        <v>162</v>
      </c>
      <c r="B179" s="49" t="s">
        <v>68</v>
      </c>
      <c r="C179" s="50" t="s">
        <v>49</v>
      </c>
      <c r="D179" s="51" t="s">
        <v>472</v>
      </c>
      <c r="E179" s="52" t="s">
        <v>124</v>
      </c>
      <c r="F179" s="53">
        <v>506</v>
      </c>
      <c r="G179" s="54"/>
      <c r="H179" s="55">
        <f t="shared" si="39"/>
        <v>0</v>
      </c>
      <c r="I179" s="5" t="str">
        <f t="shared" ca="1" si="30"/>
        <v/>
      </c>
      <c r="J179" s="1" t="str">
        <f t="shared" si="34"/>
        <v>A004Sub-Grade CompactionCW 3110-R21m²</v>
      </c>
      <c r="K179" s="2" t="e">
        <f>MATCH(J179,#REF!,0)</f>
        <v>#REF!</v>
      </c>
      <c r="L179" s="3" t="str">
        <f t="shared" ca="1" si="31"/>
        <v>F0</v>
      </c>
      <c r="M179" s="3" t="str">
        <f t="shared" ca="1" si="32"/>
        <v>C2</v>
      </c>
      <c r="N179" s="3" t="str">
        <f t="shared" ca="1" si="33"/>
        <v>C2</v>
      </c>
    </row>
    <row r="180" spans="1:14" ht="30" customHeight="1" x14ac:dyDescent="0.2">
      <c r="A180" s="56" t="s">
        <v>163</v>
      </c>
      <c r="B180" s="49" t="s">
        <v>69</v>
      </c>
      <c r="C180" s="50" t="s">
        <v>434</v>
      </c>
      <c r="D180" s="51" t="s">
        <v>472</v>
      </c>
      <c r="E180" s="52"/>
      <c r="F180" s="46"/>
      <c r="G180" s="47"/>
      <c r="H180" s="47"/>
      <c r="I180" s="5" t="str">
        <f t="shared" ca="1" si="30"/>
        <v>LOCKED</v>
      </c>
      <c r="J180" s="1" t="str">
        <f t="shared" si="34"/>
        <v>A007Supplying and Placing Sub-base MaterialCW 3110-R21</v>
      </c>
      <c r="K180" s="2" t="e">
        <f>MATCH(J180,#REF!,0)</f>
        <v>#REF!</v>
      </c>
      <c r="L180" s="3" t="str">
        <f t="shared" ca="1" si="31"/>
        <v>F0</v>
      </c>
      <c r="M180" s="3" t="str">
        <f t="shared" ca="1" si="32"/>
        <v>C2</v>
      </c>
      <c r="N180" s="3" t="str">
        <f t="shared" ca="1" si="33"/>
        <v>C2</v>
      </c>
    </row>
    <row r="181" spans="1:14" ht="30" customHeight="1" x14ac:dyDescent="0.2">
      <c r="A181" s="56" t="s">
        <v>435</v>
      </c>
      <c r="B181" s="58" t="s">
        <v>199</v>
      </c>
      <c r="C181" s="50" t="s">
        <v>436</v>
      </c>
      <c r="D181" s="51" t="s">
        <v>119</v>
      </c>
      <c r="E181" s="52" t="s">
        <v>126</v>
      </c>
      <c r="F181" s="53">
        <v>35</v>
      </c>
      <c r="G181" s="54"/>
      <c r="H181" s="55">
        <f t="shared" ref="H181" si="40">ROUND(G181*F181,2)</f>
        <v>0</v>
      </c>
      <c r="I181" s="5" t="str">
        <f t="shared" ca="1" si="30"/>
        <v/>
      </c>
      <c r="J181" s="1" t="str">
        <f t="shared" si="34"/>
        <v>A007A150 mm Granular A Limestonetonne</v>
      </c>
      <c r="K181" s="2" t="e">
        <f>MATCH(J181,#REF!,0)</f>
        <v>#REF!</v>
      </c>
      <c r="L181" s="3" t="str">
        <f t="shared" ca="1" si="31"/>
        <v>F0</v>
      </c>
      <c r="M181" s="3" t="str">
        <f t="shared" ca="1" si="32"/>
        <v>C2</v>
      </c>
      <c r="N181" s="3" t="str">
        <f t="shared" ca="1" si="33"/>
        <v>C2</v>
      </c>
    </row>
    <row r="182" spans="1:14" ht="30" customHeight="1" x14ac:dyDescent="0.2">
      <c r="A182" s="56" t="s">
        <v>164</v>
      </c>
      <c r="B182" s="49" t="s">
        <v>70</v>
      </c>
      <c r="C182" s="50" t="s">
        <v>186</v>
      </c>
      <c r="D182" s="51" t="s">
        <v>472</v>
      </c>
      <c r="E182" s="52"/>
      <c r="F182" s="46"/>
      <c r="G182" s="47"/>
      <c r="H182" s="47"/>
      <c r="I182" s="5" t="str">
        <f t="shared" ca="1" si="30"/>
        <v>LOCKED</v>
      </c>
      <c r="J182" s="1" t="str">
        <f t="shared" si="34"/>
        <v>A010Supplying and Placing Base Course MaterialCW 3110-R21</v>
      </c>
      <c r="K182" s="2" t="e">
        <f>MATCH(J182,#REF!,0)</f>
        <v>#REF!</v>
      </c>
      <c r="L182" s="3" t="str">
        <f t="shared" ca="1" si="31"/>
        <v>F0</v>
      </c>
      <c r="M182" s="3" t="str">
        <f t="shared" ca="1" si="32"/>
        <v>C2</v>
      </c>
      <c r="N182" s="3" t="str">
        <f t="shared" ca="1" si="33"/>
        <v>C2</v>
      </c>
    </row>
    <row r="183" spans="1:14" ht="30" customHeight="1" x14ac:dyDescent="0.2">
      <c r="A183" s="56" t="s">
        <v>439</v>
      </c>
      <c r="B183" s="58" t="s">
        <v>199</v>
      </c>
      <c r="C183" s="50" t="s">
        <v>440</v>
      </c>
      <c r="D183" s="51" t="s">
        <v>119</v>
      </c>
      <c r="E183" s="52" t="s">
        <v>125</v>
      </c>
      <c r="F183" s="53">
        <v>55</v>
      </c>
      <c r="G183" s="54"/>
      <c r="H183" s="55">
        <f t="shared" ref="H183:H184" si="41">ROUND(G183*F183,2)</f>
        <v>0</v>
      </c>
      <c r="I183" s="5" t="str">
        <f t="shared" ca="1" si="30"/>
        <v/>
      </c>
      <c r="J183" s="1" t="str">
        <f t="shared" si="34"/>
        <v>A010A1Base Course Material - Granular A Limestonem³</v>
      </c>
      <c r="K183" s="2" t="e">
        <f>MATCH(J183,#REF!,0)</f>
        <v>#REF!</v>
      </c>
      <c r="L183" s="3" t="str">
        <f t="shared" ca="1" si="31"/>
        <v>F0</v>
      </c>
      <c r="M183" s="3" t="str">
        <f t="shared" ca="1" si="32"/>
        <v>C2</v>
      </c>
      <c r="N183" s="3" t="str">
        <f t="shared" ca="1" si="33"/>
        <v>C2</v>
      </c>
    </row>
    <row r="184" spans="1:14" ht="30" customHeight="1" x14ac:dyDescent="0.2">
      <c r="A184" s="48" t="s">
        <v>165</v>
      </c>
      <c r="B184" s="49" t="s">
        <v>71</v>
      </c>
      <c r="C184" s="50" t="s">
        <v>60</v>
      </c>
      <c r="D184" s="51" t="s">
        <v>472</v>
      </c>
      <c r="E184" s="52" t="s">
        <v>124</v>
      </c>
      <c r="F184" s="53">
        <v>600</v>
      </c>
      <c r="G184" s="54"/>
      <c r="H184" s="55">
        <f t="shared" si="41"/>
        <v>0</v>
      </c>
      <c r="I184" s="5" t="str">
        <f t="shared" ca="1" si="30"/>
        <v/>
      </c>
      <c r="J184" s="1" t="str">
        <f t="shared" si="34"/>
        <v>A012Grading of BoulevardsCW 3110-R21m²</v>
      </c>
      <c r="K184" s="2" t="e">
        <f>MATCH(J184,#REF!,0)</f>
        <v>#REF!</v>
      </c>
      <c r="L184" s="3" t="str">
        <f t="shared" ca="1" si="31"/>
        <v>F0</v>
      </c>
      <c r="M184" s="3" t="str">
        <f t="shared" ca="1" si="32"/>
        <v>C2</v>
      </c>
      <c r="N184" s="3" t="str">
        <f t="shared" ca="1" si="33"/>
        <v>C2</v>
      </c>
    </row>
    <row r="185" spans="1:14" ht="30" customHeight="1" x14ac:dyDescent="0.2">
      <c r="A185" s="35"/>
      <c r="B185" s="60"/>
      <c r="C185" s="61" t="s">
        <v>494</v>
      </c>
      <c r="D185" s="46"/>
      <c r="E185" s="62"/>
      <c r="F185" s="46"/>
      <c r="G185" s="47"/>
      <c r="H185" s="47"/>
      <c r="I185" s="5" t="str">
        <f t="shared" ca="1" si="30"/>
        <v>LOCKED</v>
      </c>
      <c r="J185" s="1" t="str">
        <f t="shared" si="34"/>
        <v>ROADWORKS - REMOVALS/RENEWALS</v>
      </c>
      <c r="K185" s="2" t="e">
        <f>MATCH(J185,#REF!,0)</f>
        <v>#REF!</v>
      </c>
      <c r="L185" s="3" t="str">
        <f t="shared" ca="1" si="31"/>
        <v>F0</v>
      </c>
      <c r="M185" s="3" t="str">
        <f t="shared" ca="1" si="32"/>
        <v>C2</v>
      </c>
      <c r="N185" s="3" t="str">
        <f t="shared" ca="1" si="33"/>
        <v>C2</v>
      </c>
    </row>
    <row r="186" spans="1:14" ht="30" customHeight="1" x14ac:dyDescent="0.2">
      <c r="A186" s="63" t="s">
        <v>211</v>
      </c>
      <c r="B186" s="49" t="s">
        <v>212</v>
      </c>
      <c r="C186" s="50" t="s">
        <v>183</v>
      </c>
      <c r="D186" s="51" t="s">
        <v>472</v>
      </c>
      <c r="E186" s="52"/>
      <c r="F186" s="46"/>
      <c r="G186" s="47"/>
      <c r="H186" s="47"/>
      <c r="I186" s="5" t="str">
        <f t="shared" ca="1" si="30"/>
        <v>LOCKED</v>
      </c>
      <c r="J186" s="1" t="str">
        <f t="shared" si="34"/>
        <v>B001Pavement RemovalCW 3110-R21</v>
      </c>
      <c r="K186" s="2" t="e">
        <f>MATCH(J186,#REF!,0)</f>
        <v>#REF!</v>
      </c>
      <c r="L186" s="3" t="str">
        <f t="shared" ca="1" si="31"/>
        <v>F0</v>
      </c>
      <c r="M186" s="3" t="str">
        <f t="shared" ca="1" si="32"/>
        <v>C2</v>
      </c>
      <c r="N186" s="3" t="str">
        <f t="shared" ca="1" si="33"/>
        <v>C2</v>
      </c>
    </row>
    <row r="187" spans="1:14" ht="30" customHeight="1" x14ac:dyDescent="0.2">
      <c r="A187" s="63" t="s">
        <v>254</v>
      </c>
      <c r="B187" s="58" t="s">
        <v>199</v>
      </c>
      <c r="C187" s="50" t="s">
        <v>184</v>
      </c>
      <c r="D187" s="51" t="s">
        <v>119</v>
      </c>
      <c r="E187" s="52" t="s">
        <v>124</v>
      </c>
      <c r="F187" s="53">
        <v>460</v>
      </c>
      <c r="G187" s="54"/>
      <c r="H187" s="55">
        <f>ROUND(G187*F187,2)</f>
        <v>0</v>
      </c>
      <c r="I187" s="5" t="str">
        <f t="shared" ca="1" si="30"/>
        <v/>
      </c>
      <c r="J187" s="1" t="str">
        <f t="shared" si="34"/>
        <v>B002Concrete Pavementm²</v>
      </c>
      <c r="K187" s="2" t="e">
        <f>MATCH(J187,#REF!,0)</f>
        <v>#REF!</v>
      </c>
      <c r="L187" s="3" t="str">
        <f t="shared" ca="1" si="31"/>
        <v>F0</v>
      </c>
      <c r="M187" s="3" t="str">
        <f t="shared" ca="1" si="32"/>
        <v>C2</v>
      </c>
      <c r="N187" s="3" t="str">
        <f t="shared" ca="1" si="33"/>
        <v>C2</v>
      </c>
    </row>
    <row r="188" spans="1:14" ht="30" customHeight="1" x14ac:dyDescent="0.2">
      <c r="A188" s="63" t="s">
        <v>167</v>
      </c>
      <c r="B188" s="58" t="s">
        <v>200</v>
      </c>
      <c r="C188" s="50" t="s">
        <v>185</v>
      </c>
      <c r="D188" s="51" t="s">
        <v>119</v>
      </c>
      <c r="E188" s="52" t="s">
        <v>124</v>
      </c>
      <c r="F188" s="53">
        <v>50</v>
      </c>
      <c r="G188" s="54"/>
      <c r="H188" s="55">
        <f>ROUND(G188*F188,2)</f>
        <v>0</v>
      </c>
      <c r="I188" s="5" t="str">
        <f t="shared" ca="1" si="30"/>
        <v/>
      </c>
      <c r="J188" s="1" t="str">
        <f t="shared" si="34"/>
        <v>B003Asphalt Pavementm²</v>
      </c>
      <c r="K188" s="2" t="e">
        <f>MATCH(J188,#REF!,0)</f>
        <v>#REF!</v>
      </c>
      <c r="L188" s="3" t="str">
        <f t="shared" ca="1" si="31"/>
        <v>F0</v>
      </c>
      <c r="M188" s="3" t="str">
        <f t="shared" ca="1" si="32"/>
        <v>C2</v>
      </c>
      <c r="N188" s="3" t="str">
        <f t="shared" ca="1" si="33"/>
        <v>C2</v>
      </c>
    </row>
    <row r="189" spans="1:14" ht="30" customHeight="1" x14ac:dyDescent="0.2">
      <c r="A189" s="63" t="s">
        <v>168</v>
      </c>
      <c r="B189" s="49" t="s">
        <v>213</v>
      </c>
      <c r="C189" s="50" t="s">
        <v>263</v>
      </c>
      <c r="D189" s="51" t="s">
        <v>496</v>
      </c>
      <c r="E189" s="52"/>
      <c r="F189" s="46"/>
      <c r="G189" s="47"/>
      <c r="H189" s="47"/>
      <c r="I189" s="5" t="str">
        <f t="shared" ca="1" si="30"/>
        <v>LOCKED</v>
      </c>
      <c r="J189" s="1" t="str">
        <f t="shared" si="34"/>
        <v>B004Slab ReplacementCW 3230-R8, E13</v>
      </c>
      <c r="K189" s="2" t="e">
        <f>MATCH(J189,#REF!,0)</f>
        <v>#REF!</v>
      </c>
      <c r="L189" s="3" t="str">
        <f t="shared" ca="1" si="31"/>
        <v>F0</v>
      </c>
      <c r="M189" s="3" t="str">
        <f t="shared" ca="1" si="32"/>
        <v>C2</v>
      </c>
      <c r="N189" s="3" t="str">
        <f t="shared" ca="1" si="33"/>
        <v>C2</v>
      </c>
    </row>
    <row r="190" spans="1:14" ht="45" customHeight="1" x14ac:dyDescent="0.2">
      <c r="A190" s="63" t="s">
        <v>169</v>
      </c>
      <c r="B190" s="58" t="s">
        <v>199</v>
      </c>
      <c r="C190" s="50" t="s">
        <v>497</v>
      </c>
      <c r="D190" s="51" t="s">
        <v>119</v>
      </c>
      <c r="E190" s="52" t="s">
        <v>124</v>
      </c>
      <c r="F190" s="53">
        <v>43</v>
      </c>
      <c r="G190" s="54"/>
      <c r="H190" s="55">
        <f>ROUND(G190*F190,2)</f>
        <v>0</v>
      </c>
      <c r="I190" s="5" t="str">
        <f t="shared" ca="1" si="30"/>
        <v/>
      </c>
      <c r="J190" s="1" t="str">
        <f t="shared" si="34"/>
        <v>B014150 mm Type 2 Concrete Pavement (Reinforced)m²</v>
      </c>
      <c r="K190" s="2" t="e">
        <f>MATCH(J190,#REF!,0)</f>
        <v>#REF!</v>
      </c>
      <c r="L190" s="3" t="str">
        <f t="shared" ca="1" si="31"/>
        <v>F0</v>
      </c>
      <c r="M190" s="3" t="str">
        <f t="shared" ca="1" si="32"/>
        <v>C2</v>
      </c>
      <c r="N190" s="3" t="str">
        <f t="shared" ca="1" si="33"/>
        <v>C2</v>
      </c>
    </row>
    <row r="191" spans="1:14" ht="30" customHeight="1" x14ac:dyDescent="0.2">
      <c r="A191" s="63" t="s">
        <v>357</v>
      </c>
      <c r="B191" s="49" t="s">
        <v>214</v>
      </c>
      <c r="C191" s="50" t="s">
        <v>301</v>
      </c>
      <c r="D191" s="51" t="s">
        <v>496</v>
      </c>
      <c r="E191" s="52"/>
      <c r="F191" s="46"/>
      <c r="G191" s="47"/>
      <c r="H191" s="47"/>
      <c r="I191" s="5" t="str">
        <f t="shared" ca="1" si="30"/>
        <v>LOCKED</v>
      </c>
      <c r="J191" s="1" t="str">
        <f t="shared" si="34"/>
        <v>B064-72Slab Replacement - Early Opening (72 hour)CW 3230-R8, E13</v>
      </c>
      <c r="K191" s="2" t="e">
        <f>MATCH(J191,#REF!,0)</f>
        <v>#REF!</v>
      </c>
      <c r="L191" s="3" t="str">
        <f t="shared" ca="1" si="31"/>
        <v>F0</v>
      </c>
      <c r="M191" s="3" t="str">
        <f t="shared" ca="1" si="32"/>
        <v>C2</v>
      </c>
      <c r="N191" s="3" t="str">
        <f t="shared" ca="1" si="33"/>
        <v>C2</v>
      </c>
    </row>
    <row r="192" spans="1:14" ht="45" customHeight="1" x14ac:dyDescent="0.2">
      <c r="A192" s="63" t="s">
        <v>358</v>
      </c>
      <c r="B192" s="58" t="s">
        <v>199</v>
      </c>
      <c r="C192" s="50" t="s">
        <v>501</v>
      </c>
      <c r="D192" s="51" t="s">
        <v>119</v>
      </c>
      <c r="E192" s="52" t="s">
        <v>124</v>
      </c>
      <c r="F192" s="53">
        <v>40</v>
      </c>
      <c r="G192" s="54"/>
      <c r="H192" s="55">
        <f>ROUND(G192*F192,2)</f>
        <v>0</v>
      </c>
      <c r="I192" s="5" t="str">
        <f t="shared" ca="1" si="30"/>
        <v/>
      </c>
      <c r="J192" s="1" t="str">
        <f t="shared" si="34"/>
        <v>B074-72150 mm Type 4 Concrete Pavement (Reinforced)m²</v>
      </c>
      <c r="K192" s="2" t="e">
        <f>MATCH(J192,#REF!,0)</f>
        <v>#REF!</v>
      </c>
      <c r="L192" s="3" t="str">
        <f t="shared" ca="1" si="31"/>
        <v>F0</v>
      </c>
      <c r="M192" s="3" t="str">
        <f t="shared" ca="1" si="32"/>
        <v>C2</v>
      </c>
      <c r="N192" s="3" t="str">
        <f t="shared" ca="1" si="33"/>
        <v>C2</v>
      </c>
    </row>
    <row r="193" spans="1:14" ht="30" customHeight="1" x14ac:dyDescent="0.2">
      <c r="A193" s="63" t="s">
        <v>173</v>
      </c>
      <c r="B193" s="49" t="s">
        <v>215</v>
      </c>
      <c r="C193" s="50" t="s">
        <v>107</v>
      </c>
      <c r="D193" s="51" t="s">
        <v>390</v>
      </c>
      <c r="E193" s="52"/>
      <c r="F193" s="46"/>
      <c r="G193" s="47"/>
      <c r="H193" s="47"/>
      <c r="I193" s="5" t="str">
        <f t="shared" ca="1" si="30"/>
        <v>LOCKED</v>
      </c>
      <c r="J193" s="1" t="str">
        <f t="shared" si="34"/>
        <v>B094Drilled DowelsCW 3230-R8</v>
      </c>
      <c r="K193" s="2" t="e">
        <f>MATCH(J193,#REF!,0)</f>
        <v>#REF!</v>
      </c>
      <c r="L193" s="3" t="str">
        <f t="shared" ca="1" si="31"/>
        <v>F0</v>
      </c>
      <c r="M193" s="3" t="str">
        <f t="shared" ca="1" si="32"/>
        <v>C2</v>
      </c>
      <c r="N193" s="3" t="str">
        <f t="shared" ca="1" si="33"/>
        <v>C2</v>
      </c>
    </row>
    <row r="194" spans="1:14" ht="30" customHeight="1" x14ac:dyDescent="0.2">
      <c r="A194" s="63" t="s">
        <v>174</v>
      </c>
      <c r="B194" s="58" t="s">
        <v>199</v>
      </c>
      <c r="C194" s="50" t="s">
        <v>132</v>
      </c>
      <c r="D194" s="51" t="s">
        <v>119</v>
      </c>
      <c r="E194" s="52" t="s">
        <v>127</v>
      </c>
      <c r="F194" s="53">
        <v>20</v>
      </c>
      <c r="G194" s="54"/>
      <c r="H194" s="55">
        <f>ROUND(G194*F194,2)</f>
        <v>0</v>
      </c>
      <c r="I194" s="5" t="str">
        <f t="shared" ca="1" si="30"/>
        <v/>
      </c>
      <c r="J194" s="1" t="str">
        <f t="shared" si="34"/>
        <v>B09519.1 mm Diametereach</v>
      </c>
      <c r="K194" s="2" t="e">
        <f>MATCH(J194,#REF!,0)</f>
        <v>#REF!</v>
      </c>
      <c r="L194" s="3" t="str">
        <f t="shared" ca="1" si="31"/>
        <v>F0</v>
      </c>
      <c r="M194" s="3" t="str">
        <f t="shared" ca="1" si="32"/>
        <v>C2</v>
      </c>
      <c r="N194" s="3" t="str">
        <f t="shared" ca="1" si="33"/>
        <v>C2</v>
      </c>
    </row>
    <row r="195" spans="1:14" ht="30" customHeight="1" x14ac:dyDescent="0.2">
      <c r="A195" s="63" t="s">
        <v>175</v>
      </c>
      <c r="B195" s="49" t="s">
        <v>216</v>
      </c>
      <c r="C195" s="50" t="s">
        <v>108</v>
      </c>
      <c r="D195" s="51" t="s">
        <v>390</v>
      </c>
      <c r="E195" s="52"/>
      <c r="F195" s="46"/>
      <c r="G195" s="47"/>
      <c r="H195" s="47"/>
      <c r="I195" s="5" t="str">
        <f t="shared" ca="1" si="30"/>
        <v>LOCKED</v>
      </c>
      <c r="J195" s="1" t="str">
        <f t="shared" si="34"/>
        <v>B097Drilled Tie BarsCW 3230-R8</v>
      </c>
      <c r="K195" s="2" t="e">
        <f>MATCH(J195,#REF!,0)</f>
        <v>#REF!</v>
      </c>
      <c r="L195" s="3" t="str">
        <f t="shared" ca="1" si="31"/>
        <v>F0</v>
      </c>
      <c r="M195" s="3" t="str">
        <f t="shared" ca="1" si="32"/>
        <v>C2</v>
      </c>
      <c r="N195" s="3" t="str">
        <f t="shared" ca="1" si="33"/>
        <v>C2</v>
      </c>
    </row>
    <row r="196" spans="1:14" ht="30" customHeight="1" x14ac:dyDescent="0.2">
      <c r="A196" s="63" t="s">
        <v>176</v>
      </c>
      <c r="B196" s="58" t="s">
        <v>199</v>
      </c>
      <c r="C196" s="50" t="s">
        <v>131</v>
      </c>
      <c r="D196" s="51" t="s">
        <v>119</v>
      </c>
      <c r="E196" s="52" t="s">
        <v>127</v>
      </c>
      <c r="F196" s="53">
        <v>130</v>
      </c>
      <c r="G196" s="54"/>
      <c r="H196" s="55">
        <f>ROUND(G196*F196,2)</f>
        <v>0</v>
      </c>
      <c r="I196" s="5" t="str">
        <f t="shared" ca="1" si="30"/>
        <v/>
      </c>
      <c r="J196" s="1" t="str">
        <f t="shared" si="34"/>
        <v>B09820 M Deformed Tie Bareach</v>
      </c>
      <c r="K196" s="2" t="e">
        <f>MATCH(J196,#REF!,0)</f>
        <v>#REF!</v>
      </c>
      <c r="L196" s="3" t="str">
        <f t="shared" ca="1" si="31"/>
        <v>F0</v>
      </c>
      <c r="M196" s="3" t="str">
        <f t="shared" ca="1" si="32"/>
        <v>C2</v>
      </c>
      <c r="N196" s="3" t="str">
        <f t="shared" ca="1" si="33"/>
        <v>C2</v>
      </c>
    </row>
    <row r="197" spans="1:14" ht="30" customHeight="1" x14ac:dyDescent="0.2">
      <c r="A197" s="63" t="s">
        <v>361</v>
      </c>
      <c r="B197" s="49" t="s">
        <v>217</v>
      </c>
      <c r="C197" s="50" t="s">
        <v>187</v>
      </c>
      <c r="D197" s="51" t="s">
        <v>3</v>
      </c>
      <c r="E197" s="52"/>
      <c r="F197" s="46"/>
      <c r="G197" s="47"/>
      <c r="H197" s="47"/>
      <c r="I197" s="5" t="str">
        <f t="shared" ca="1" si="30"/>
        <v>LOCKED</v>
      </c>
      <c r="J197" s="1" t="str">
        <f t="shared" si="34"/>
        <v>B100rMiscellaneous Concrete Slab RemovalCW 3235-R9</v>
      </c>
      <c r="K197" s="2" t="e">
        <f>MATCH(J197,#REF!,0)</f>
        <v>#REF!</v>
      </c>
      <c r="L197" s="3" t="str">
        <f t="shared" ca="1" si="31"/>
        <v>F0</v>
      </c>
      <c r="M197" s="3" t="str">
        <f t="shared" ca="1" si="32"/>
        <v>C2</v>
      </c>
      <c r="N197" s="3" t="str">
        <f t="shared" ca="1" si="33"/>
        <v>C2</v>
      </c>
    </row>
    <row r="198" spans="1:14" ht="30" customHeight="1" x14ac:dyDescent="0.2">
      <c r="A198" s="63" t="s">
        <v>362</v>
      </c>
      <c r="B198" s="58" t="s">
        <v>199</v>
      </c>
      <c r="C198" s="50" t="s">
        <v>225</v>
      </c>
      <c r="D198" s="51" t="s">
        <v>119</v>
      </c>
      <c r="E198" s="52" t="s">
        <v>124</v>
      </c>
      <c r="F198" s="53">
        <v>78</v>
      </c>
      <c r="G198" s="54"/>
      <c r="H198" s="55">
        <f t="shared" ref="H198:H199" si="42">ROUND(G198*F198,2)</f>
        <v>0</v>
      </c>
      <c r="I198" s="5" t="str">
        <f t="shared" ref="I198:I261" ca="1" si="43">IF(CELL("protect",$G198)=1, "LOCKED", "")</f>
        <v/>
      </c>
      <c r="J198" s="1" t="str">
        <f t="shared" si="34"/>
        <v>B102rMonolithic Median Slabm²</v>
      </c>
      <c r="K198" s="2" t="e">
        <f>MATCH(J198,#REF!,0)</f>
        <v>#REF!</v>
      </c>
      <c r="L198" s="3" t="str">
        <f t="shared" ref="L198:L261" ca="1" si="44">CELL("format",$F198)</f>
        <v>F0</v>
      </c>
      <c r="M198" s="3" t="str">
        <f t="shared" ref="M198:M261" ca="1" si="45">CELL("format",$G198)</f>
        <v>C2</v>
      </c>
      <c r="N198" s="3" t="str">
        <f t="shared" ref="N198:N261" ca="1" si="46">CELL("format",$H198)</f>
        <v>C2</v>
      </c>
    </row>
    <row r="199" spans="1:14" ht="30" customHeight="1" x14ac:dyDescent="0.2">
      <c r="A199" s="63" t="s">
        <v>363</v>
      </c>
      <c r="B199" s="58" t="s">
        <v>200</v>
      </c>
      <c r="C199" s="50" t="s">
        <v>188</v>
      </c>
      <c r="D199" s="51" t="s">
        <v>119</v>
      </c>
      <c r="E199" s="52" t="s">
        <v>124</v>
      </c>
      <c r="F199" s="53">
        <v>2</v>
      </c>
      <c r="G199" s="54"/>
      <c r="H199" s="55">
        <f t="shared" si="42"/>
        <v>0</v>
      </c>
      <c r="I199" s="5" t="str">
        <f t="shared" ca="1" si="43"/>
        <v/>
      </c>
      <c r="J199" s="1" t="str">
        <f t="shared" ref="J199:J262" si="47">CLEAN(CONCATENATE(TRIM($A199),TRIM($C199),IF(LEFT($D199)&lt;&gt;"E",TRIM($D199),),TRIM($E199)))</f>
        <v>B105rBullnosem²</v>
      </c>
      <c r="K199" s="2" t="e">
        <f>MATCH(J199,#REF!,0)</f>
        <v>#REF!</v>
      </c>
      <c r="L199" s="3" t="str">
        <f t="shared" ca="1" si="44"/>
        <v>F0</v>
      </c>
      <c r="M199" s="3" t="str">
        <f t="shared" ca="1" si="45"/>
        <v>C2</v>
      </c>
      <c r="N199" s="3" t="str">
        <f t="shared" ca="1" si="46"/>
        <v>C2</v>
      </c>
    </row>
    <row r="200" spans="1:14" ht="30" customHeight="1" x14ac:dyDescent="0.2">
      <c r="A200" s="63" t="s">
        <v>364</v>
      </c>
      <c r="B200" s="49" t="s">
        <v>352</v>
      </c>
      <c r="C200" s="50" t="s">
        <v>189</v>
      </c>
      <c r="D200" s="51" t="s">
        <v>503</v>
      </c>
      <c r="E200" s="52"/>
      <c r="F200" s="46"/>
      <c r="G200" s="47"/>
      <c r="H200" s="47"/>
      <c r="I200" s="5" t="str">
        <f t="shared" ca="1" si="43"/>
        <v>LOCKED</v>
      </c>
      <c r="J200" s="1" t="str">
        <f t="shared" si="47"/>
        <v>B114rlMiscellaneous Concrete Slab RenewalCW 3235-R9, E13</v>
      </c>
      <c r="K200" s="2" t="e">
        <f>MATCH(J200,#REF!,0)</f>
        <v>#REF!</v>
      </c>
      <c r="L200" s="3" t="str">
        <f t="shared" ca="1" si="44"/>
        <v>F0</v>
      </c>
      <c r="M200" s="3" t="str">
        <f t="shared" ca="1" si="45"/>
        <v>C2</v>
      </c>
      <c r="N200" s="3" t="str">
        <f t="shared" ca="1" si="46"/>
        <v>C2</v>
      </c>
    </row>
    <row r="201" spans="1:14" s="59" customFormat="1" ht="30" customHeight="1" x14ac:dyDescent="0.2">
      <c r="A201" s="64" t="s">
        <v>365</v>
      </c>
      <c r="B201" s="58" t="s">
        <v>199</v>
      </c>
      <c r="C201" s="50" t="s">
        <v>504</v>
      </c>
      <c r="D201" s="51" t="s">
        <v>226</v>
      </c>
      <c r="E201" s="52"/>
      <c r="F201" s="46"/>
      <c r="G201" s="47"/>
      <c r="H201" s="47"/>
      <c r="I201" s="5" t="str">
        <f t="shared" ca="1" si="43"/>
        <v>LOCKED</v>
      </c>
      <c r="J201" s="1" t="str">
        <f t="shared" si="47"/>
        <v>B118rl100 mm Type 2 Concrete SidewalkSD-228A</v>
      </c>
      <c r="K201" s="2" t="e">
        <f>MATCH(J201,#REF!,0)</f>
        <v>#REF!</v>
      </c>
      <c r="L201" s="3" t="str">
        <f t="shared" ca="1" si="44"/>
        <v>F0</v>
      </c>
      <c r="M201" s="3" t="str">
        <f t="shared" ca="1" si="45"/>
        <v>C2</v>
      </c>
      <c r="N201" s="3" t="str">
        <f t="shared" ca="1" si="46"/>
        <v>C2</v>
      </c>
    </row>
    <row r="202" spans="1:14" ht="30" customHeight="1" x14ac:dyDescent="0.2">
      <c r="A202" s="63" t="s">
        <v>366</v>
      </c>
      <c r="B202" s="65" t="s">
        <v>333</v>
      </c>
      <c r="C202" s="50" t="s">
        <v>334</v>
      </c>
      <c r="D202" s="51"/>
      <c r="E202" s="52" t="s">
        <v>124</v>
      </c>
      <c r="F202" s="53">
        <v>5</v>
      </c>
      <c r="G202" s="54"/>
      <c r="H202" s="55">
        <f>ROUND(G202*F202,2)</f>
        <v>0</v>
      </c>
      <c r="I202" s="5" t="str">
        <f t="shared" ca="1" si="43"/>
        <v/>
      </c>
      <c r="J202" s="1" t="str">
        <f t="shared" si="47"/>
        <v>B119rlLess than 5 sq.m.m²</v>
      </c>
      <c r="K202" s="2" t="e">
        <f>MATCH(J202,#REF!,0)</f>
        <v>#REF!</v>
      </c>
      <c r="L202" s="3" t="str">
        <f t="shared" ca="1" si="44"/>
        <v>F0</v>
      </c>
      <c r="M202" s="3" t="str">
        <f t="shared" ca="1" si="45"/>
        <v>C2</v>
      </c>
      <c r="N202" s="3" t="str">
        <f t="shared" ca="1" si="46"/>
        <v>C2</v>
      </c>
    </row>
    <row r="203" spans="1:14" ht="30" customHeight="1" x14ac:dyDescent="0.2">
      <c r="A203" s="63" t="s">
        <v>367</v>
      </c>
      <c r="B203" s="65" t="s">
        <v>335</v>
      </c>
      <c r="C203" s="50" t="s">
        <v>336</v>
      </c>
      <c r="D203" s="51"/>
      <c r="E203" s="52" t="s">
        <v>124</v>
      </c>
      <c r="F203" s="53">
        <v>155</v>
      </c>
      <c r="G203" s="54"/>
      <c r="H203" s="55">
        <f>ROUND(G203*F203,2)</f>
        <v>0</v>
      </c>
      <c r="I203" s="5" t="str">
        <f t="shared" ca="1" si="43"/>
        <v/>
      </c>
      <c r="J203" s="1" t="str">
        <f t="shared" si="47"/>
        <v>B120rl5 sq.m. to 20 sq.m.m²</v>
      </c>
      <c r="K203" s="2" t="e">
        <f>MATCH(J203,#REF!,0)</f>
        <v>#REF!</v>
      </c>
      <c r="L203" s="3" t="str">
        <f t="shared" ca="1" si="44"/>
        <v>F0</v>
      </c>
      <c r="M203" s="3" t="str">
        <f t="shared" ca="1" si="45"/>
        <v>C2</v>
      </c>
      <c r="N203" s="3" t="str">
        <f t="shared" ca="1" si="46"/>
        <v>C2</v>
      </c>
    </row>
    <row r="204" spans="1:14" s="75" customFormat="1" ht="30" customHeight="1" x14ac:dyDescent="0.2">
      <c r="A204" s="67" t="s">
        <v>368</v>
      </c>
      <c r="B204" s="114" t="s">
        <v>337</v>
      </c>
      <c r="C204" s="69" t="s">
        <v>338</v>
      </c>
      <c r="D204" s="70" t="s">
        <v>119</v>
      </c>
      <c r="E204" s="71" t="s">
        <v>124</v>
      </c>
      <c r="F204" s="72">
        <v>103</v>
      </c>
      <c r="G204" s="73"/>
      <c r="H204" s="74">
        <f>ROUND(G204*F204,2)</f>
        <v>0</v>
      </c>
      <c r="I204" s="5" t="str">
        <f t="shared" ca="1" si="43"/>
        <v/>
      </c>
      <c r="J204" s="1" t="str">
        <f t="shared" si="47"/>
        <v>B121rlGreater than 20 sq.m.m²</v>
      </c>
      <c r="K204" s="2" t="e">
        <f>MATCH(J204,#REF!,0)</f>
        <v>#REF!</v>
      </c>
      <c r="L204" s="3" t="str">
        <f t="shared" ca="1" si="44"/>
        <v>F0</v>
      </c>
      <c r="M204" s="3" t="str">
        <f t="shared" ca="1" si="45"/>
        <v>C2</v>
      </c>
      <c r="N204" s="3" t="str">
        <f t="shared" ca="1" si="46"/>
        <v>C2</v>
      </c>
    </row>
    <row r="205" spans="1:14" ht="30" customHeight="1" x14ac:dyDescent="0.2">
      <c r="A205" s="63" t="s">
        <v>269</v>
      </c>
      <c r="B205" s="49" t="s">
        <v>547</v>
      </c>
      <c r="C205" s="50" t="s">
        <v>236</v>
      </c>
      <c r="D205" s="51" t="s">
        <v>3</v>
      </c>
      <c r="E205" s="52" t="s">
        <v>124</v>
      </c>
      <c r="F205" s="66">
        <v>5</v>
      </c>
      <c r="G205" s="54"/>
      <c r="H205" s="55">
        <f t="shared" ref="H205:H208" si="48">ROUND(G205*F205,2)</f>
        <v>0</v>
      </c>
      <c r="I205" s="5" t="str">
        <f t="shared" ca="1" si="43"/>
        <v/>
      </c>
      <c r="J205" s="1" t="str">
        <f t="shared" si="47"/>
        <v>B124Adjustment of Precast Sidewalk BlocksCW 3235-R9m²</v>
      </c>
      <c r="K205" s="2" t="e">
        <f>MATCH(J205,#REF!,0)</f>
        <v>#REF!</v>
      </c>
      <c r="L205" s="3" t="str">
        <f t="shared" ca="1" si="44"/>
        <v>F0</v>
      </c>
      <c r="M205" s="3" t="str">
        <f t="shared" ca="1" si="45"/>
        <v>C2</v>
      </c>
      <c r="N205" s="3" t="str">
        <f t="shared" ca="1" si="46"/>
        <v>C2</v>
      </c>
    </row>
    <row r="206" spans="1:14" ht="30" customHeight="1" x14ac:dyDescent="0.2">
      <c r="A206" s="63" t="s">
        <v>270</v>
      </c>
      <c r="B206" s="49" t="s">
        <v>548</v>
      </c>
      <c r="C206" s="50" t="s">
        <v>237</v>
      </c>
      <c r="D206" s="51" t="s">
        <v>3</v>
      </c>
      <c r="E206" s="52" t="s">
        <v>124</v>
      </c>
      <c r="F206" s="53">
        <v>5</v>
      </c>
      <c r="G206" s="54"/>
      <c r="H206" s="55">
        <f t="shared" si="48"/>
        <v>0</v>
      </c>
      <c r="I206" s="5" t="str">
        <f t="shared" ca="1" si="43"/>
        <v/>
      </c>
      <c r="J206" s="1" t="str">
        <f t="shared" si="47"/>
        <v>B125Supply of Precast Sidewalk BlocksCW 3235-R9m²</v>
      </c>
      <c r="K206" s="2" t="e">
        <f>MATCH(J206,#REF!,0)</f>
        <v>#REF!</v>
      </c>
      <c r="L206" s="3" t="str">
        <f t="shared" ca="1" si="44"/>
        <v>F0</v>
      </c>
      <c r="M206" s="3" t="str">
        <f t="shared" ca="1" si="45"/>
        <v>C2</v>
      </c>
      <c r="N206" s="3" t="str">
        <f t="shared" ca="1" si="46"/>
        <v>C2</v>
      </c>
    </row>
    <row r="207" spans="1:14" ht="30" customHeight="1" x14ac:dyDescent="0.2">
      <c r="A207" s="63" t="s">
        <v>320</v>
      </c>
      <c r="B207" s="49" t="s">
        <v>549</v>
      </c>
      <c r="C207" s="50" t="s">
        <v>311</v>
      </c>
      <c r="D207" s="51" t="s">
        <v>3</v>
      </c>
      <c r="E207" s="52" t="s">
        <v>124</v>
      </c>
      <c r="F207" s="53">
        <v>20</v>
      </c>
      <c r="G207" s="54"/>
      <c r="H207" s="55">
        <f t="shared" si="48"/>
        <v>0</v>
      </c>
      <c r="I207" s="5" t="str">
        <f t="shared" ca="1" si="43"/>
        <v/>
      </c>
      <c r="J207" s="1" t="str">
        <f t="shared" si="47"/>
        <v>B125ARemoval of Precast Sidewalk BlocksCW 3235-R9m²</v>
      </c>
      <c r="K207" s="2" t="e">
        <f>MATCH(J207,#REF!,0)</f>
        <v>#REF!</v>
      </c>
      <c r="L207" s="3" t="str">
        <f t="shared" ca="1" si="44"/>
        <v>F0</v>
      </c>
      <c r="M207" s="3" t="str">
        <f t="shared" ca="1" si="45"/>
        <v>C2</v>
      </c>
      <c r="N207" s="3" t="str">
        <f t="shared" ca="1" si="46"/>
        <v>C2</v>
      </c>
    </row>
    <row r="208" spans="1:14" ht="30" customHeight="1" x14ac:dyDescent="0.2">
      <c r="A208" s="63" t="s">
        <v>369</v>
      </c>
      <c r="B208" s="58" t="s">
        <v>199</v>
      </c>
      <c r="C208" s="50" t="s">
        <v>550</v>
      </c>
      <c r="D208" s="51" t="s">
        <v>198</v>
      </c>
      <c r="E208" s="52" t="s">
        <v>124</v>
      </c>
      <c r="F208" s="53">
        <v>40</v>
      </c>
      <c r="G208" s="54"/>
      <c r="H208" s="55">
        <f t="shared" si="48"/>
        <v>0</v>
      </c>
      <c r="I208" s="5" t="str">
        <f t="shared" ca="1" si="43"/>
        <v/>
      </c>
      <c r="J208" s="1" t="str">
        <f t="shared" si="47"/>
        <v>B123rlType 2 Concrete Monolithic Curb and SidewalkSD-228Bm²</v>
      </c>
      <c r="K208" s="2" t="e">
        <f>MATCH(J208,#REF!,0)</f>
        <v>#REF!</v>
      </c>
      <c r="L208" s="3" t="str">
        <f t="shared" ca="1" si="44"/>
        <v>F0</v>
      </c>
      <c r="M208" s="3" t="str">
        <f t="shared" ca="1" si="45"/>
        <v>C2</v>
      </c>
      <c r="N208" s="3" t="str">
        <f t="shared" ca="1" si="46"/>
        <v>C2</v>
      </c>
    </row>
    <row r="209" spans="1:14" ht="30" customHeight="1" x14ac:dyDescent="0.2">
      <c r="A209" s="63" t="s">
        <v>377</v>
      </c>
      <c r="B209" s="49" t="s">
        <v>551</v>
      </c>
      <c r="C209" s="50" t="s">
        <v>103</v>
      </c>
      <c r="D209" s="51" t="s">
        <v>506</v>
      </c>
      <c r="E209" s="52"/>
      <c r="F209" s="46"/>
      <c r="G209" s="47"/>
      <c r="H209" s="47"/>
      <c r="I209" s="5" t="str">
        <f t="shared" ca="1" si="43"/>
        <v>LOCKED</v>
      </c>
      <c r="J209" s="1" t="str">
        <f t="shared" si="47"/>
        <v>B154rlConcrete Curb RenewalCW 3240-R10, E13</v>
      </c>
      <c r="K209" s="2" t="e">
        <f>MATCH(J209,#REF!,0)</f>
        <v>#REF!</v>
      </c>
      <c r="L209" s="3" t="str">
        <f t="shared" ca="1" si="44"/>
        <v>F0</v>
      </c>
      <c r="M209" s="3" t="str">
        <f t="shared" ca="1" si="45"/>
        <v>C2</v>
      </c>
      <c r="N209" s="3" t="str">
        <f t="shared" ca="1" si="46"/>
        <v>C2</v>
      </c>
    </row>
    <row r="210" spans="1:14" ht="60" customHeight="1" x14ac:dyDescent="0.2">
      <c r="A210" s="63" t="s">
        <v>379</v>
      </c>
      <c r="B210" s="58" t="s">
        <v>199</v>
      </c>
      <c r="C210" s="50" t="s">
        <v>552</v>
      </c>
      <c r="D210" s="51" t="s">
        <v>193</v>
      </c>
      <c r="E210" s="52"/>
      <c r="F210" s="46"/>
      <c r="G210" s="47"/>
      <c r="H210" s="47"/>
      <c r="I210" s="5" t="str">
        <f t="shared" ca="1" si="43"/>
        <v>LOCKED</v>
      </c>
      <c r="J210" s="1" t="str">
        <f t="shared" si="47"/>
        <v>B170rlType 2 Concrete Curb and Gutter (150 mm reveal ht, Barrier, Integral, 600 mm width, 150 mm Plain Concrete Pavement)SD-200</v>
      </c>
      <c r="K210" s="2" t="e">
        <f>MATCH(J210,#REF!,0)</f>
        <v>#REF!</v>
      </c>
      <c r="L210" s="3" t="str">
        <f t="shared" ca="1" si="44"/>
        <v>F0</v>
      </c>
      <c r="M210" s="3" t="str">
        <f t="shared" ca="1" si="45"/>
        <v>C2</v>
      </c>
      <c r="N210" s="3" t="str">
        <f t="shared" ca="1" si="46"/>
        <v>C2</v>
      </c>
    </row>
    <row r="211" spans="1:14" ht="30" customHeight="1" x14ac:dyDescent="0.2">
      <c r="A211" s="63" t="s">
        <v>815</v>
      </c>
      <c r="B211" s="65" t="s">
        <v>333</v>
      </c>
      <c r="C211" s="50" t="s">
        <v>341</v>
      </c>
      <c r="D211" s="51"/>
      <c r="E211" s="52" t="s">
        <v>128</v>
      </c>
      <c r="F211" s="53">
        <v>100</v>
      </c>
      <c r="G211" s="54"/>
      <c r="H211" s="55">
        <f>ROUND(G211*F211,2)</f>
        <v>0</v>
      </c>
      <c r="I211" s="5" t="str">
        <f t="shared" ca="1" si="43"/>
        <v/>
      </c>
      <c r="J211" s="1" t="str">
        <f t="shared" si="47"/>
        <v>B170rl23 m to 30 mm</v>
      </c>
      <c r="K211" s="2" t="e">
        <f>MATCH(J211,#REF!,0)</f>
        <v>#REF!</v>
      </c>
      <c r="L211" s="3" t="str">
        <f t="shared" ca="1" si="44"/>
        <v>F0</v>
      </c>
      <c r="M211" s="3" t="str">
        <f t="shared" ca="1" si="45"/>
        <v>C2</v>
      </c>
      <c r="N211" s="3" t="str">
        <f t="shared" ca="1" si="46"/>
        <v>C2</v>
      </c>
    </row>
    <row r="212" spans="1:14" ht="60" customHeight="1" x14ac:dyDescent="0.2">
      <c r="A212" s="63" t="s">
        <v>457</v>
      </c>
      <c r="B212" s="58" t="s">
        <v>200</v>
      </c>
      <c r="C212" s="50" t="s">
        <v>553</v>
      </c>
      <c r="D212" s="51" t="s">
        <v>258</v>
      </c>
      <c r="E212" s="52"/>
      <c r="F212" s="46"/>
      <c r="G212" s="47"/>
      <c r="H212" s="47"/>
      <c r="I212" s="5" t="str">
        <f t="shared" ca="1" si="43"/>
        <v>LOCKED</v>
      </c>
      <c r="J212" s="1" t="str">
        <f t="shared" si="47"/>
        <v>B174rlBType 2 Concrete Curb and Gutter (150 mm reveal ht, Modified Barrier, Integral, - 600 mm width, 150 mm Plain Concrete Pavement)SD-200 SD-203B</v>
      </c>
      <c r="K212" s="2" t="e">
        <f>MATCH(J212,#REF!,0)</f>
        <v>#REF!</v>
      </c>
      <c r="L212" s="3" t="str">
        <f t="shared" ca="1" si="44"/>
        <v>F0</v>
      </c>
      <c r="M212" s="3" t="str">
        <f t="shared" ca="1" si="45"/>
        <v>C2</v>
      </c>
      <c r="N212" s="3" t="str">
        <f t="shared" ca="1" si="46"/>
        <v>C2</v>
      </c>
    </row>
    <row r="213" spans="1:14" ht="30" customHeight="1" x14ac:dyDescent="0.2">
      <c r="A213" s="63" t="s">
        <v>816</v>
      </c>
      <c r="B213" s="65" t="s">
        <v>333</v>
      </c>
      <c r="C213" s="50" t="s">
        <v>341</v>
      </c>
      <c r="D213" s="51"/>
      <c r="E213" s="52" t="s">
        <v>128</v>
      </c>
      <c r="F213" s="53">
        <v>5</v>
      </c>
      <c r="G213" s="54"/>
      <c r="H213" s="55">
        <f>ROUND(G213*F213,2)</f>
        <v>0</v>
      </c>
      <c r="I213" s="5" t="str">
        <f t="shared" ca="1" si="43"/>
        <v/>
      </c>
      <c r="J213" s="1" t="str">
        <f t="shared" si="47"/>
        <v>B174rl23 m to 30 mm</v>
      </c>
      <c r="K213" s="2" t="e">
        <f>MATCH(J213,#REF!,0)</f>
        <v>#REF!</v>
      </c>
      <c r="L213" s="3" t="str">
        <f t="shared" ca="1" si="44"/>
        <v>F0</v>
      </c>
      <c r="M213" s="3" t="str">
        <f t="shared" ca="1" si="45"/>
        <v>C2</v>
      </c>
      <c r="N213" s="3" t="str">
        <f t="shared" ca="1" si="46"/>
        <v>C2</v>
      </c>
    </row>
    <row r="214" spans="1:14" ht="60" customHeight="1" x14ac:dyDescent="0.2">
      <c r="A214" s="63" t="s">
        <v>380</v>
      </c>
      <c r="B214" s="58" t="s">
        <v>201</v>
      </c>
      <c r="C214" s="50" t="s">
        <v>554</v>
      </c>
      <c r="D214" s="51" t="s">
        <v>193</v>
      </c>
      <c r="E214" s="52"/>
      <c r="F214" s="46"/>
      <c r="G214" s="47"/>
      <c r="H214" s="47"/>
      <c r="I214" s="5" t="str">
        <f t="shared" ca="1" si="43"/>
        <v>LOCKED</v>
      </c>
      <c r="J214" s="1" t="str">
        <f t="shared" si="47"/>
        <v>B178rlType 2 Concrete Curb and Gutter (40 mm reveal ht, Lip Curb, Integral, 600 mm width, 150 mm Plain Concrete Pavement)SD-200</v>
      </c>
      <c r="K214" s="2" t="e">
        <f>MATCH(J214,#REF!,0)</f>
        <v>#REF!</v>
      </c>
      <c r="L214" s="3" t="str">
        <f t="shared" ca="1" si="44"/>
        <v>F0</v>
      </c>
      <c r="M214" s="3" t="str">
        <f t="shared" ca="1" si="45"/>
        <v>C2</v>
      </c>
      <c r="N214" s="3" t="str">
        <f t="shared" ca="1" si="46"/>
        <v>C2</v>
      </c>
    </row>
    <row r="215" spans="1:14" ht="30" customHeight="1" x14ac:dyDescent="0.2">
      <c r="A215" s="63" t="s">
        <v>817</v>
      </c>
      <c r="B215" s="65" t="s">
        <v>333</v>
      </c>
      <c r="C215" s="50" t="s">
        <v>341</v>
      </c>
      <c r="D215" s="51"/>
      <c r="E215" s="52" t="s">
        <v>128</v>
      </c>
      <c r="F215" s="53">
        <v>63</v>
      </c>
      <c r="G215" s="54"/>
      <c r="H215" s="55">
        <f t="shared" ref="H215:H216" si="49">ROUND(G215*F215,2)</f>
        <v>0</v>
      </c>
      <c r="I215" s="5" t="str">
        <f t="shared" ca="1" si="43"/>
        <v/>
      </c>
      <c r="J215" s="1" t="str">
        <f t="shared" si="47"/>
        <v>B178rl23 m to 30 mm</v>
      </c>
      <c r="K215" s="2" t="e">
        <f>MATCH(J215,#REF!,0)</f>
        <v>#REF!</v>
      </c>
      <c r="L215" s="3" t="str">
        <f t="shared" ca="1" si="44"/>
        <v>F0</v>
      </c>
      <c r="M215" s="3" t="str">
        <f t="shared" ca="1" si="45"/>
        <v>C2</v>
      </c>
      <c r="N215" s="3" t="str">
        <f t="shared" ca="1" si="46"/>
        <v>C2</v>
      </c>
    </row>
    <row r="216" spans="1:14" ht="30" customHeight="1" x14ac:dyDescent="0.2">
      <c r="A216" s="63" t="s">
        <v>271</v>
      </c>
      <c r="B216" s="49" t="s">
        <v>555</v>
      </c>
      <c r="C216" s="50" t="s">
        <v>111</v>
      </c>
      <c r="D216" s="51" t="s">
        <v>351</v>
      </c>
      <c r="E216" s="52" t="s">
        <v>124</v>
      </c>
      <c r="F216" s="53">
        <v>18</v>
      </c>
      <c r="G216" s="54"/>
      <c r="H216" s="55">
        <f t="shared" si="49"/>
        <v>0</v>
      </c>
      <c r="I216" s="5" t="str">
        <f t="shared" ca="1" si="43"/>
        <v/>
      </c>
      <c r="J216" s="1" t="str">
        <f t="shared" si="47"/>
        <v>B189Regrading Existing Interlocking Paving StonesCW 3330-R5m²</v>
      </c>
      <c r="K216" s="2" t="e">
        <f>MATCH(J216,#REF!,0)</f>
        <v>#REF!</v>
      </c>
      <c r="L216" s="3" t="str">
        <f t="shared" ca="1" si="44"/>
        <v>F0</v>
      </c>
      <c r="M216" s="3" t="str">
        <f t="shared" ca="1" si="45"/>
        <v>C2</v>
      </c>
      <c r="N216" s="3" t="str">
        <f t="shared" ca="1" si="46"/>
        <v>C2</v>
      </c>
    </row>
    <row r="217" spans="1:14" ht="30" customHeight="1" x14ac:dyDescent="0.2">
      <c r="A217" s="63" t="s">
        <v>272</v>
      </c>
      <c r="B217" s="49" t="s">
        <v>556</v>
      </c>
      <c r="C217" s="50" t="s">
        <v>204</v>
      </c>
      <c r="D217" s="51" t="s">
        <v>458</v>
      </c>
      <c r="E217" s="76"/>
      <c r="F217" s="46"/>
      <c r="G217" s="47"/>
      <c r="H217" s="47"/>
      <c r="I217" s="5" t="str">
        <f t="shared" ca="1" si="43"/>
        <v>LOCKED</v>
      </c>
      <c r="J217" s="1" t="str">
        <f t="shared" si="47"/>
        <v>B190Construction of Asphaltic Concrete OverlayCW 3410-R12</v>
      </c>
      <c r="K217" s="2" t="e">
        <f>MATCH(J217,#REF!,0)</f>
        <v>#REF!</v>
      </c>
      <c r="L217" s="3" t="str">
        <f t="shared" ca="1" si="44"/>
        <v>F0</v>
      </c>
      <c r="M217" s="3" t="str">
        <f t="shared" ca="1" si="45"/>
        <v>C2</v>
      </c>
      <c r="N217" s="3" t="str">
        <f t="shared" ca="1" si="46"/>
        <v>C2</v>
      </c>
    </row>
    <row r="218" spans="1:14" ht="30" customHeight="1" x14ac:dyDescent="0.2">
      <c r="A218" s="63" t="s">
        <v>273</v>
      </c>
      <c r="B218" s="58" t="s">
        <v>199</v>
      </c>
      <c r="C218" s="50" t="s">
        <v>205</v>
      </c>
      <c r="D218" s="51"/>
      <c r="E218" s="52"/>
      <c r="F218" s="46"/>
      <c r="G218" s="47"/>
      <c r="H218" s="47"/>
      <c r="I218" s="5" t="str">
        <f t="shared" ca="1" si="43"/>
        <v>LOCKED</v>
      </c>
      <c r="J218" s="1" t="str">
        <f t="shared" si="47"/>
        <v>B191Main Line Paving</v>
      </c>
      <c r="K218" s="2" t="e">
        <f>MATCH(J218,#REF!,0)</f>
        <v>#REF!</v>
      </c>
      <c r="L218" s="3" t="str">
        <f t="shared" ca="1" si="44"/>
        <v>F0</v>
      </c>
      <c r="M218" s="3" t="str">
        <f t="shared" ca="1" si="45"/>
        <v>C2</v>
      </c>
      <c r="N218" s="3" t="str">
        <f t="shared" ca="1" si="46"/>
        <v>C2</v>
      </c>
    </row>
    <row r="219" spans="1:14" ht="30" customHeight="1" x14ac:dyDescent="0.2">
      <c r="A219" s="63" t="s">
        <v>274</v>
      </c>
      <c r="B219" s="65" t="s">
        <v>333</v>
      </c>
      <c r="C219" s="50" t="s">
        <v>343</v>
      </c>
      <c r="D219" s="51"/>
      <c r="E219" s="52" t="s">
        <v>126</v>
      </c>
      <c r="F219" s="53">
        <v>500</v>
      </c>
      <c r="G219" s="54"/>
      <c r="H219" s="55">
        <f>ROUND(G219*F219,2)</f>
        <v>0</v>
      </c>
      <c r="I219" s="5" t="str">
        <f t="shared" ca="1" si="43"/>
        <v/>
      </c>
      <c r="J219" s="1" t="str">
        <f t="shared" si="47"/>
        <v>B193Type IAtonne</v>
      </c>
      <c r="K219" s="2" t="e">
        <f>MATCH(J219,#REF!,0)</f>
        <v>#REF!</v>
      </c>
      <c r="L219" s="3" t="str">
        <f t="shared" ca="1" si="44"/>
        <v>F0</v>
      </c>
      <c r="M219" s="3" t="str">
        <f t="shared" ca="1" si="45"/>
        <v>C2</v>
      </c>
      <c r="N219" s="3" t="str">
        <f t="shared" ca="1" si="46"/>
        <v>C2</v>
      </c>
    </row>
    <row r="220" spans="1:14" ht="30" customHeight="1" x14ac:dyDescent="0.2">
      <c r="A220" s="63" t="s">
        <v>275</v>
      </c>
      <c r="B220" s="58" t="s">
        <v>200</v>
      </c>
      <c r="C220" s="50" t="s">
        <v>206</v>
      </c>
      <c r="D220" s="51"/>
      <c r="E220" s="52"/>
      <c r="F220" s="46"/>
      <c r="G220" s="47"/>
      <c r="H220" s="47"/>
      <c r="I220" s="5" t="str">
        <f t="shared" ca="1" si="43"/>
        <v>LOCKED</v>
      </c>
      <c r="J220" s="1" t="str">
        <f t="shared" si="47"/>
        <v>B194Tie-ins and Approaches</v>
      </c>
      <c r="K220" s="2" t="e">
        <f>MATCH(J220,#REF!,0)</f>
        <v>#REF!</v>
      </c>
      <c r="L220" s="3" t="str">
        <f t="shared" ca="1" si="44"/>
        <v>F0</v>
      </c>
      <c r="M220" s="3" t="str">
        <f t="shared" ca="1" si="45"/>
        <v>C2</v>
      </c>
      <c r="N220" s="3" t="str">
        <f t="shared" ca="1" si="46"/>
        <v>C2</v>
      </c>
    </row>
    <row r="221" spans="1:14" ht="30" customHeight="1" x14ac:dyDescent="0.2">
      <c r="A221" s="63" t="s">
        <v>276</v>
      </c>
      <c r="B221" s="65" t="s">
        <v>333</v>
      </c>
      <c r="C221" s="50" t="s">
        <v>343</v>
      </c>
      <c r="D221" s="51"/>
      <c r="E221" s="52" t="s">
        <v>126</v>
      </c>
      <c r="F221" s="53">
        <v>30</v>
      </c>
      <c r="G221" s="54"/>
      <c r="H221" s="55">
        <f>ROUND(G221*F221,2)</f>
        <v>0</v>
      </c>
      <c r="I221" s="5" t="str">
        <f t="shared" ca="1" si="43"/>
        <v/>
      </c>
      <c r="J221" s="1" t="str">
        <f t="shared" si="47"/>
        <v>B195Type IAtonne</v>
      </c>
      <c r="K221" s="2" t="e">
        <f>MATCH(J221,#REF!,0)</f>
        <v>#REF!</v>
      </c>
      <c r="L221" s="3" t="str">
        <f t="shared" ca="1" si="44"/>
        <v>F0</v>
      </c>
      <c r="M221" s="3" t="str">
        <f t="shared" ca="1" si="45"/>
        <v>C2</v>
      </c>
      <c r="N221" s="3" t="str">
        <f t="shared" ca="1" si="46"/>
        <v>C2</v>
      </c>
    </row>
    <row r="222" spans="1:14" ht="30" customHeight="1" x14ac:dyDescent="0.2">
      <c r="A222" s="63" t="s">
        <v>277</v>
      </c>
      <c r="B222" s="49" t="s">
        <v>557</v>
      </c>
      <c r="C222" s="50" t="s">
        <v>52</v>
      </c>
      <c r="D222" s="51" t="s">
        <v>397</v>
      </c>
      <c r="E222" s="52"/>
      <c r="F222" s="46"/>
      <c r="G222" s="47"/>
      <c r="H222" s="47"/>
      <c r="I222" s="5" t="str">
        <f t="shared" ca="1" si="43"/>
        <v>LOCKED</v>
      </c>
      <c r="J222" s="1" t="str">
        <f t="shared" si="47"/>
        <v>B200Planing of PavementCW 3450-R6</v>
      </c>
      <c r="K222" s="2" t="e">
        <f>MATCH(J222,#REF!,0)</f>
        <v>#REF!</v>
      </c>
      <c r="L222" s="3" t="str">
        <f t="shared" ca="1" si="44"/>
        <v>F0</v>
      </c>
      <c r="M222" s="3" t="str">
        <f t="shared" ca="1" si="45"/>
        <v>C2</v>
      </c>
      <c r="N222" s="3" t="str">
        <f t="shared" ca="1" si="46"/>
        <v>C2</v>
      </c>
    </row>
    <row r="223" spans="1:14" ht="30" customHeight="1" x14ac:dyDescent="0.2">
      <c r="A223" s="63" t="s">
        <v>278</v>
      </c>
      <c r="B223" s="58" t="s">
        <v>199</v>
      </c>
      <c r="C223" s="50" t="s">
        <v>411</v>
      </c>
      <c r="D223" s="51" t="s">
        <v>119</v>
      </c>
      <c r="E223" s="52" t="s">
        <v>124</v>
      </c>
      <c r="F223" s="53">
        <v>1175</v>
      </c>
      <c r="G223" s="54"/>
      <c r="H223" s="55">
        <f t="shared" ref="H223:H226" si="50">ROUND(G223*F223,2)</f>
        <v>0</v>
      </c>
      <c r="I223" s="5" t="str">
        <f t="shared" ca="1" si="43"/>
        <v/>
      </c>
      <c r="J223" s="1" t="str">
        <f t="shared" si="47"/>
        <v>B2011 - 50 mm Depth (Asphalt)m²</v>
      </c>
      <c r="K223" s="2" t="e">
        <f>MATCH(J223,#REF!,0)</f>
        <v>#REF!</v>
      </c>
      <c r="L223" s="3" t="str">
        <f t="shared" ca="1" si="44"/>
        <v>F0</v>
      </c>
      <c r="M223" s="3" t="str">
        <f t="shared" ca="1" si="45"/>
        <v>C2</v>
      </c>
      <c r="N223" s="3" t="str">
        <f t="shared" ca="1" si="46"/>
        <v>C2</v>
      </c>
    </row>
    <row r="224" spans="1:14" ht="30" customHeight="1" x14ac:dyDescent="0.2">
      <c r="A224" s="63" t="s">
        <v>279</v>
      </c>
      <c r="B224" s="58" t="s">
        <v>200</v>
      </c>
      <c r="C224" s="50" t="s">
        <v>50</v>
      </c>
      <c r="D224" s="51" t="s">
        <v>119</v>
      </c>
      <c r="E224" s="52" t="s">
        <v>124</v>
      </c>
      <c r="F224" s="53">
        <v>1175</v>
      </c>
      <c r="G224" s="54"/>
      <c r="H224" s="55">
        <f t="shared" si="50"/>
        <v>0</v>
      </c>
      <c r="I224" s="5" t="str">
        <f t="shared" ca="1" si="43"/>
        <v/>
      </c>
      <c r="J224" s="1" t="str">
        <f t="shared" si="47"/>
        <v>B20250 - 100 mm Depth (Asphalt)m²</v>
      </c>
      <c r="K224" s="2" t="e">
        <f>MATCH(J224,#REF!,0)</f>
        <v>#REF!</v>
      </c>
      <c r="L224" s="3" t="str">
        <f t="shared" ca="1" si="44"/>
        <v>F0</v>
      </c>
      <c r="M224" s="3" t="str">
        <f t="shared" ca="1" si="45"/>
        <v>C2</v>
      </c>
      <c r="N224" s="3" t="str">
        <f t="shared" ca="1" si="46"/>
        <v>C2</v>
      </c>
    </row>
    <row r="225" spans="1:14" ht="30" customHeight="1" x14ac:dyDescent="0.2">
      <c r="A225" s="63" t="s">
        <v>300</v>
      </c>
      <c r="B225" s="49" t="s">
        <v>558</v>
      </c>
      <c r="C225" s="50" t="s">
        <v>483</v>
      </c>
      <c r="D225" s="51" t="s">
        <v>509</v>
      </c>
      <c r="E225" s="52"/>
      <c r="F225" s="46"/>
      <c r="G225" s="47"/>
      <c r="H225" s="47"/>
      <c r="I225" s="5" t="str">
        <f t="shared" ca="1" si="43"/>
        <v>LOCKED</v>
      </c>
      <c r="J225" s="1" t="str">
        <f t="shared" si="47"/>
        <v>B206Supply and Install Pavement Repair Fabric</v>
      </c>
      <c r="K225" s="2" t="e">
        <f>MATCH(J225,#REF!,0)</f>
        <v>#REF!</v>
      </c>
      <c r="L225" s="3" t="str">
        <f t="shared" ca="1" si="44"/>
        <v>F0</v>
      </c>
      <c r="M225" s="3" t="str">
        <f t="shared" ca="1" si="45"/>
        <v>C2</v>
      </c>
      <c r="N225" s="3" t="str">
        <f t="shared" ca="1" si="46"/>
        <v>C2</v>
      </c>
    </row>
    <row r="226" spans="1:14" ht="30" customHeight="1" x14ac:dyDescent="0.2">
      <c r="A226" s="63" t="s">
        <v>481</v>
      </c>
      <c r="B226" s="58" t="s">
        <v>199</v>
      </c>
      <c r="C226" s="50" t="s">
        <v>482</v>
      </c>
      <c r="D226" s="51"/>
      <c r="E226" s="52" t="s">
        <v>124</v>
      </c>
      <c r="F226" s="66">
        <v>450</v>
      </c>
      <c r="G226" s="54"/>
      <c r="H226" s="55">
        <f t="shared" si="50"/>
        <v>0</v>
      </c>
      <c r="I226" s="5" t="str">
        <f t="shared" ca="1" si="43"/>
        <v/>
      </c>
      <c r="J226" s="1" t="str">
        <f t="shared" si="47"/>
        <v>B206AType Am²</v>
      </c>
      <c r="K226" s="2" t="e">
        <f>MATCH(J226,#REF!,0)</f>
        <v>#REF!</v>
      </c>
      <c r="L226" s="3" t="str">
        <f t="shared" ca="1" si="44"/>
        <v>F0</v>
      </c>
      <c r="M226" s="3" t="str">
        <f t="shared" ca="1" si="45"/>
        <v>C2</v>
      </c>
      <c r="N226" s="3" t="str">
        <f t="shared" ca="1" si="46"/>
        <v>C2</v>
      </c>
    </row>
    <row r="227" spans="1:14" ht="30" customHeight="1" x14ac:dyDescent="0.2">
      <c r="A227" s="35"/>
      <c r="B227" s="84"/>
      <c r="C227" s="61" t="s">
        <v>532</v>
      </c>
      <c r="D227" s="46"/>
      <c r="E227" s="101"/>
      <c r="F227" s="46"/>
      <c r="G227" s="47"/>
      <c r="H227" s="47"/>
      <c r="I227" s="5" t="str">
        <f t="shared" ca="1" si="43"/>
        <v>LOCKED</v>
      </c>
      <c r="J227" s="1" t="str">
        <f t="shared" si="47"/>
        <v>ROADWORKS - NEW CONSTRUCTION</v>
      </c>
      <c r="K227" s="2" t="e">
        <f>MATCH(J227,#REF!,0)</f>
        <v>#REF!</v>
      </c>
      <c r="L227" s="3" t="str">
        <f t="shared" ca="1" si="44"/>
        <v>F0</v>
      </c>
      <c r="M227" s="3" t="str">
        <f t="shared" ca="1" si="45"/>
        <v>C2</v>
      </c>
      <c r="N227" s="3" t="str">
        <f t="shared" ca="1" si="46"/>
        <v>C2</v>
      </c>
    </row>
    <row r="228" spans="1:14" ht="45" customHeight="1" x14ac:dyDescent="0.2">
      <c r="A228" s="48" t="s">
        <v>142</v>
      </c>
      <c r="B228" s="49" t="s">
        <v>559</v>
      </c>
      <c r="C228" s="50" t="s">
        <v>268</v>
      </c>
      <c r="D228" s="51" t="s">
        <v>511</v>
      </c>
      <c r="E228" s="52"/>
      <c r="F228" s="46"/>
      <c r="G228" s="47"/>
      <c r="H228" s="47"/>
      <c r="I228" s="5" t="str">
        <f t="shared" ca="1" si="43"/>
        <v>LOCKED</v>
      </c>
      <c r="J228" s="1" t="str">
        <f t="shared" si="47"/>
        <v>C001Concrete Pavements, Median Slabs, Bull-noses, and Safety MediansCW 3310-R17, E13</v>
      </c>
      <c r="K228" s="2" t="e">
        <f>MATCH(J228,#REF!,0)</f>
        <v>#REF!</v>
      </c>
      <c r="L228" s="3" t="str">
        <f t="shared" ca="1" si="44"/>
        <v>F0</v>
      </c>
      <c r="M228" s="3" t="str">
        <f t="shared" ca="1" si="45"/>
        <v>C2</v>
      </c>
      <c r="N228" s="3" t="str">
        <f t="shared" ca="1" si="46"/>
        <v>C2</v>
      </c>
    </row>
    <row r="229" spans="1:14" ht="45" customHeight="1" x14ac:dyDescent="0.2">
      <c r="A229" s="48" t="s">
        <v>143</v>
      </c>
      <c r="B229" s="58" t="s">
        <v>199</v>
      </c>
      <c r="C229" s="50" t="s">
        <v>512</v>
      </c>
      <c r="D229" s="51" t="s">
        <v>119</v>
      </c>
      <c r="E229" s="52" t="s">
        <v>124</v>
      </c>
      <c r="F229" s="66">
        <v>220</v>
      </c>
      <c r="G229" s="54"/>
      <c r="H229" s="55">
        <f t="shared" ref="H229:H230" si="51">ROUND(G229*F229,2)</f>
        <v>0</v>
      </c>
      <c r="I229" s="5" t="str">
        <f t="shared" ca="1" si="43"/>
        <v/>
      </c>
      <c r="J229" s="1" t="str">
        <f t="shared" si="47"/>
        <v>C011Construction of 150 mm Type 2 Concrete Pavement (Reinforced)m²</v>
      </c>
      <c r="K229" s="2" t="e">
        <f>MATCH(J229,#REF!,0)</f>
        <v>#REF!</v>
      </c>
      <c r="L229" s="3" t="str">
        <f t="shared" ca="1" si="44"/>
        <v>F0</v>
      </c>
      <c r="M229" s="3" t="str">
        <f t="shared" ca="1" si="45"/>
        <v>C2</v>
      </c>
      <c r="N229" s="3" t="str">
        <f t="shared" ca="1" si="46"/>
        <v>C2</v>
      </c>
    </row>
    <row r="230" spans="1:14" s="75" customFormat="1" ht="45" customHeight="1" x14ac:dyDescent="0.2">
      <c r="A230" s="82" t="s">
        <v>144</v>
      </c>
      <c r="B230" s="111" t="s">
        <v>200</v>
      </c>
      <c r="C230" s="69" t="s">
        <v>560</v>
      </c>
      <c r="D230" s="70" t="s">
        <v>190</v>
      </c>
      <c r="E230" s="71" t="s">
        <v>124</v>
      </c>
      <c r="F230" s="83">
        <v>80</v>
      </c>
      <c r="G230" s="73"/>
      <c r="H230" s="74">
        <f t="shared" si="51"/>
        <v>0</v>
      </c>
      <c r="I230" s="5" t="str">
        <f t="shared" ca="1" si="43"/>
        <v/>
      </c>
      <c r="J230" s="1" t="str">
        <f t="shared" si="47"/>
        <v>C015Construction of Monolithic Type 2 Concrete Median SlabsSD-226Am²</v>
      </c>
      <c r="K230" s="2" t="e">
        <f>MATCH(J230,#REF!,0)</f>
        <v>#REF!</v>
      </c>
      <c r="L230" s="3" t="str">
        <f t="shared" ca="1" si="44"/>
        <v>F0</v>
      </c>
      <c r="M230" s="3" t="str">
        <f t="shared" ca="1" si="45"/>
        <v>C2</v>
      </c>
      <c r="N230" s="3" t="str">
        <f t="shared" ca="1" si="46"/>
        <v>C2</v>
      </c>
    </row>
    <row r="231" spans="1:14" ht="45" customHeight="1" x14ac:dyDescent="0.2">
      <c r="A231" s="81" t="s">
        <v>218</v>
      </c>
      <c r="B231" s="58" t="s">
        <v>201</v>
      </c>
      <c r="C231" s="50" t="s">
        <v>561</v>
      </c>
      <c r="D231" s="51" t="s">
        <v>312</v>
      </c>
      <c r="E231" s="52" t="s">
        <v>124</v>
      </c>
      <c r="F231" s="66">
        <v>5</v>
      </c>
      <c r="G231" s="54"/>
      <c r="H231" s="55">
        <f>ROUND(G231*F231,2)</f>
        <v>0</v>
      </c>
      <c r="I231" s="5" t="str">
        <f t="shared" ca="1" si="43"/>
        <v/>
      </c>
      <c r="J231" s="1" t="str">
        <f t="shared" si="47"/>
        <v>C018Construction of Monolithic Type 2 Concrete Bull-nosesSD-227Cm²</v>
      </c>
      <c r="K231" s="2" t="e">
        <f>MATCH(J231,#REF!,0)</f>
        <v>#REF!</v>
      </c>
      <c r="L231" s="3" t="str">
        <f t="shared" ca="1" si="44"/>
        <v>F0</v>
      </c>
      <c r="M231" s="3" t="str">
        <f t="shared" ca="1" si="45"/>
        <v>C2</v>
      </c>
      <c r="N231" s="3" t="str">
        <f t="shared" ca="1" si="46"/>
        <v>C2</v>
      </c>
    </row>
    <row r="232" spans="1:14" ht="30" customHeight="1" x14ac:dyDescent="0.2">
      <c r="A232" s="81" t="s">
        <v>219</v>
      </c>
      <c r="B232" s="49" t="s">
        <v>562</v>
      </c>
      <c r="C232" s="50" t="s">
        <v>73</v>
      </c>
      <c r="D232" s="51" t="s">
        <v>511</v>
      </c>
      <c r="E232" s="52"/>
      <c r="F232" s="46"/>
      <c r="G232" s="47"/>
      <c r="H232" s="47"/>
      <c r="I232" s="5" t="str">
        <f t="shared" ca="1" si="43"/>
        <v>LOCKED</v>
      </c>
      <c r="J232" s="1" t="str">
        <f t="shared" si="47"/>
        <v>C019Concrete Pavements for Early OpeningCW 3310-R17, E13</v>
      </c>
      <c r="K232" s="2" t="e">
        <f>MATCH(J232,#REF!,0)</f>
        <v>#REF!</v>
      </c>
      <c r="L232" s="3" t="str">
        <f t="shared" ca="1" si="44"/>
        <v>F0</v>
      </c>
      <c r="M232" s="3" t="str">
        <f t="shared" ca="1" si="45"/>
        <v>C2</v>
      </c>
      <c r="N232" s="3" t="str">
        <f t="shared" ca="1" si="46"/>
        <v>C2</v>
      </c>
    </row>
    <row r="233" spans="1:14" ht="60" customHeight="1" x14ac:dyDescent="0.2">
      <c r="A233" s="48" t="s">
        <v>459</v>
      </c>
      <c r="B233" s="58" t="s">
        <v>199</v>
      </c>
      <c r="C233" s="50" t="s">
        <v>479</v>
      </c>
      <c r="D233" s="51"/>
      <c r="E233" s="52" t="s">
        <v>124</v>
      </c>
      <c r="F233" s="66">
        <v>60</v>
      </c>
      <c r="G233" s="54"/>
      <c r="H233" s="55">
        <f t="shared" ref="H233:H234" si="52">ROUND(G233*F233,2)</f>
        <v>0</v>
      </c>
      <c r="I233" s="5" t="str">
        <f t="shared" ca="1" si="43"/>
        <v/>
      </c>
      <c r="J233" s="1" t="str">
        <f t="shared" si="47"/>
        <v>C029-24Construction of 150 mm Type 3 Concrete Pavement for Early Opening 24 Hour (Reinforced)m²</v>
      </c>
      <c r="K233" s="2" t="e">
        <f>MATCH(J233,#REF!,0)</f>
        <v>#REF!</v>
      </c>
      <c r="L233" s="3" t="str">
        <f t="shared" ca="1" si="44"/>
        <v>F0</v>
      </c>
      <c r="M233" s="3" t="str">
        <f t="shared" ca="1" si="45"/>
        <v>C2</v>
      </c>
      <c r="N233" s="3" t="str">
        <f t="shared" ca="1" si="46"/>
        <v>C2</v>
      </c>
    </row>
    <row r="234" spans="1:14" ht="60" customHeight="1" x14ac:dyDescent="0.2">
      <c r="A234" s="48" t="s">
        <v>460</v>
      </c>
      <c r="B234" s="58" t="s">
        <v>200</v>
      </c>
      <c r="C234" s="50" t="s">
        <v>480</v>
      </c>
      <c r="D234" s="51"/>
      <c r="E234" s="52" t="s">
        <v>124</v>
      </c>
      <c r="F234" s="66">
        <v>180</v>
      </c>
      <c r="G234" s="54"/>
      <c r="H234" s="55">
        <f t="shared" si="52"/>
        <v>0</v>
      </c>
      <c r="I234" s="5" t="str">
        <f t="shared" ca="1" si="43"/>
        <v/>
      </c>
      <c r="J234" s="1" t="str">
        <f t="shared" si="47"/>
        <v>C029-72Construction of 150 mm Type 4 Concrete Pavement for Early Opening 72 Hour (Reinforced)m²</v>
      </c>
      <c r="K234" s="2" t="e">
        <f>MATCH(J234,#REF!,0)</f>
        <v>#REF!</v>
      </c>
      <c r="L234" s="3" t="str">
        <f t="shared" ca="1" si="44"/>
        <v>F0</v>
      </c>
      <c r="M234" s="3" t="str">
        <f t="shared" ca="1" si="45"/>
        <v>C2</v>
      </c>
      <c r="N234" s="3" t="str">
        <f t="shared" ca="1" si="46"/>
        <v>C2</v>
      </c>
    </row>
    <row r="235" spans="1:14" ht="45" customHeight="1" x14ac:dyDescent="0.2">
      <c r="A235" s="81" t="s">
        <v>220</v>
      </c>
      <c r="B235" s="49" t="s">
        <v>563</v>
      </c>
      <c r="C235" s="50" t="s">
        <v>207</v>
      </c>
      <c r="D235" s="51" t="s">
        <v>511</v>
      </c>
      <c r="E235" s="52"/>
      <c r="F235" s="46"/>
      <c r="G235" s="47"/>
      <c r="H235" s="47"/>
      <c r="I235" s="5" t="str">
        <f t="shared" ca="1" si="43"/>
        <v>LOCKED</v>
      </c>
      <c r="J235" s="1" t="str">
        <f t="shared" si="47"/>
        <v>C032Concrete Curbs, Curb and Gutter, and Splash StripsCW 3310-R17, E13</v>
      </c>
      <c r="K235" s="2" t="e">
        <f>MATCH(J235,#REF!,0)</f>
        <v>#REF!</v>
      </c>
      <c r="L235" s="3" t="str">
        <f t="shared" ca="1" si="44"/>
        <v>F0</v>
      </c>
      <c r="M235" s="3" t="str">
        <f t="shared" ca="1" si="45"/>
        <v>C2</v>
      </c>
      <c r="N235" s="3" t="str">
        <f t="shared" ca="1" si="46"/>
        <v>C2</v>
      </c>
    </row>
    <row r="236" spans="1:14" ht="45" customHeight="1" x14ac:dyDescent="0.2">
      <c r="A236" s="48" t="s">
        <v>461</v>
      </c>
      <c r="B236" s="58" t="s">
        <v>199</v>
      </c>
      <c r="C236" s="50" t="s">
        <v>564</v>
      </c>
      <c r="D236" s="51" t="s">
        <v>197</v>
      </c>
      <c r="E236" s="52" t="s">
        <v>128</v>
      </c>
      <c r="F236" s="53">
        <v>30</v>
      </c>
      <c r="G236" s="54"/>
      <c r="H236" s="55">
        <f t="shared" ref="H236:H240" si="53">ROUND(G236*F236,2)</f>
        <v>0</v>
      </c>
      <c r="I236" s="5" t="str">
        <f t="shared" ca="1" si="43"/>
        <v/>
      </c>
      <c r="J236" s="1" t="str">
        <f t="shared" si="47"/>
        <v>C035AConstruction of Barrier (150 mm ht, Type 2, Integral)SD-204m</v>
      </c>
      <c r="K236" s="2" t="e">
        <f>MATCH(J236,#REF!,0)</f>
        <v>#REF!</v>
      </c>
      <c r="L236" s="3" t="str">
        <f t="shared" ca="1" si="44"/>
        <v>F0</v>
      </c>
      <c r="M236" s="3" t="str">
        <f t="shared" ca="1" si="45"/>
        <v>C2</v>
      </c>
      <c r="N236" s="3" t="str">
        <f t="shared" ca="1" si="46"/>
        <v>C2</v>
      </c>
    </row>
    <row r="237" spans="1:14" ht="45" customHeight="1" x14ac:dyDescent="0.2">
      <c r="A237" s="48" t="s">
        <v>462</v>
      </c>
      <c r="B237" s="58" t="s">
        <v>200</v>
      </c>
      <c r="C237" s="50" t="s">
        <v>565</v>
      </c>
      <c r="D237" s="51" t="s">
        <v>228</v>
      </c>
      <c r="E237" s="52" t="s">
        <v>128</v>
      </c>
      <c r="F237" s="53">
        <v>20</v>
      </c>
      <c r="G237" s="54"/>
      <c r="H237" s="55">
        <f t="shared" si="53"/>
        <v>0</v>
      </c>
      <c r="I237" s="5" t="str">
        <f t="shared" ca="1" si="43"/>
        <v/>
      </c>
      <c r="J237" s="1" t="str">
        <f t="shared" si="47"/>
        <v>C037BConstruction of Modified Barrier (180 mm ht, Type 2, Integral)SD-203Bm</v>
      </c>
      <c r="K237" s="2" t="e">
        <f>MATCH(J237,#REF!,0)</f>
        <v>#REF!</v>
      </c>
      <c r="L237" s="3" t="str">
        <f t="shared" ca="1" si="44"/>
        <v>F0</v>
      </c>
      <c r="M237" s="3" t="str">
        <f t="shared" ca="1" si="45"/>
        <v>C2</v>
      </c>
      <c r="N237" s="3" t="str">
        <f t="shared" ca="1" si="46"/>
        <v>C2</v>
      </c>
    </row>
    <row r="238" spans="1:14" ht="45" customHeight="1" x14ac:dyDescent="0.2">
      <c r="A238" s="48" t="s">
        <v>224</v>
      </c>
      <c r="B238" s="58" t="s">
        <v>201</v>
      </c>
      <c r="C238" s="50" t="s">
        <v>566</v>
      </c>
      <c r="D238" s="51" t="s">
        <v>345</v>
      </c>
      <c r="E238" s="52" t="s">
        <v>128</v>
      </c>
      <c r="F238" s="53">
        <v>20</v>
      </c>
      <c r="G238" s="54"/>
      <c r="H238" s="55">
        <f t="shared" si="53"/>
        <v>0</v>
      </c>
      <c r="I238" s="5" t="str">
        <f t="shared" ca="1" si="43"/>
        <v/>
      </c>
      <c r="J238" s="1" t="str">
        <f t="shared" si="47"/>
        <v>C046Construction of Curb Ramp (8-12 mm ht, Type 2, Integral)SD-229Cm</v>
      </c>
      <c r="K238" s="2" t="e">
        <f>MATCH(J238,#REF!,0)</f>
        <v>#REF!</v>
      </c>
      <c r="L238" s="3" t="str">
        <f t="shared" ca="1" si="44"/>
        <v>F0</v>
      </c>
      <c r="M238" s="3" t="str">
        <f t="shared" ca="1" si="45"/>
        <v>C2</v>
      </c>
      <c r="N238" s="3" t="str">
        <f t="shared" ca="1" si="46"/>
        <v>C2</v>
      </c>
    </row>
    <row r="239" spans="1:14" ht="45" customHeight="1" x14ac:dyDescent="0.2">
      <c r="A239" s="48" t="s">
        <v>396</v>
      </c>
      <c r="B239" s="58" t="s">
        <v>202</v>
      </c>
      <c r="C239" s="50" t="s">
        <v>567</v>
      </c>
      <c r="D239" s="51" t="s">
        <v>345</v>
      </c>
      <c r="E239" s="52" t="s">
        <v>128</v>
      </c>
      <c r="F239" s="53">
        <v>10</v>
      </c>
      <c r="G239" s="54"/>
      <c r="H239" s="55">
        <f t="shared" si="53"/>
        <v>0</v>
      </c>
      <c r="I239" s="5" t="str">
        <f t="shared" ca="1" si="43"/>
        <v/>
      </c>
      <c r="J239" s="1" t="str">
        <f t="shared" si="47"/>
        <v>C046AConstruction of Curb Ramp (8-12 mm ht, Type 2, Monolithic)SD-229Cm</v>
      </c>
      <c r="K239" s="2" t="e">
        <f>MATCH(J239,#REF!,0)</f>
        <v>#REF!</v>
      </c>
      <c r="L239" s="3" t="str">
        <f t="shared" ca="1" si="44"/>
        <v>F0</v>
      </c>
      <c r="M239" s="3" t="str">
        <f t="shared" ca="1" si="45"/>
        <v>C2</v>
      </c>
      <c r="N239" s="3" t="str">
        <f t="shared" ca="1" si="46"/>
        <v>C2</v>
      </c>
    </row>
    <row r="240" spans="1:14" ht="30" customHeight="1" x14ac:dyDescent="0.2">
      <c r="A240" s="48" t="s">
        <v>7</v>
      </c>
      <c r="B240" s="49" t="s">
        <v>568</v>
      </c>
      <c r="C240" s="50" t="s">
        <v>504</v>
      </c>
      <c r="D240" s="51" t="s">
        <v>515</v>
      </c>
      <c r="E240" s="52" t="s">
        <v>124</v>
      </c>
      <c r="F240" s="66">
        <v>60</v>
      </c>
      <c r="G240" s="54"/>
      <c r="H240" s="55">
        <f t="shared" si="53"/>
        <v>0</v>
      </c>
      <c r="I240" s="5" t="str">
        <f t="shared" ca="1" si="43"/>
        <v/>
      </c>
      <c r="J240" s="1" t="str">
        <f t="shared" si="47"/>
        <v>C051100 mm Type 2 Concrete SidewalkCW 3325-R5, E13m²</v>
      </c>
      <c r="K240" s="2" t="e">
        <f>MATCH(J240,#REF!,0)</f>
        <v>#REF!</v>
      </c>
      <c r="L240" s="3" t="str">
        <f t="shared" ca="1" si="44"/>
        <v>F0</v>
      </c>
      <c r="M240" s="3" t="str">
        <f t="shared" ca="1" si="45"/>
        <v>C2</v>
      </c>
      <c r="N240" s="3" t="str">
        <f t="shared" ca="1" si="46"/>
        <v>C2</v>
      </c>
    </row>
    <row r="241" spans="1:14" ht="30" customHeight="1" x14ac:dyDescent="0.2">
      <c r="A241" s="35"/>
      <c r="B241" s="84"/>
      <c r="C241" s="61" t="s">
        <v>136</v>
      </c>
      <c r="D241" s="46"/>
      <c r="E241" s="85"/>
      <c r="F241" s="46"/>
      <c r="G241" s="47"/>
      <c r="H241" s="47"/>
      <c r="I241" s="5" t="str">
        <f t="shared" ca="1" si="43"/>
        <v>LOCKED</v>
      </c>
      <c r="J241" s="1" t="str">
        <f t="shared" si="47"/>
        <v>JOINT AND CRACK SEALING</v>
      </c>
      <c r="K241" s="2" t="e">
        <f>MATCH(J241,#REF!,0)</f>
        <v>#REF!</v>
      </c>
      <c r="L241" s="3" t="str">
        <f t="shared" ca="1" si="44"/>
        <v>F0</v>
      </c>
      <c r="M241" s="3" t="str">
        <f t="shared" ca="1" si="45"/>
        <v>C2</v>
      </c>
      <c r="N241" s="3" t="str">
        <f t="shared" ca="1" si="46"/>
        <v>C2</v>
      </c>
    </row>
    <row r="242" spans="1:14" s="115" customFormat="1" ht="43.9" customHeight="1" x14ac:dyDescent="0.2">
      <c r="A242" s="90" t="s">
        <v>145</v>
      </c>
      <c r="B242" s="49" t="s">
        <v>569</v>
      </c>
      <c r="C242" s="50" t="s">
        <v>383</v>
      </c>
      <c r="D242" s="51" t="s">
        <v>353</v>
      </c>
      <c r="E242" s="52" t="s">
        <v>128</v>
      </c>
      <c r="F242" s="66">
        <v>120</v>
      </c>
      <c r="G242" s="54"/>
      <c r="H242" s="55">
        <f>ROUND(G242*F242,2)</f>
        <v>0</v>
      </c>
      <c r="I242" s="5" t="str">
        <f t="shared" ca="1" si="43"/>
        <v/>
      </c>
      <c r="J242" s="1" t="str">
        <f t="shared" si="47"/>
        <v>D005Longitudinal Joint &amp; Crack Filling ( &gt; 25 mm in width )CW 3250-R7m</v>
      </c>
      <c r="K242" s="2" t="e">
        <f>MATCH(J242,#REF!,0)</f>
        <v>#REF!</v>
      </c>
      <c r="L242" s="3" t="str">
        <f t="shared" ca="1" si="44"/>
        <v>F0</v>
      </c>
      <c r="M242" s="3" t="str">
        <f t="shared" ca="1" si="45"/>
        <v>C2</v>
      </c>
      <c r="N242" s="3" t="str">
        <f t="shared" ca="1" si="46"/>
        <v>C2</v>
      </c>
    </row>
    <row r="243" spans="1:14" s="59" customFormat="1" ht="30" customHeight="1" x14ac:dyDescent="0.2">
      <c r="A243" s="81" t="s">
        <v>294</v>
      </c>
      <c r="B243" s="49" t="s">
        <v>570</v>
      </c>
      <c r="C243" s="50" t="s">
        <v>51</v>
      </c>
      <c r="D243" s="51" t="s">
        <v>353</v>
      </c>
      <c r="E243" s="52" t="s">
        <v>128</v>
      </c>
      <c r="F243" s="66">
        <v>100</v>
      </c>
      <c r="G243" s="54"/>
      <c r="H243" s="55">
        <f>ROUND(G243*F243,2)</f>
        <v>0</v>
      </c>
      <c r="I243" s="5" t="str">
        <f t="shared" ca="1" si="43"/>
        <v/>
      </c>
      <c r="J243" s="1" t="str">
        <f t="shared" si="47"/>
        <v>D006Reflective Crack MaintenanceCW 3250-R7m</v>
      </c>
      <c r="K243" s="2" t="e">
        <f>MATCH(J243,#REF!,0)</f>
        <v>#REF!</v>
      </c>
      <c r="L243" s="3" t="str">
        <f t="shared" ca="1" si="44"/>
        <v>F0</v>
      </c>
      <c r="M243" s="3" t="str">
        <f t="shared" ca="1" si="45"/>
        <v>C2</v>
      </c>
      <c r="N243" s="3" t="str">
        <f t="shared" ca="1" si="46"/>
        <v>C2</v>
      </c>
    </row>
    <row r="244" spans="1:14" ht="45" customHeight="1" x14ac:dyDescent="0.2">
      <c r="A244" s="35"/>
      <c r="B244" s="84"/>
      <c r="C244" s="61" t="s">
        <v>137</v>
      </c>
      <c r="D244" s="46"/>
      <c r="E244" s="85"/>
      <c r="F244" s="46"/>
      <c r="G244" s="47"/>
      <c r="H244" s="47"/>
      <c r="I244" s="5" t="str">
        <f t="shared" ca="1" si="43"/>
        <v>LOCKED</v>
      </c>
      <c r="J244" s="1" t="str">
        <f t="shared" si="47"/>
        <v>ASSOCIATED DRAINAGE AND UNDERGROUND WORKS</v>
      </c>
      <c r="K244" s="2" t="e">
        <f>MATCH(J244,#REF!,0)</f>
        <v>#REF!</v>
      </c>
      <c r="L244" s="3" t="str">
        <f t="shared" ca="1" si="44"/>
        <v>F0</v>
      </c>
      <c r="M244" s="3" t="str">
        <f t="shared" ca="1" si="45"/>
        <v>C2</v>
      </c>
      <c r="N244" s="3" t="str">
        <f t="shared" ca="1" si="46"/>
        <v>C2</v>
      </c>
    </row>
    <row r="245" spans="1:14" ht="30" customHeight="1" x14ac:dyDescent="0.2">
      <c r="A245" s="48" t="s">
        <v>146</v>
      </c>
      <c r="B245" s="49" t="s">
        <v>571</v>
      </c>
      <c r="C245" s="50" t="s">
        <v>238</v>
      </c>
      <c r="D245" s="51" t="s">
        <v>4</v>
      </c>
      <c r="E245" s="52"/>
      <c r="F245" s="46"/>
      <c r="G245" s="47"/>
      <c r="H245" s="47"/>
      <c r="I245" s="5" t="str">
        <f t="shared" ca="1" si="43"/>
        <v>LOCKED</v>
      </c>
      <c r="J245" s="1" t="str">
        <f t="shared" si="47"/>
        <v>E003Catch BasinCW 2130-R12</v>
      </c>
      <c r="K245" s="2" t="e">
        <f>MATCH(J245,#REF!,0)</f>
        <v>#REF!</v>
      </c>
      <c r="L245" s="3" t="str">
        <f t="shared" ca="1" si="44"/>
        <v>F0</v>
      </c>
      <c r="M245" s="3" t="str">
        <f t="shared" ca="1" si="45"/>
        <v>C2</v>
      </c>
      <c r="N245" s="3" t="str">
        <f t="shared" ca="1" si="46"/>
        <v>C2</v>
      </c>
    </row>
    <row r="246" spans="1:14" ht="30" customHeight="1" x14ac:dyDescent="0.2">
      <c r="A246" s="48" t="s">
        <v>147</v>
      </c>
      <c r="B246" s="58" t="s">
        <v>199</v>
      </c>
      <c r="C246" s="50" t="s">
        <v>400</v>
      </c>
      <c r="D246" s="51"/>
      <c r="E246" s="52" t="s">
        <v>127</v>
      </c>
      <c r="F246" s="66">
        <v>1</v>
      </c>
      <c r="G246" s="54"/>
      <c r="H246" s="55">
        <f>ROUND(G246*F246,2)</f>
        <v>0</v>
      </c>
      <c r="I246" s="5" t="str">
        <f t="shared" ca="1" si="43"/>
        <v/>
      </c>
      <c r="J246" s="1" t="str">
        <f t="shared" si="47"/>
        <v>E004SD-024, 1200 mm deepeach</v>
      </c>
      <c r="K246" s="2" t="e">
        <f>MATCH(J246,#REF!,0)</f>
        <v>#REF!</v>
      </c>
      <c r="L246" s="3" t="str">
        <f t="shared" ca="1" si="44"/>
        <v>F0</v>
      </c>
      <c r="M246" s="3" t="str">
        <f t="shared" ca="1" si="45"/>
        <v>C2</v>
      </c>
      <c r="N246" s="3" t="str">
        <f t="shared" ca="1" si="46"/>
        <v>C2</v>
      </c>
    </row>
    <row r="247" spans="1:14" ht="30" customHeight="1" x14ac:dyDescent="0.2">
      <c r="A247" s="48" t="s">
        <v>150</v>
      </c>
      <c r="B247" s="49" t="s">
        <v>572</v>
      </c>
      <c r="C247" s="50" t="s">
        <v>241</v>
      </c>
      <c r="D247" s="51" t="s">
        <v>4</v>
      </c>
      <c r="E247" s="52"/>
      <c r="F247" s="46"/>
      <c r="G247" s="47"/>
      <c r="H247" s="47"/>
      <c r="I247" s="5" t="str">
        <f t="shared" ca="1" si="43"/>
        <v>LOCKED</v>
      </c>
      <c r="J247" s="1" t="str">
        <f t="shared" si="47"/>
        <v>E008Sewer ServiceCW 2130-R12</v>
      </c>
      <c r="K247" s="2" t="e">
        <f>MATCH(J247,#REF!,0)</f>
        <v>#REF!</v>
      </c>
      <c r="L247" s="3" t="str">
        <f t="shared" ca="1" si="44"/>
        <v>F0</v>
      </c>
      <c r="M247" s="3" t="str">
        <f t="shared" ca="1" si="45"/>
        <v>C2</v>
      </c>
      <c r="N247" s="3" t="str">
        <f t="shared" ca="1" si="46"/>
        <v>C2</v>
      </c>
    </row>
    <row r="248" spans="1:14" ht="30" customHeight="1" x14ac:dyDescent="0.2">
      <c r="A248" s="81" t="s">
        <v>24</v>
      </c>
      <c r="B248" s="58" t="s">
        <v>199</v>
      </c>
      <c r="C248" s="50" t="s">
        <v>403</v>
      </c>
      <c r="D248" s="51"/>
      <c r="E248" s="52"/>
      <c r="F248" s="46"/>
      <c r="G248" s="47"/>
      <c r="H248" s="47"/>
      <c r="I248" s="5" t="str">
        <f t="shared" ca="1" si="43"/>
        <v>LOCKED</v>
      </c>
      <c r="J248" s="1" t="str">
        <f t="shared" si="47"/>
        <v>E009150 mm, PVC</v>
      </c>
      <c r="K248" s="2" t="e">
        <f>MATCH(J248,#REF!,0)</f>
        <v>#REF!</v>
      </c>
      <c r="L248" s="3" t="str">
        <f t="shared" ca="1" si="44"/>
        <v>F0</v>
      </c>
      <c r="M248" s="3" t="str">
        <f t="shared" ca="1" si="45"/>
        <v>C2</v>
      </c>
      <c r="N248" s="3" t="str">
        <f t="shared" ca="1" si="46"/>
        <v>C2</v>
      </c>
    </row>
    <row r="249" spans="1:14" ht="45" customHeight="1" x14ac:dyDescent="0.2">
      <c r="A249" s="48" t="s">
        <v>25</v>
      </c>
      <c r="B249" s="65" t="s">
        <v>333</v>
      </c>
      <c r="C249" s="50" t="s">
        <v>516</v>
      </c>
      <c r="D249" s="51"/>
      <c r="E249" s="52" t="s">
        <v>128</v>
      </c>
      <c r="F249" s="66">
        <v>20</v>
      </c>
      <c r="G249" s="54"/>
      <c r="H249" s="55">
        <f>ROUND(G249*F249,2)</f>
        <v>0</v>
      </c>
      <c r="I249" s="5" t="str">
        <f t="shared" ca="1" si="43"/>
        <v/>
      </c>
      <c r="J249" s="1" t="str">
        <f t="shared" si="47"/>
        <v>E010In a Trench, Class B Sand Bedding, Class 3 Backfillm</v>
      </c>
      <c r="K249" s="2" t="e">
        <f>MATCH(J249,#REF!,0)</f>
        <v>#REF!</v>
      </c>
      <c r="L249" s="3" t="str">
        <f t="shared" ca="1" si="44"/>
        <v>F0</v>
      </c>
      <c r="M249" s="3" t="str">
        <f t="shared" ca="1" si="45"/>
        <v>C2</v>
      </c>
      <c r="N249" s="3" t="str">
        <f t="shared" ca="1" si="46"/>
        <v>C2</v>
      </c>
    </row>
    <row r="250" spans="1:14" ht="30" customHeight="1" x14ac:dyDescent="0.2">
      <c r="A250" s="48" t="s">
        <v>32</v>
      </c>
      <c r="B250" s="49" t="s">
        <v>573</v>
      </c>
      <c r="C250" s="86" t="s">
        <v>426</v>
      </c>
      <c r="D250" s="87" t="s">
        <v>427</v>
      </c>
      <c r="E250" s="52"/>
      <c r="F250" s="46"/>
      <c r="G250" s="47"/>
      <c r="H250" s="47"/>
      <c r="I250" s="5" t="str">
        <f t="shared" ca="1" si="43"/>
        <v>LOCKED</v>
      </c>
      <c r="J250" s="1" t="str">
        <f t="shared" si="47"/>
        <v>E023Frames &amp; CoversCW 3210-R8</v>
      </c>
      <c r="K250" s="2" t="e">
        <f>MATCH(J250,#REF!,0)</f>
        <v>#REF!</v>
      </c>
      <c r="L250" s="3" t="str">
        <f t="shared" ca="1" si="44"/>
        <v>F0</v>
      </c>
      <c r="M250" s="3" t="str">
        <f t="shared" ca="1" si="45"/>
        <v>C2</v>
      </c>
      <c r="N250" s="3" t="str">
        <f t="shared" ca="1" si="46"/>
        <v>C2</v>
      </c>
    </row>
    <row r="251" spans="1:14" ht="45" customHeight="1" x14ac:dyDescent="0.2">
      <c r="A251" s="48" t="s">
        <v>33</v>
      </c>
      <c r="B251" s="58" t="s">
        <v>199</v>
      </c>
      <c r="C251" s="88" t="s">
        <v>464</v>
      </c>
      <c r="D251" s="51"/>
      <c r="E251" s="52" t="s">
        <v>127</v>
      </c>
      <c r="F251" s="66">
        <v>1</v>
      </c>
      <c r="G251" s="54"/>
      <c r="H251" s="55">
        <f t="shared" ref="H251:H254" si="54">ROUND(G251*F251,2)</f>
        <v>0</v>
      </c>
      <c r="I251" s="5" t="str">
        <f t="shared" ca="1" si="43"/>
        <v/>
      </c>
      <c r="J251" s="1" t="str">
        <f t="shared" si="47"/>
        <v>E024AP-006 - Standard Frame for Manhole and Catch Basineach</v>
      </c>
      <c r="K251" s="2" t="e">
        <f>MATCH(J251,#REF!,0)</f>
        <v>#REF!</v>
      </c>
      <c r="L251" s="3" t="str">
        <f t="shared" ca="1" si="44"/>
        <v>F0</v>
      </c>
      <c r="M251" s="3" t="str">
        <f t="shared" ca="1" si="45"/>
        <v>C2</v>
      </c>
      <c r="N251" s="3" t="str">
        <f t="shared" ca="1" si="46"/>
        <v>C2</v>
      </c>
    </row>
    <row r="252" spans="1:14" ht="45" customHeight="1" x14ac:dyDescent="0.2">
      <c r="A252" s="48" t="s">
        <v>35</v>
      </c>
      <c r="B252" s="58" t="s">
        <v>200</v>
      </c>
      <c r="C252" s="88" t="s">
        <v>466</v>
      </c>
      <c r="D252" s="51"/>
      <c r="E252" s="52" t="s">
        <v>127</v>
      </c>
      <c r="F252" s="66">
        <v>1</v>
      </c>
      <c r="G252" s="54"/>
      <c r="H252" s="55">
        <f t="shared" si="54"/>
        <v>0</v>
      </c>
      <c r="I252" s="5" t="str">
        <f t="shared" ca="1" si="43"/>
        <v/>
      </c>
      <c r="J252" s="1" t="str">
        <f t="shared" si="47"/>
        <v>E026AP-008 - Standard Grated Cover for Standard Frameeach</v>
      </c>
      <c r="K252" s="2" t="e">
        <f>MATCH(J252,#REF!,0)</f>
        <v>#REF!</v>
      </c>
      <c r="L252" s="3" t="str">
        <f t="shared" ca="1" si="44"/>
        <v>F0</v>
      </c>
      <c r="M252" s="3" t="str">
        <f t="shared" ca="1" si="45"/>
        <v>C2</v>
      </c>
      <c r="N252" s="3" t="str">
        <f t="shared" ca="1" si="46"/>
        <v>C2</v>
      </c>
    </row>
    <row r="253" spans="1:14" s="75" customFormat="1" ht="30" customHeight="1" x14ac:dyDescent="0.2">
      <c r="A253" s="82" t="s">
        <v>36</v>
      </c>
      <c r="B253" s="111" t="s">
        <v>201</v>
      </c>
      <c r="C253" s="116" t="s">
        <v>467</v>
      </c>
      <c r="D253" s="70"/>
      <c r="E253" s="71" t="s">
        <v>127</v>
      </c>
      <c r="F253" s="83">
        <v>1</v>
      </c>
      <c r="G253" s="73"/>
      <c r="H253" s="74">
        <f t="shared" si="54"/>
        <v>0</v>
      </c>
      <c r="I253" s="5" t="str">
        <f t="shared" ca="1" si="43"/>
        <v/>
      </c>
      <c r="J253" s="1" t="str">
        <f t="shared" si="47"/>
        <v>E028AP-011 - Barrier Curb and Gutter Frameeach</v>
      </c>
      <c r="K253" s="2" t="e">
        <f>MATCH(J253,#REF!,0)</f>
        <v>#REF!</v>
      </c>
      <c r="L253" s="3" t="str">
        <f t="shared" ca="1" si="44"/>
        <v>F0</v>
      </c>
      <c r="M253" s="3" t="str">
        <f t="shared" ca="1" si="45"/>
        <v>C2</v>
      </c>
      <c r="N253" s="3" t="str">
        <f t="shared" ca="1" si="46"/>
        <v>C2</v>
      </c>
    </row>
    <row r="254" spans="1:14" ht="30" customHeight="1" x14ac:dyDescent="0.2">
      <c r="A254" s="48" t="s">
        <v>37</v>
      </c>
      <c r="B254" s="58" t="s">
        <v>202</v>
      </c>
      <c r="C254" s="88" t="s">
        <v>468</v>
      </c>
      <c r="D254" s="51"/>
      <c r="E254" s="52" t="s">
        <v>127</v>
      </c>
      <c r="F254" s="66">
        <v>1</v>
      </c>
      <c r="G254" s="54"/>
      <c r="H254" s="55">
        <f t="shared" si="54"/>
        <v>0</v>
      </c>
      <c r="I254" s="5" t="str">
        <f t="shared" ca="1" si="43"/>
        <v/>
      </c>
      <c r="J254" s="1" t="str">
        <f t="shared" si="47"/>
        <v>E029AP-012 - Barrier Curb and Gutter Covereach</v>
      </c>
      <c r="K254" s="2" t="e">
        <f>MATCH(J254,#REF!,0)</f>
        <v>#REF!</v>
      </c>
      <c r="L254" s="3" t="str">
        <f t="shared" ca="1" si="44"/>
        <v>F0</v>
      </c>
      <c r="M254" s="3" t="str">
        <f t="shared" ca="1" si="45"/>
        <v>C2</v>
      </c>
      <c r="N254" s="3" t="str">
        <f t="shared" ca="1" si="46"/>
        <v>C2</v>
      </c>
    </row>
    <row r="255" spans="1:14" ht="30" customHeight="1" x14ac:dyDescent="0.2">
      <c r="A255" s="48" t="s">
        <v>38</v>
      </c>
      <c r="B255" s="49" t="s">
        <v>574</v>
      </c>
      <c r="C255" s="89" t="s">
        <v>243</v>
      </c>
      <c r="D255" s="51" t="s">
        <v>4</v>
      </c>
      <c r="E255" s="52"/>
      <c r="F255" s="46"/>
      <c r="G255" s="47"/>
      <c r="H255" s="47"/>
      <c r="I255" s="5" t="str">
        <f t="shared" ca="1" si="43"/>
        <v>LOCKED</v>
      </c>
      <c r="J255" s="1" t="str">
        <f t="shared" si="47"/>
        <v>E032Connecting to Existing ManholeCW 2130-R12</v>
      </c>
      <c r="K255" s="2" t="e">
        <f>MATCH(J255,#REF!,0)</f>
        <v>#REF!</v>
      </c>
      <c r="L255" s="3" t="str">
        <f t="shared" ca="1" si="44"/>
        <v>F0</v>
      </c>
      <c r="M255" s="3" t="str">
        <f t="shared" ca="1" si="45"/>
        <v>C2</v>
      </c>
      <c r="N255" s="3" t="str">
        <f t="shared" ca="1" si="46"/>
        <v>C2</v>
      </c>
    </row>
    <row r="256" spans="1:14" ht="30" customHeight="1" x14ac:dyDescent="0.2">
      <c r="A256" s="48" t="s">
        <v>39</v>
      </c>
      <c r="B256" s="58" t="s">
        <v>199</v>
      </c>
      <c r="C256" s="89" t="s">
        <v>405</v>
      </c>
      <c r="D256" s="51"/>
      <c r="E256" s="52" t="s">
        <v>127</v>
      </c>
      <c r="F256" s="66">
        <v>1</v>
      </c>
      <c r="G256" s="54"/>
      <c r="H256" s="55">
        <f>ROUND(G256*F256,2)</f>
        <v>0</v>
      </c>
      <c r="I256" s="5" t="str">
        <f t="shared" ca="1" si="43"/>
        <v/>
      </c>
      <c r="J256" s="1" t="str">
        <f t="shared" si="47"/>
        <v>E033250 mm Catch Basin Leadeach</v>
      </c>
      <c r="K256" s="2" t="e">
        <f>MATCH(J256,#REF!,0)</f>
        <v>#REF!</v>
      </c>
      <c r="L256" s="3" t="str">
        <f t="shared" ca="1" si="44"/>
        <v>F0</v>
      </c>
      <c r="M256" s="3" t="str">
        <f t="shared" ca="1" si="45"/>
        <v>C2</v>
      </c>
      <c r="N256" s="3" t="str">
        <f t="shared" ca="1" si="46"/>
        <v>C2</v>
      </c>
    </row>
    <row r="257" spans="1:14" ht="30" customHeight="1" x14ac:dyDescent="0.2">
      <c r="A257" s="48" t="s">
        <v>250</v>
      </c>
      <c r="B257" s="49" t="s">
        <v>575</v>
      </c>
      <c r="C257" s="50" t="s">
        <v>246</v>
      </c>
      <c r="D257" s="51" t="s">
        <v>4</v>
      </c>
      <c r="E257" s="52" t="s">
        <v>127</v>
      </c>
      <c r="F257" s="66">
        <v>1</v>
      </c>
      <c r="G257" s="54"/>
      <c r="H257" s="55">
        <f t="shared" ref="H257:H258" si="55">ROUND(G257*F257,2)</f>
        <v>0</v>
      </c>
      <c r="I257" s="5" t="str">
        <f t="shared" ca="1" si="43"/>
        <v/>
      </c>
      <c r="J257" s="1" t="str">
        <f t="shared" si="47"/>
        <v>E047Removal of Existing Catch PitCW 2130-R12each</v>
      </c>
      <c r="K257" s="2" t="e">
        <f>MATCH(J257,#REF!,0)</f>
        <v>#REF!</v>
      </c>
      <c r="L257" s="3" t="str">
        <f t="shared" ca="1" si="44"/>
        <v>F0</v>
      </c>
      <c r="M257" s="3" t="str">
        <f t="shared" ca="1" si="45"/>
        <v>C2</v>
      </c>
      <c r="N257" s="3" t="str">
        <f t="shared" ca="1" si="46"/>
        <v>C2</v>
      </c>
    </row>
    <row r="258" spans="1:14" ht="30" customHeight="1" x14ac:dyDescent="0.2">
      <c r="A258" s="48" t="s">
        <v>0</v>
      </c>
      <c r="B258" s="49" t="s">
        <v>576</v>
      </c>
      <c r="C258" s="50" t="s">
        <v>1</v>
      </c>
      <c r="D258" s="51" t="s">
        <v>431</v>
      </c>
      <c r="E258" s="52" t="s">
        <v>127</v>
      </c>
      <c r="F258" s="66">
        <v>1</v>
      </c>
      <c r="G258" s="54"/>
      <c r="H258" s="55">
        <f t="shared" si="55"/>
        <v>0</v>
      </c>
      <c r="I258" s="5" t="str">
        <f t="shared" ca="1" si="43"/>
        <v/>
      </c>
      <c r="J258" s="1" t="str">
        <f t="shared" si="47"/>
        <v>E050ACatch Basin CleaningCW 2140-R4each</v>
      </c>
      <c r="K258" s="2" t="e">
        <f>MATCH(J258,#REF!,0)</f>
        <v>#REF!</v>
      </c>
      <c r="L258" s="3" t="str">
        <f t="shared" ca="1" si="44"/>
        <v>F0</v>
      </c>
      <c r="M258" s="3" t="str">
        <f t="shared" ca="1" si="45"/>
        <v>C2</v>
      </c>
      <c r="N258" s="3" t="str">
        <f t="shared" ca="1" si="46"/>
        <v>C2</v>
      </c>
    </row>
    <row r="259" spans="1:14" ht="30" customHeight="1" x14ac:dyDescent="0.2">
      <c r="A259" s="35"/>
      <c r="B259" s="92"/>
      <c r="C259" s="61" t="s">
        <v>138</v>
      </c>
      <c r="D259" s="46"/>
      <c r="E259" s="85"/>
      <c r="F259" s="46"/>
      <c r="G259" s="47"/>
      <c r="H259" s="47"/>
      <c r="I259" s="5" t="str">
        <f t="shared" ca="1" si="43"/>
        <v>LOCKED</v>
      </c>
      <c r="J259" s="1" t="str">
        <f t="shared" si="47"/>
        <v>ADJUSTMENTS</v>
      </c>
      <c r="K259" s="2" t="e">
        <f>MATCH(J259,#REF!,0)</f>
        <v>#REF!</v>
      </c>
      <c r="L259" s="3" t="str">
        <f t="shared" ca="1" si="44"/>
        <v>F0</v>
      </c>
      <c r="M259" s="3" t="str">
        <f t="shared" ca="1" si="45"/>
        <v>C2</v>
      </c>
      <c r="N259" s="3" t="str">
        <f t="shared" ca="1" si="46"/>
        <v>C2</v>
      </c>
    </row>
    <row r="260" spans="1:14" ht="30" customHeight="1" x14ac:dyDescent="0.2">
      <c r="A260" s="48" t="s">
        <v>151</v>
      </c>
      <c r="B260" s="49" t="s">
        <v>577</v>
      </c>
      <c r="C260" s="88" t="s">
        <v>428</v>
      </c>
      <c r="D260" s="87" t="s">
        <v>427</v>
      </c>
      <c r="E260" s="52" t="s">
        <v>127</v>
      </c>
      <c r="F260" s="66">
        <v>4</v>
      </c>
      <c r="G260" s="54"/>
      <c r="H260" s="55">
        <f>ROUND(G260*F260,2)</f>
        <v>0</v>
      </c>
      <c r="I260" s="5" t="str">
        <f t="shared" ca="1" si="43"/>
        <v/>
      </c>
      <c r="J260" s="1" t="str">
        <f t="shared" si="47"/>
        <v>F001Adjustment of Manholes/Catch Basins FramesCW 3210-R8each</v>
      </c>
      <c r="K260" s="2" t="e">
        <f>MATCH(J260,#REF!,0)</f>
        <v>#REF!</v>
      </c>
      <c r="L260" s="3" t="str">
        <f t="shared" ca="1" si="44"/>
        <v>F0</v>
      </c>
      <c r="M260" s="3" t="str">
        <f t="shared" ca="1" si="45"/>
        <v>C2</v>
      </c>
      <c r="N260" s="3" t="str">
        <f t="shared" ca="1" si="46"/>
        <v>C2</v>
      </c>
    </row>
    <row r="261" spans="1:14" ht="30" customHeight="1" x14ac:dyDescent="0.2">
      <c r="A261" s="48" t="s">
        <v>156</v>
      </c>
      <c r="B261" s="49" t="s">
        <v>578</v>
      </c>
      <c r="C261" s="50" t="s">
        <v>307</v>
      </c>
      <c r="D261" s="87" t="s">
        <v>427</v>
      </c>
      <c r="E261" s="52" t="s">
        <v>127</v>
      </c>
      <c r="F261" s="66">
        <v>2</v>
      </c>
      <c r="G261" s="54"/>
      <c r="H261" s="55">
        <f t="shared" ref="H261:H264" si="56">ROUND(G261*F261,2)</f>
        <v>0</v>
      </c>
      <c r="I261" s="5" t="str">
        <f t="shared" ca="1" si="43"/>
        <v/>
      </c>
      <c r="J261" s="1" t="str">
        <f t="shared" si="47"/>
        <v>F009Adjustment of Valve BoxesCW 3210-R8each</v>
      </c>
      <c r="K261" s="2" t="e">
        <f>MATCH(J261,#REF!,0)</f>
        <v>#REF!</v>
      </c>
      <c r="L261" s="3" t="str">
        <f t="shared" ca="1" si="44"/>
        <v>F0</v>
      </c>
      <c r="M261" s="3" t="str">
        <f t="shared" ca="1" si="45"/>
        <v>C2</v>
      </c>
      <c r="N261" s="3" t="str">
        <f t="shared" ca="1" si="46"/>
        <v>C2</v>
      </c>
    </row>
    <row r="262" spans="1:14" ht="30" customHeight="1" x14ac:dyDescent="0.2">
      <c r="A262" s="48" t="s">
        <v>261</v>
      </c>
      <c r="B262" s="49" t="s">
        <v>579</v>
      </c>
      <c r="C262" s="50" t="s">
        <v>309</v>
      </c>
      <c r="D262" s="87" t="s">
        <v>427</v>
      </c>
      <c r="E262" s="52" t="s">
        <v>127</v>
      </c>
      <c r="F262" s="66">
        <v>1</v>
      </c>
      <c r="G262" s="54"/>
      <c r="H262" s="55">
        <f t="shared" si="56"/>
        <v>0</v>
      </c>
      <c r="I262" s="5" t="str">
        <f t="shared" ref="I262:I325" ca="1" si="57">IF(CELL("protect",$G262)=1, "LOCKED", "")</f>
        <v/>
      </c>
      <c r="J262" s="1" t="str">
        <f t="shared" si="47"/>
        <v>F010Valve Box ExtensionsCW 3210-R8each</v>
      </c>
      <c r="K262" s="2" t="e">
        <f>MATCH(J262,#REF!,0)</f>
        <v>#REF!</v>
      </c>
      <c r="L262" s="3" t="str">
        <f t="shared" ref="L262:L325" ca="1" si="58">CELL("format",$F262)</f>
        <v>F0</v>
      </c>
      <c r="M262" s="3" t="str">
        <f t="shared" ref="M262:M325" ca="1" si="59">CELL("format",$G262)</f>
        <v>C2</v>
      </c>
      <c r="N262" s="3" t="str">
        <f t="shared" ref="N262:N325" ca="1" si="60">CELL("format",$H262)</f>
        <v>C2</v>
      </c>
    </row>
    <row r="263" spans="1:14" ht="30" customHeight="1" x14ac:dyDescent="0.2">
      <c r="A263" s="48" t="s">
        <v>157</v>
      </c>
      <c r="B263" s="49" t="s">
        <v>580</v>
      </c>
      <c r="C263" s="50" t="s">
        <v>308</v>
      </c>
      <c r="D263" s="87" t="s">
        <v>427</v>
      </c>
      <c r="E263" s="52" t="s">
        <v>127</v>
      </c>
      <c r="F263" s="66">
        <v>1</v>
      </c>
      <c r="G263" s="54"/>
      <c r="H263" s="55">
        <f t="shared" si="56"/>
        <v>0</v>
      </c>
      <c r="I263" s="5" t="str">
        <f t="shared" ca="1" si="57"/>
        <v/>
      </c>
      <c r="J263" s="1" t="str">
        <f t="shared" ref="J263:J326" si="61">CLEAN(CONCATENATE(TRIM($A263),TRIM($C263),IF(LEFT($D263)&lt;&gt;"E",TRIM($D263),),TRIM($E263)))</f>
        <v>F011Adjustment of Curb Stop BoxesCW 3210-R8each</v>
      </c>
      <c r="K263" s="2" t="e">
        <f>MATCH(J263,#REF!,0)</f>
        <v>#REF!</v>
      </c>
      <c r="L263" s="3" t="str">
        <f t="shared" ca="1" si="58"/>
        <v>F0</v>
      </c>
      <c r="M263" s="3" t="str">
        <f t="shared" ca="1" si="59"/>
        <v>C2</v>
      </c>
      <c r="N263" s="3" t="str">
        <f t="shared" ca="1" si="60"/>
        <v>C2</v>
      </c>
    </row>
    <row r="264" spans="1:14" ht="30" customHeight="1" x14ac:dyDescent="0.2">
      <c r="A264" s="94" t="s">
        <v>158</v>
      </c>
      <c r="B264" s="95" t="s">
        <v>581</v>
      </c>
      <c r="C264" s="88" t="s">
        <v>310</v>
      </c>
      <c r="D264" s="87" t="s">
        <v>427</v>
      </c>
      <c r="E264" s="96" t="s">
        <v>127</v>
      </c>
      <c r="F264" s="97">
        <v>1</v>
      </c>
      <c r="G264" s="98"/>
      <c r="H264" s="99">
        <f t="shared" si="56"/>
        <v>0</v>
      </c>
      <c r="I264" s="5" t="str">
        <f t="shared" ca="1" si="57"/>
        <v/>
      </c>
      <c r="J264" s="1" t="str">
        <f t="shared" si="61"/>
        <v>F018Curb Stop ExtensionsCW 3210-R8each</v>
      </c>
      <c r="K264" s="2" t="e">
        <f>MATCH(J264,#REF!,0)</f>
        <v>#REF!</v>
      </c>
      <c r="L264" s="3" t="str">
        <f t="shared" ca="1" si="58"/>
        <v>F0</v>
      </c>
      <c r="M264" s="3" t="str">
        <f t="shared" ca="1" si="59"/>
        <v>C2</v>
      </c>
      <c r="N264" s="3" t="str">
        <f t="shared" ca="1" si="60"/>
        <v>C2</v>
      </c>
    </row>
    <row r="265" spans="1:14" ht="30" customHeight="1" x14ac:dyDescent="0.2">
      <c r="A265" s="35"/>
      <c r="B265" s="60"/>
      <c r="C265" s="61" t="s">
        <v>139</v>
      </c>
      <c r="D265" s="46"/>
      <c r="E265" s="62"/>
      <c r="F265" s="46"/>
      <c r="G265" s="47"/>
      <c r="H265" s="47"/>
      <c r="I265" s="5" t="str">
        <f t="shared" ca="1" si="57"/>
        <v>LOCKED</v>
      </c>
      <c r="J265" s="1" t="str">
        <f t="shared" si="61"/>
        <v>LANDSCAPING</v>
      </c>
      <c r="K265" s="2" t="e">
        <f>MATCH(J265,#REF!,0)</f>
        <v>#REF!</v>
      </c>
      <c r="L265" s="3" t="str">
        <f t="shared" ca="1" si="58"/>
        <v>F0</v>
      </c>
      <c r="M265" s="3" t="str">
        <f t="shared" ca="1" si="59"/>
        <v>C2</v>
      </c>
      <c r="N265" s="3" t="str">
        <f t="shared" ca="1" si="60"/>
        <v>C2</v>
      </c>
    </row>
    <row r="266" spans="1:14" ht="30" customHeight="1" x14ac:dyDescent="0.2">
      <c r="A266" s="63" t="s">
        <v>159</v>
      </c>
      <c r="B266" s="49" t="s">
        <v>582</v>
      </c>
      <c r="C266" s="50" t="s">
        <v>94</v>
      </c>
      <c r="D266" s="51" t="s">
        <v>820</v>
      </c>
      <c r="E266" s="52"/>
      <c r="F266" s="46"/>
      <c r="G266" s="47"/>
      <c r="H266" s="47"/>
      <c r="I266" s="5" t="str">
        <f t="shared" ca="1" si="57"/>
        <v>LOCKED</v>
      </c>
      <c r="J266" s="1" t="str">
        <f t="shared" si="61"/>
        <v>G001SoddingCW 3510-R10</v>
      </c>
      <c r="K266" s="2" t="e">
        <f>MATCH(J266,#REF!,0)</f>
        <v>#REF!</v>
      </c>
      <c r="L266" s="3" t="str">
        <f t="shared" ca="1" si="58"/>
        <v>F0</v>
      </c>
      <c r="M266" s="3" t="str">
        <f t="shared" ca="1" si="59"/>
        <v>C2</v>
      </c>
      <c r="N266" s="3" t="str">
        <f t="shared" ca="1" si="60"/>
        <v>C2</v>
      </c>
    </row>
    <row r="267" spans="1:14" ht="30" customHeight="1" x14ac:dyDescent="0.2">
      <c r="A267" s="63" t="s">
        <v>160</v>
      </c>
      <c r="B267" s="58" t="s">
        <v>199</v>
      </c>
      <c r="C267" s="50" t="s">
        <v>386</v>
      </c>
      <c r="D267" s="51"/>
      <c r="E267" s="52" t="s">
        <v>124</v>
      </c>
      <c r="F267" s="53">
        <v>100</v>
      </c>
      <c r="G267" s="54"/>
      <c r="H267" s="55">
        <f>ROUND(G267*F267,2)</f>
        <v>0</v>
      </c>
      <c r="I267" s="5" t="str">
        <f t="shared" ca="1" si="57"/>
        <v/>
      </c>
      <c r="J267" s="1" t="str">
        <f t="shared" si="61"/>
        <v>G002width &lt; 600 mmm²</v>
      </c>
      <c r="K267" s="2" t="e">
        <f>MATCH(J267,#REF!,0)</f>
        <v>#REF!</v>
      </c>
      <c r="L267" s="3" t="str">
        <f t="shared" ca="1" si="58"/>
        <v>F0</v>
      </c>
      <c r="M267" s="3" t="str">
        <f t="shared" ca="1" si="59"/>
        <v>C2</v>
      </c>
      <c r="N267" s="3" t="str">
        <f t="shared" ca="1" si="60"/>
        <v>C2</v>
      </c>
    </row>
    <row r="268" spans="1:14" ht="30" customHeight="1" x14ac:dyDescent="0.2">
      <c r="A268" s="63" t="s">
        <v>161</v>
      </c>
      <c r="B268" s="58" t="s">
        <v>200</v>
      </c>
      <c r="C268" s="50" t="s">
        <v>387</v>
      </c>
      <c r="D268" s="51"/>
      <c r="E268" s="52" t="s">
        <v>124</v>
      </c>
      <c r="F268" s="53">
        <v>500</v>
      </c>
      <c r="G268" s="54"/>
      <c r="H268" s="55">
        <f>ROUND(G268*F268,2)</f>
        <v>0</v>
      </c>
      <c r="I268" s="5" t="str">
        <f t="shared" ca="1" si="57"/>
        <v/>
      </c>
      <c r="J268" s="1" t="str">
        <f t="shared" si="61"/>
        <v>G003width &gt; or = 600 mmm²</v>
      </c>
      <c r="K268" s="2" t="e">
        <f>MATCH(J268,#REF!,0)</f>
        <v>#REF!</v>
      </c>
      <c r="L268" s="3" t="str">
        <f t="shared" ca="1" si="58"/>
        <v>F0</v>
      </c>
      <c r="M268" s="3" t="str">
        <f t="shared" ca="1" si="59"/>
        <v>C2</v>
      </c>
      <c r="N268" s="3" t="str">
        <f t="shared" ca="1" si="60"/>
        <v>C2</v>
      </c>
    </row>
    <row r="269" spans="1:14" ht="11.25" customHeight="1" x14ac:dyDescent="0.2">
      <c r="A269" s="35"/>
      <c r="B269" s="100"/>
      <c r="C269" s="61"/>
      <c r="D269" s="46"/>
      <c r="E269" s="85"/>
      <c r="F269" s="101"/>
      <c r="G269" s="112"/>
      <c r="H269" s="47"/>
      <c r="I269" s="5" t="str">
        <f t="shared" ca="1" si="57"/>
        <v>LOCKED</v>
      </c>
      <c r="J269" s="1" t="str">
        <f t="shared" si="61"/>
        <v/>
      </c>
      <c r="K269" s="2" t="e">
        <f>MATCH(J269,#REF!,0)</f>
        <v>#REF!</v>
      </c>
      <c r="L269" s="3" t="str">
        <f t="shared" ca="1" si="58"/>
        <v>G</v>
      </c>
      <c r="M269" s="3" t="str">
        <f t="shared" ca="1" si="59"/>
        <v>C2</v>
      </c>
      <c r="N269" s="3" t="str">
        <f t="shared" ca="1" si="60"/>
        <v>C2</v>
      </c>
    </row>
    <row r="270" spans="1:14" s="41" customFormat="1" ht="45" customHeight="1" thickBot="1" x14ac:dyDescent="0.25">
      <c r="A270" s="113"/>
      <c r="B270" s="104" t="s">
        <v>208</v>
      </c>
      <c r="C270" s="244" t="str">
        <f>C176</f>
        <v>REHABILITATION:  DE L'EGLISE AVENUE FROM PEMBINA HIGHWAY TO CAMPEAU STREET</v>
      </c>
      <c r="D270" s="245"/>
      <c r="E270" s="245"/>
      <c r="F270" s="246"/>
      <c r="G270" s="105" t="s">
        <v>529</v>
      </c>
      <c r="H270" s="105">
        <f>SUM(H176:H269)</f>
        <v>0</v>
      </c>
      <c r="I270" s="5" t="str">
        <f t="shared" ca="1" si="57"/>
        <v>LOCKED</v>
      </c>
      <c r="J270" s="1" t="str">
        <f t="shared" si="61"/>
        <v>REHABILITATION: DE L'EGLISE AVENUE FROM PEMBINA HIGHWAY TO CAMPEAU STREET</v>
      </c>
      <c r="K270" s="2" t="e">
        <f>MATCH(J270,#REF!,0)</f>
        <v>#REF!</v>
      </c>
      <c r="L270" s="3" t="str">
        <f t="shared" ca="1" si="58"/>
        <v>G</v>
      </c>
      <c r="M270" s="3" t="str">
        <f t="shared" ca="1" si="59"/>
        <v>C2</v>
      </c>
      <c r="N270" s="3" t="str">
        <f t="shared" ca="1" si="60"/>
        <v>C2</v>
      </c>
    </row>
    <row r="271" spans="1:14" s="41" customFormat="1" ht="45" customHeight="1" thickTop="1" x14ac:dyDescent="0.2">
      <c r="A271" s="38"/>
      <c r="B271" s="106" t="s">
        <v>9</v>
      </c>
      <c r="C271" s="235" t="s">
        <v>583</v>
      </c>
      <c r="D271" s="236"/>
      <c r="E271" s="236"/>
      <c r="F271" s="237"/>
      <c r="G271" s="107"/>
      <c r="H271" s="108"/>
      <c r="I271" s="5" t="str">
        <f t="shared" ca="1" si="57"/>
        <v>LOCKED</v>
      </c>
      <c r="J271" s="1" t="str">
        <f t="shared" si="61"/>
        <v>REHABILITATION: LA GRAVE AVENUE FROM LEMAY AVENUE TO LORD AVENUE</v>
      </c>
      <c r="K271" s="2" t="e">
        <f>MATCH(J271,#REF!,0)</f>
        <v>#REF!</v>
      </c>
      <c r="L271" s="3" t="str">
        <f t="shared" ca="1" si="58"/>
        <v>G</v>
      </c>
      <c r="M271" s="3" t="str">
        <f t="shared" ca="1" si="59"/>
        <v>C2</v>
      </c>
      <c r="N271" s="3" t="str">
        <f t="shared" ca="1" si="60"/>
        <v>C2</v>
      </c>
    </row>
    <row r="272" spans="1:14" s="41" customFormat="1" ht="30" customHeight="1" x14ac:dyDescent="0.2">
      <c r="A272" s="38"/>
      <c r="B272" s="60"/>
      <c r="C272" s="109" t="s">
        <v>135</v>
      </c>
      <c r="D272" s="46"/>
      <c r="E272" s="101" t="s">
        <v>119</v>
      </c>
      <c r="F272" s="46"/>
      <c r="G272" s="47"/>
      <c r="H272" s="47"/>
      <c r="I272" s="5" t="str">
        <f t="shared" ca="1" si="57"/>
        <v>LOCKED</v>
      </c>
      <c r="J272" s="1" t="str">
        <f t="shared" si="61"/>
        <v>EARTH AND BASE WORKS</v>
      </c>
      <c r="K272" s="2" t="e">
        <f>MATCH(J272,#REF!,0)</f>
        <v>#REF!</v>
      </c>
      <c r="L272" s="3" t="str">
        <f t="shared" ca="1" si="58"/>
        <v>F0</v>
      </c>
      <c r="M272" s="3" t="str">
        <f t="shared" ca="1" si="59"/>
        <v>C2</v>
      </c>
      <c r="N272" s="3" t="str">
        <f t="shared" ca="1" si="60"/>
        <v>C2</v>
      </c>
    </row>
    <row r="273" spans="1:14" s="41" customFormat="1" ht="30" customHeight="1" x14ac:dyDescent="0.2">
      <c r="A273" s="48" t="s">
        <v>253</v>
      </c>
      <c r="B273" s="49" t="s">
        <v>255</v>
      </c>
      <c r="C273" s="50" t="s">
        <v>56</v>
      </c>
      <c r="D273" s="51" t="s">
        <v>472</v>
      </c>
      <c r="E273" s="52" t="s">
        <v>125</v>
      </c>
      <c r="F273" s="53">
        <v>50</v>
      </c>
      <c r="G273" s="54"/>
      <c r="H273" s="55">
        <f t="shared" ref="H273:H274" si="62">ROUND(G273*F273,2)</f>
        <v>0</v>
      </c>
      <c r="I273" s="5" t="str">
        <f t="shared" ca="1" si="57"/>
        <v/>
      </c>
      <c r="J273" s="1" t="str">
        <f t="shared" si="61"/>
        <v>A003ExcavationCW 3110-R21m³</v>
      </c>
      <c r="K273" s="2" t="e">
        <f>MATCH(J273,#REF!,0)</f>
        <v>#REF!</v>
      </c>
      <c r="L273" s="3" t="str">
        <f t="shared" ca="1" si="58"/>
        <v>F0</v>
      </c>
      <c r="M273" s="3" t="str">
        <f t="shared" ca="1" si="59"/>
        <v>C2</v>
      </c>
      <c r="N273" s="3" t="str">
        <f t="shared" ca="1" si="60"/>
        <v>C2</v>
      </c>
    </row>
    <row r="274" spans="1:14" s="41" customFormat="1" ht="30" customHeight="1" x14ac:dyDescent="0.2">
      <c r="A274" s="56" t="s">
        <v>162</v>
      </c>
      <c r="B274" s="49" t="s">
        <v>72</v>
      </c>
      <c r="C274" s="50" t="s">
        <v>49</v>
      </c>
      <c r="D274" s="51" t="s">
        <v>472</v>
      </c>
      <c r="E274" s="52" t="s">
        <v>124</v>
      </c>
      <c r="F274" s="53">
        <v>360</v>
      </c>
      <c r="G274" s="54"/>
      <c r="H274" s="55">
        <f t="shared" si="62"/>
        <v>0</v>
      </c>
      <c r="I274" s="5" t="str">
        <f t="shared" ca="1" si="57"/>
        <v/>
      </c>
      <c r="J274" s="1" t="str">
        <f t="shared" si="61"/>
        <v>A004Sub-Grade CompactionCW 3110-R21m²</v>
      </c>
      <c r="K274" s="2" t="e">
        <f>MATCH(J274,#REF!,0)</f>
        <v>#REF!</v>
      </c>
      <c r="L274" s="3" t="str">
        <f t="shared" ca="1" si="58"/>
        <v>F0</v>
      </c>
      <c r="M274" s="3" t="str">
        <f t="shared" ca="1" si="59"/>
        <v>C2</v>
      </c>
      <c r="N274" s="3" t="str">
        <f t="shared" ca="1" si="60"/>
        <v>C2</v>
      </c>
    </row>
    <row r="275" spans="1:14" s="41" customFormat="1" ht="30" customHeight="1" x14ac:dyDescent="0.2">
      <c r="A275" s="56" t="s">
        <v>163</v>
      </c>
      <c r="B275" s="49" t="s">
        <v>74</v>
      </c>
      <c r="C275" s="50" t="s">
        <v>434</v>
      </c>
      <c r="D275" s="51" t="s">
        <v>472</v>
      </c>
      <c r="E275" s="52"/>
      <c r="F275" s="46"/>
      <c r="G275" s="47"/>
      <c r="H275" s="47"/>
      <c r="I275" s="5" t="str">
        <f t="shared" ca="1" si="57"/>
        <v>LOCKED</v>
      </c>
      <c r="J275" s="1" t="str">
        <f t="shared" si="61"/>
        <v>A007Supplying and Placing Sub-base MaterialCW 3110-R21</v>
      </c>
      <c r="K275" s="2" t="e">
        <f>MATCH(J275,#REF!,0)</f>
        <v>#REF!</v>
      </c>
      <c r="L275" s="3" t="str">
        <f t="shared" ca="1" si="58"/>
        <v>F0</v>
      </c>
      <c r="M275" s="3" t="str">
        <f t="shared" ca="1" si="59"/>
        <v>C2</v>
      </c>
      <c r="N275" s="3" t="str">
        <f t="shared" ca="1" si="60"/>
        <v>C2</v>
      </c>
    </row>
    <row r="276" spans="1:14" s="41" customFormat="1" ht="30" customHeight="1" x14ac:dyDescent="0.2">
      <c r="A276" s="56" t="s">
        <v>435</v>
      </c>
      <c r="B276" s="58" t="s">
        <v>199</v>
      </c>
      <c r="C276" s="50" t="s">
        <v>436</v>
      </c>
      <c r="D276" s="51" t="s">
        <v>119</v>
      </c>
      <c r="E276" s="52" t="s">
        <v>126</v>
      </c>
      <c r="F276" s="53">
        <v>70</v>
      </c>
      <c r="G276" s="54"/>
      <c r="H276" s="55">
        <f t="shared" ref="H276" si="63">ROUND(G276*F276,2)</f>
        <v>0</v>
      </c>
      <c r="I276" s="5" t="str">
        <f t="shared" ca="1" si="57"/>
        <v/>
      </c>
      <c r="J276" s="1" t="str">
        <f t="shared" si="61"/>
        <v>A007A150 mm Granular A Limestonetonne</v>
      </c>
      <c r="K276" s="2" t="e">
        <f>MATCH(J276,#REF!,0)</f>
        <v>#REF!</v>
      </c>
      <c r="L276" s="3" t="str">
        <f t="shared" ca="1" si="58"/>
        <v>F0</v>
      </c>
      <c r="M276" s="3" t="str">
        <f t="shared" ca="1" si="59"/>
        <v>C2</v>
      </c>
      <c r="N276" s="3" t="str">
        <f t="shared" ca="1" si="60"/>
        <v>C2</v>
      </c>
    </row>
    <row r="277" spans="1:14" s="41" customFormat="1" ht="30" customHeight="1" x14ac:dyDescent="0.2">
      <c r="A277" s="56" t="s">
        <v>164</v>
      </c>
      <c r="B277" s="49" t="s">
        <v>75</v>
      </c>
      <c r="C277" s="50" t="s">
        <v>186</v>
      </c>
      <c r="D277" s="51" t="s">
        <v>472</v>
      </c>
      <c r="E277" s="52"/>
      <c r="F277" s="46"/>
      <c r="G277" s="47"/>
      <c r="H277" s="47"/>
      <c r="I277" s="5" t="str">
        <f t="shared" ca="1" si="57"/>
        <v>LOCKED</v>
      </c>
      <c r="J277" s="1" t="str">
        <f t="shared" si="61"/>
        <v>A010Supplying and Placing Base Course MaterialCW 3110-R21</v>
      </c>
      <c r="K277" s="2" t="e">
        <f>MATCH(J277,#REF!,0)</f>
        <v>#REF!</v>
      </c>
      <c r="L277" s="3" t="str">
        <f t="shared" ca="1" si="58"/>
        <v>F0</v>
      </c>
      <c r="M277" s="3" t="str">
        <f t="shared" ca="1" si="59"/>
        <v>C2</v>
      </c>
      <c r="N277" s="3" t="str">
        <f t="shared" ca="1" si="60"/>
        <v>C2</v>
      </c>
    </row>
    <row r="278" spans="1:14" s="41" customFormat="1" ht="30" customHeight="1" x14ac:dyDescent="0.2">
      <c r="A278" s="56" t="s">
        <v>439</v>
      </c>
      <c r="B278" s="58" t="s">
        <v>199</v>
      </c>
      <c r="C278" s="50" t="s">
        <v>440</v>
      </c>
      <c r="D278" s="51" t="s">
        <v>119</v>
      </c>
      <c r="E278" s="52" t="s">
        <v>125</v>
      </c>
      <c r="F278" s="53">
        <v>45</v>
      </c>
      <c r="G278" s="54"/>
      <c r="H278" s="55">
        <f t="shared" ref="H278:H279" si="64">ROUND(G278*F278,2)</f>
        <v>0</v>
      </c>
      <c r="I278" s="5" t="str">
        <f t="shared" ca="1" si="57"/>
        <v/>
      </c>
      <c r="J278" s="1" t="str">
        <f t="shared" si="61"/>
        <v>A010A1Base Course Material - Granular A Limestonem³</v>
      </c>
      <c r="K278" s="2" t="e">
        <f>MATCH(J278,#REF!,0)</f>
        <v>#REF!</v>
      </c>
      <c r="L278" s="3" t="str">
        <f t="shared" ca="1" si="58"/>
        <v>F0</v>
      </c>
      <c r="M278" s="3" t="str">
        <f t="shared" ca="1" si="59"/>
        <v>C2</v>
      </c>
      <c r="N278" s="3" t="str">
        <f t="shared" ca="1" si="60"/>
        <v>C2</v>
      </c>
    </row>
    <row r="279" spans="1:14" s="41" customFormat="1" ht="30" customHeight="1" x14ac:dyDescent="0.2">
      <c r="A279" s="48" t="s">
        <v>165</v>
      </c>
      <c r="B279" s="49" t="s">
        <v>584</v>
      </c>
      <c r="C279" s="50" t="s">
        <v>60</v>
      </c>
      <c r="D279" s="51" t="s">
        <v>472</v>
      </c>
      <c r="E279" s="52" t="s">
        <v>124</v>
      </c>
      <c r="F279" s="53">
        <v>900</v>
      </c>
      <c r="G279" s="54"/>
      <c r="H279" s="55">
        <f t="shared" si="64"/>
        <v>0</v>
      </c>
      <c r="I279" s="5" t="str">
        <f t="shared" ca="1" si="57"/>
        <v/>
      </c>
      <c r="J279" s="1" t="str">
        <f t="shared" si="61"/>
        <v>A012Grading of BoulevardsCW 3110-R21m²</v>
      </c>
      <c r="K279" s="2" t="e">
        <f>MATCH(J279,#REF!,0)</f>
        <v>#REF!</v>
      </c>
      <c r="L279" s="3" t="str">
        <f t="shared" ca="1" si="58"/>
        <v>F0</v>
      </c>
      <c r="M279" s="3" t="str">
        <f t="shared" ca="1" si="59"/>
        <v>C2</v>
      </c>
      <c r="N279" s="3" t="str">
        <f t="shared" ca="1" si="60"/>
        <v>C2</v>
      </c>
    </row>
    <row r="280" spans="1:14" s="41" customFormat="1" ht="30" customHeight="1" x14ac:dyDescent="0.2">
      <c r="A280" s="38"/>
      <c r="B280" s="60"/>
      <c r="C280" s="61" t="s">
        <v>494</v>
      </c>
      <c r="D280" s="46"/>
      <c r="E280" s="62"/>
      <c r="F280" s="46"/>
      <c r="G280" s="47"/>
      <c r="H280" s="47"/>
      <c r="I280" s="5" t="str">
        <f t="shared" ca="1" si="57"/>
        <v>LOCKED</v>
      </c>
      <c r="J280" s="1" t="str">
        <f t="shared" si="61"/>
        <v>ROADWORKS - REMOVALS/RENEWALS</v>
      </c>
      <c r="K280" s="2" t="e">
        <f>MATCH(J280,#REF!,0)</f>
        <v>#REF!</v>
      </c>
      <c r="L280" s="3" t="str">
        <f t="shared" ca="1" si="58"/>
        <v>F0</v>
      </c>
      <c r="M280" s="3" t="str">
        <f t="shared" ca="1" si="59"/>
        <v>C2</v>
      </c>
      <c r="N280" s="3" t="str">
        <f t="shared" ca="1" si="60"/>
        <v>C2</v>
      </c>
    </row>
    <row r="281" spans="1:14" s="41" customFormat="1" ht="30" customHeight="1" x14ac:dyDescent="0.2">
      <c r="A281" s="63" t="s">
        <v>211</v>
      </c>
      <c r="B281" s="49" t="s">
        <v>585</v>
      </c>
      <c r="C281" s="50" t="s">
        <v>183</v>
      </c>
      <c r="D281" s="51" t="s">
        <v>472</v>
      </c>
      <c r="E281" s="52"/>
      <c r="F281" s="46"/>
      <c r="G281" s="47"/>
      <c r="H281" s="47"/>
      <c r="I281" s="5" t="str">
        <f t="shared" ca="1" si="57"/>
        <v>LOCKED</v>
      </c>
      <c r="J281" s="1" t="str">
        <f t="shared" si="61"/>
        <v>B001Pavement RemovalCW 3110-R21</v>
      </c>
      <c r="K281" s="2" t="e">
        <f>MATCH(J281,#REF!,0)</f>
        <v>#REF!</v>
      </c>
      <c r="L281" s="3" t="str">
        <f t="shared" ca="1" si="58"/>
        <v>F0</v>
      </c>
      <c r="M281" s="3" t="str">
        <f t="shared" ca="1" si="59"/>
        <v>C2</v>
      </c>
      <c r="N281" s="3" t="str">
        <f t="shared" ca="1" si="60"/>
        <v>C2</v>
      </c>
    </row>
    <row r="282" spans="1:14" s="41" customFormat="1" ht="30" customHeight="1" x14ac:dyDescent="0.2">
      <c r="A282" s="63" t="s">
        <v>167</v>
      </c>
      <c r="B282" s="58" t="s">
        <v>199</v>
      </c>
      <c r="C282" s="50" t="s">
        <v>185</v>
      </c>
      <c r="D282" s="51" t="s">
        <v>119</v>
      </c>
      <c r="E282" s="52" t="s">
        <v>124</v>
      </c>
      <c r="F282" s="53">
        <v>50</v>
      </c>
      <c r="G282" s="54"/>
      <c r="H282" s="55">
        <f>ROUND(G282*F282,2)</f>
        <v>0</v>
      </c>
      <c r="I282" s="5" t="str">
        <f t="shared" ca="1" si="57"/>
        <v/>
      </c>
      <c r="J282" s="1" t="str">
        <f t="shared" si="61"/>
        <v>B003Asphalt Pavementm²</v>
      </c>
      <c r="K282" s="2" t="e">
        <f>MATCH(J282,#REF!,0)</f>
        <v>#REF!</v>
      </c>
      <c r="L282" s="3" t="str">
        <f t="shared" ca="1" si="58"/>
        <v>F0</v>
      </c>
      <c r="M282" s="3" t="str">
        <f t="shared" ca="1" si="59"/>
        <v>C2</v>
      </c>
      <c r="N282" s="3" t="str">
        <f t="shared" ca="1" si="60"/>
        <v>C2</v>
      </c>
    </row>
    <row r="283" spans="1:14" s="41" customFormat="1" ht="30" customHeight="1" x14ac:dyDescent="0.2">
      <c r="A283" s="63" t="s">
        <v>168</v>
      </c>
      <c r="B283" s="49" t="s">
        <v>586</v>
      </c>
      <c r="C283" s="50" t="s">
        <v>263</v>
      </c>
      <c r="D283" s="51" t="s">
        <v>496</v>
      </c>
      <c r="E283" s="52"/>
      <c r="F283" s="46"/>
      <c r="G283" s="47"/>
      <c r="H283" s="47"/>
      <c r="I283" s="5" t="str">
        <f t="shared" ca="1" si="57"/>
        <v>LOCKED</v>
      </c>
      <c r="J283" s="1" t="str">
        <f t="shared" si="61"/>
        <v>B004Slab ReplacementCW 3230-R8, E13</v>
      </c>
      <c r="K283" s="2" t="e">
        <f>MATCH(J283,#REF!,0)</f>
        <v>#REF!</v>
      </c>
      <c r="L283" s="3" t="str">
        <f t="shared" ca="1" si="58"/>
        <v>F0</v>
      </c>
      <c r="M283" s="3" t="str">
        <f t="shared" ca="1" si="59"/>
        <v>C2</v>
      </c>
      <c r="N283" s="3" t="str">
        <f t="shared" ca="1" si="60"/>
        <v>C2</v>
      </c>
    </row>
    <row r="284" spans="1:14" s="41" customFormat="1" ht="45" customHeight="1" x14ac:dyDescent="0.2">
      <c r="A284" s="63" t="s">
        <v>169</v>
      </c>
      <c r="B284" s="58" t="s">
        <v>199</v>
      </c>
      <c r="C284" s="50" t="s">
        <v>497</v>
      </c>
      <c r="D284" s="51" t="s">
        <v>119</v>
      </c>
      <c r="E284" s="52" t="s">
        <v>124</v>
      </c>
      <c r="F284" s="53">
        <v>35</v>
      </c>
      <c r="G284" s="54"/>
      <c r="H284" s="55">
        <f>ROUND(G284*F284,2)</f>
        <v>0</v>
      </c>
      <c r="I284" s="5" t="str">
        <f t="shared" ca="1" si="57"/>
        <v/>
      </c>
      <c r="J284" s="1" t="str">
        <f t="shared" si="61"/>
        <v>B014150 mm Type 2 Concrete Pavement (Reinforced)m²</v>
      </c>
      <c r="K284" s="2" t="e">
        <f>MATCH(J284,#REF!,0)</f>
        <v>#REF!</v>
      </c>
      <c r="L284" s="3" t="str">
        <f t="shared" ca="1" si="58"/>
        <v>F0</v>
      </c>
      <c r="M284" s="3" t="str">
        <f t="shared" ca="1" si="59"/>
        <v>C2</v>
      </c>
      <c r="N284" s="3" t="str">
        <f t="shared" ca="1" si="60"/>
        <v>C2</v>
      </c>
    </row>
    <row r="285" spans="1:14" s="41" customFormat="1" ht="30" customHeight="1" x14ac:dyDescent="0.2">
      <c r="A285" s="63" t="s">
        <v>173</v>
      </c>
      <c r="B285" s="49" t="s">
        <v>587</v>
      </c>
      <c r="C285" s="50" t="s">
        <v>107</v>
      </c>
      <c r="D285" s="51" t="s">
        <v>390</v>
      </c>
      <c r="E285" s="52"/>
      <c r="F285" s="46"/>
      <c r="G285" s="47"/>
      <c r="H285" s="47"/>
      <c r="I285" s="5" t="str">
        <f t="shared" ca="1" si="57"/>
        <v>LOCKED</v>
      </c>
      <c r="J285" s="1" t="str">
        <f t="shared" si="61"/>
        <v>B094Drilled DowelsCW 3230-R8</v>
      </c>
      <c r="K285" s="2" t="e">
        <f>MATCH(J285,#REF!,0)</f>
        <v>#REF!</v>
      </c>
      <c r="L285" s="3" t="str">
        <f t="shared" ca="1" si="58"/>
        <v>F0</v>
      </c>
      <c r="M285" s="3" t="str">
        <f t="shared" ca="1" si="59"/>
        <v>C2</v>
      </c>
      <c r="N285" s="3" t="str">
        <f t="shared" ca="1" si="60"/>
        <v>C2</v>
      </c>
    </row>
    <row r="286" spans="1:14" s="41" customFormat="1" ht="30" customHeight="1" x14ac:dyDescent="0.2">
      <c r="A286" s="63" t="s">
        <v>174</v>
      </c>
      <c r="B286" s="58" t="s">
        <v>199</v>
      </c>
      <c r="C286" s="50" t="s">
        <v>132</v>
      </c>
      <c r="D286" s="51" t="s">
        <v>119</v>
      </c>
      <c r="E286" s="52" t="s">
        <v>127</v>
      </c>
      <c r="F286" s="53">
        <v>10</v>
      </c>
      <c r="G286" s="54"/>
      <c r="H286" s="55">
        <f>ROUND(G286*F286,2)</f>
        <v>0</v>
      </c>
      <c r="I286" s="5" t="str">
        <f t="shared" ca="1" si="57"/>
        <v/>
      </c>
      <c r="J286" s="1" t="str">
        <f t="shared" si="61"/>
        <v>B09519.1 mm Diametereach</v>
      </c>
      <c r="K286" s="2" t="e">
        <f>MATCH(J286,#REF!,0)</f>
        <v>#REF!</v>
      </c>
      <c r="L286" s="3" t="str">
        <f t="shared" ca="1" si="58"/>
        <v>F0</v>
      </c>
      <c r="M286" s="3" t="str">
        <f t="shared" ca="1" si="59"/>
        <v>C2</v>
      </c>
      <c r="N286" s="3" t="str">
        <f t="shared" ca="1" si="60"/>
        <v>C2</v>
      </c>
    </row>
    <row r="287" spans="1:14" s="41" customFormat="1" ht="30" customHeight="1" x14ac:dyDescent="0.2">
      <c r="A287" s="63" t="s">
        <v>175</v>
      </c>
      <c r="B287" s="49" t="s">
        <v>588</v>
      </c>
      <c r="C287" s="50" t="s">
        <v>108</v>
      </c>
      <c r="D287" s="51" t="s">
        <v>390</v>
      </c>
      <c r="E287" s="52"/>
      <c r="F287" s="46"/>
      <c r="G287" s="47"/>
      <c r="H287" s="47"/>
      <c r="I287" s="5" t="str">
        <f t="shared" ca="1" si="57"/>
        <v>LOCKED</v>
      </c>
      <c r="J287" s="1" t="str">
        <f t="shared" si="61"/>
        <v>B097Drilled Tie BarsCW 3230-R8</v>
      </c>
      <c r="K287" s="2" t="e">
        <f>MATCH(J287,#REF!,0)</f>
        <v>#REF!</v>
      </c>
      <c r="L287" s="3" t="str">
        <f t="shared" ca="1" si="58"/>
        <v>F0</v>
      </c>
      <c r="M287" s="3" t="str">
        <f t="shared" ca="1" si="59"/>
        <v>C2</v>
      </c>
      <c r="N287" s="3" t="str">
        <f t="shared" ca="1" si="60"/>
        <v>C2</v>
      </c>
    </row>
    <row r="288" spans="1:14" s="41" customFormat="1" ht="30" customHeight="1" x14ac:dyDescent="0.2">
      <c r="A288" s="63" t="s">
        <v>176</v>
      </c>
      <c r="B288" s="58" t="s">
        <v>199</v>
      </c>
      <c r="C288" s="50" t="s">
        <v>131</v>
      </c>
      <c r="D288" s="51" t="s">
        <v>119</v>
      </c>
      <c r="E288" s="52" t="s">
        <v>127</v>
      </c>
      <c r="F288" s="53">
        <v>130</v>
      </c>
      <c r="G288" s="54"/>
      <c r="H288" s="55">
        <f>ROUND(G288*F288,2)</f>
        <v>0</v>
      </c>
      <c r="I288" s="5" t="str">
        <f t="shared" ca="1" si="57"/>
        <v/>
      </c>
      <c r="J288" s="1" t="str">
        <f t="shared" si="61"/>
        <v>B09820 M Deformed Tie Bareach</v>
      </c>
      <c r="K288" s="2" t="e">
        <f>MATCH(J288,#REF!,0)</f>
        <v>#REF!</v>
      </c>
      <c r="L288" s="3" t="str">
        <f t="shared" ca="1" si="58"/>
        <v>F0</v>
      </c>
      <c r="M288" s="3" t="str">
        <f t="shared" ca="1" si="59"/>
        <v>C2</v>
      </c>
      <c r="N288" s="3" t="str">
        <f t="shared" ca="1" si="60"/>
        <v>C2</v>
      </c>
    </row>
    <row r="289" spans="1:14" s="41" customFormat="1" ht="30" customHeight="1" x14ac:dyDescent="0.2">
      <c r="A289" s="63" t="s">
        <v>364</v>
      </c>
      <c r="B289" s="49" t="s">
        <v>589</v>
      </c>
      <c r="C289" s="50" t="s">
        <v>189</v>
      </c>
      <c r="D289" s="51" t="s">
        <v>503</v>
      </c>
      <c r="E289" s="52"/>
      <c r="F289" s="46"/>
      <c r="G289" s="47"/>
      <c r="H289" s="47"/>
      <c r="I289" s="5" t="str">
        <f t="shared" ca="1" si="57"/>
        <v>LOCKED</v>
      </c>
      <c r="J289" s="1" t="str">
        <f t="shared" si="61"/>
        <v>B114rlMiscellaneous Concrete Slab RenewalCW 3235-R9, E13</v>
      </c>
      <c r="K289" s="2" t="e">
        <f>MATCH(J289,#REF!,0)</f>
        <v>#REF!</v>
      </c>
      <c r="L289" s="3" t="str">
        <f t="shared" ca="1" si="58"/>
        <v>F0</v>
      </c>
      <c r="M289" s="3" t="str">
        <f t="shared" ca="1" si="59"/>
        <v>C2</v>
      </c>
      <c r="N289" s="3" t="str">
        <f t="shared" ca="1" si="60"/>
        <v>C2</v>
      </c>
    </row>
    <row r="290" spans="1:14" s="117" customFormat="1" ht="30" customHeight="1" x14ac:dyDescent="0.2">
      <c r="A290" s="64" t="s">
        <v>365</v>
      </c>
      <c r="B290" s="58" t="s">
        <v>199</v>
      </c>
      <c r="C290" s="50" t="s">
        <v>504</v>
      </c>
      <c r="D290" s="51" t="s">
        <v>226</v>
      </c>
      <c r="E290" s="52"/>
      <c r="F290" s="46"/>
      <c r="G290" s="47"/>
      <c r="H290" s="47"/>
      <c r="I290" s="5" t="str">
        <f t="shared" ca="1" si="57"/>
        <v>LOCKED</v>
      </c>
      <c r="J290" s="1" t="str">
        <f t="shared" si="61"/>
        <v>B118rl100 mm Type 2 Concrete SidewalkSD-228A</v>
      </c>
      <c r="K290" s="2" t="e">
        <f>MATCH(J290,#REF!,0)</f>
        <v>#REF!</v>
      </c>
      <c r="L290" s="3" t="str">
        <f t="shared" ca="1" si="58"/>
        <v>F0</v>
      </c>
      <c r="M290" s="3" t="str">
        <f t="shared" ca="1" si="59"/>
        <v>C2</v>
      </c>
      <c r="N290" s="3" t="str">
        <f t="shared" ca="1" si="60"/>
        <v>C2</v>
      </c>
    </row>
    <row r="291" spans="1:14" s="41" customFormat="1" ht="30" customHeight="1" x14ac:dyDescent="0.2">
      <c r="A291" s="63" t="s">
        <v>366</v>
      </c>
      <c r="B291" s="65" t="s">
        <v>333</v>
      </c>
      <c r="C291" s="50" t="s">
        <v>334</v>
      </c>
      <c r="D291" s="51"/>
      <c r="E291" s="52" t="s">
        <v>124</v>
      </c>
      <c r="F291" s="53">
        <v>10</v>
      </c>
      <c r="G291" s="54"/>
      <c r="H291" s="55">
        <f>ROUND(G291*F291,2)</f>
        <v>0</v>
      </c>
      <c r="I291" s="5" t="str">
        <f t="shared" ca="1" si="57"/>
        <v/>
      </c>
      <c r="J291" s="1" t="str">
        <f t="shared" si="61"/>
        <v>B119rlLess than 5 sq.m.m²</v>
      </c>
      <c r="K291" s="2" t="e">
        <f>MATCH(J291,#REF!,0)</f>
        <v>#REF!</v>
      </c>
      <c r="L291" s="3" t="str">
        <f t="shared" ca="1" si="58"/>
        <v>F0</v>
      </c>
      <c r="M291" s="3" t="str">
        <f t="shared" ca="1" si="59"/>
        <v>C2</v>
      </c>
      <c r="N291" s="3" t="str">
        <f t="shared" ca="1" si="60"/>
        <v>C2</v>
      </c>
    </row>
    <row r="292" spans="1:14" ht="30" customHeight="1" x14ac:dyDescent="0.2">
      <c r="A292" s="63" t="s">
        <v>269</v>
      </c>
      <c r="B292" s="49" t="s">
        <v>590</v>
      </c>
      <c r="C292" s="50" t="s">
        <v>236</v>
      </c>
      <c r="D292" s="51" t="s">
        <v>3</v>
      </c>
      <c r="E292" s="52" t="s">
        <v>124</v>
      </c>
      <c r="F292" s="66">
        <v>5</v>
      </c>
      <c r="G292" s="54"/>
      <c r="H292" s="55">
        <f t="shared" ref="H292:H294" si="65">ROUND(G292*F292,2)</f>
        <v>0</v>
      </c>
      <c r="I292" s="5" t="str">
        <f t="shared" ca="1" si="57"/>
        <v/>
      </c>
      <c r="J292" s="1" t="str">
        <f t="shared" si="61"/>
        <v>B124Adjustment of Precast Sidewalk BlocksCW 3235-R9m²</v>
      </c>
      <c r="K292" s="2" t="e">
        <f>MATCH(J292,#REF!,0)</f>
        <v>#REF!</v>
      </c>
      <c r="L292" s="3" t="str">
        <f t="shared" ca="1" si="58"/>
        <v>F0</v>
      </c>
      <c r="M292" s="3" t="str">
        <f t="shared" ca="1" si="59"/>
        <v>C2</v>
      </c>
      <c r="N292" s="3" t="str">
        <f t="shared" ca="1" si="60"/>
        <v>C2</v>
      </c>
    </row>
    <row r="293" spans="1:14" ht="30" customHeight="1" x14ac:dyDescent="0.2">
      <c r="A293" s="63" t="s">
        <v>270</v>
      </c>
      <c r="B293" s="49" t="s">
        <v>591</v>
      </c>
      <c r="C293" s="50" t="s">
        <v>237</v>
      </c>
      <c r="D293" s="51" t="s">
        <v>3</v>
      </c>
      <c r="E293" s="52" t="s">
        <v>124</v>
      </c>
      <c r="F293" s="53">
        <v>5</v>
      </c>
      <c r="G293" s="54"/>
      <c r="H293" s="55">
        <f t="shared" si="65"/>
        <v>0</v>
      </c>
      <c r="I293" s="5" t="str">
        <f t="shared" ca="1" si="57"/>
        <v/>
      </c>
      <c r="J293" s="1" t="str">
        <f t="shared" si="61"/>
        <v>B125Supply of Precast Sidewalk BlocksCW 3235-R9m²</v>
      </c>
      <c r="K293" s="2" t="e">
        <f>MATCH(J293,#REF!,0)</f>
        <v>#REF!</v>
      </c>
      <c r="L293" s="3" t="str">
        <f t="shared" ca="1" si="58"/>
        <v>F0</v>
      </c>
      <c r="M293" s="3" t="str">
        <f t="shared" ca="1" si="59"/>
        <v>C2</v>
      </c>
      <c r="N293" s="3" t="str">
        <f t="shared" ca="1" si="60"/>
        <v>C2</v>
      </c>
    </row>
    <row r="294" spans="1:14" ht="30" customHeight="1" x14ac:dyDescent="0.2">
      <c r="A294" s="63" t="s">
        <v>320</v>
      </c>
      <c r="B294" s="49" t="s">
        <v>592</v>
      </c>
      <c r="C294" s="50" t="s">
        <v>311</v>
      </c>
      <c r="D294" s="51" t="s">
        <v>3</v>
      </c>
      <c r="E294" s="52" t="s">
        <v>124</v>
      </c>
      <c r="F294" s="53">
        <v>5</v>
      </c>
      <c r="G294" s="54"/>
      <c r="H294" s="55">
        <f t="shared" si="65"/>
        <v>0</v>
      </c>
      <c r="I294" s="5" t="str">
        <f t="shared" ca="1" si="57"/>
        <v/>
      </c>
      <c r="J294" s="1" t="str">
        <f t="shared" si="61"/>
        <v>B125ARemoval of Precast Sidewalk BlocksCW 3235-R9m²</v>
      </c>
      <c r="K294" s="2" t="e">
        <f>MATCH(J294,#REF!,0)</f>
        <v>#REF!</v>
      </c>
      <c r="L294" s="3" t="str">
        <f t="shared" ca="1" si="58"/>
        <v>F0</v>
      </c>
      <c r="M294" s="3" t="str">
        <f t="shared" ca="1" si="59"/>
        <v>C2</v>
      </c>
      <c r="N294" s="3" t="str">
        <f t="shared" ca="1" si="60"/>
        <v>C2</v>
      </c>
    </row>
    <row r="295" spans="1:14" s="41" customFormat="1" ht="30" customHeight="1" x14ac:dyDescent="0.2">
      <c r="A295" s="63" t="s">
        <v>370</v>
      </c>
      <c r="B295" s="49" t="s">
        <v>593</v>
      </c>
      <c r="C295" s="50" t="s">
        <v>191</v>
      </c>
      <c r="D295" s="51" t="s">
        <v>389</v>
      </c>
      <c r="E295" s="52"/>
      <c r="F295" s="46"/>
      <c r="G295" s="47"/>
      <c r="H295" s="47"/>
      <c r="I295" s="5" t="str">
        <f t="shared" ca="1" si="57"/>
        <v>LOCKED</v>
      </c>
      <c r="J295" s="1" t="str">
        <f t="shared" si="61"/>
        <v>B126rConcrete Curb RemovalCW 3240-R10</v>
      </c>
      <c r="K295" s="2" t="e">
        <f>MATCH(J295,#REF!,0)</f>
        <v>#REF!</v>
      </c>
      <c r="L295" s="3" t="str">
        <f t="shared" ca="1" si="58"/>
        <v>F0</v>
      </c>
      <c r="M295" s="3" t="str">
        <f t="shared" ca="1" si="59"/>
        <v>C2</v>
      </c>
      <c r="N295" s="3" t="str">
        <f t="shared" ca="1" si="60"/>
        <v>C2</v>
      </c>
    </row>
    <row r="296" spans="1:14" s="41" customFormat="1" ht="30" customHeight="1" x14ac:dyDescent="0.2">
      <c r="A296" s="63" t="s">
        <v>371</v>
      </c>
      <c r="B296" s="58" t="s">
        <v>199</v>
      </c>
      <c r="C296" s="50" t="s">
        <v>229</v>
      </c>
      <c r="D296" s="51" t="s">
        <v>119</v>
      </c>
      <c r="E296" s="52" t="s">
        <v>128</v>
      </c>
      <c r="F296" s="53">
        <v>370</v>
      </c>
      <c r="G296" s="54"/>
      <c r="H296" s="55">
        <f t="shared" ref="H296" si="66">ROUND(G296*F296,2)</f>
        <v>0</v>
      </c>
      <c r="I296" s="5" t="str">
        <f t="shared" ca="1" si="57"/>
        <v/>
      </c>
      <c r="J296" s="1" t="str">
        <f t="shared" si="61"/>
        <v>B129rCurb and Gutterm</v>
      </c>
      <c r="K296" s="2" t="e">
        <f>MATCH(J296,#REF!,0)</f>
        <v>#REF!</v>
      </c>
      <c r="L296" s="3" t="str">
        <f t="shared" ca="1" si="58"/>
        <v>F0</v>
      </c>
      <c r="M296" s="3" t="str">
        <f t="shared" ca="1" si="59"/>
        <v>C2</v>
      </c>
      <c r="N296" s="3" t="str">
        <f t="shared" ca="1" si="60"/>
        <v>C2</v>
      </c>
    </row>
    <row r="297" spans="1:14" s="41" customFormat="1" ht="30" customHeight="1" x14ac:dyDescent="0.2">
      <c r="A297" s="63" t="s">
        <v>373</v>
      </c>
      <c r="B297" s="49" t="s">
        <v>594</v>
      </c>
      <c r="C297" s="50" t="s">
        <v>192</v>
      </c>
      <c r="D297" s="51" t="s">
        <v>389</v>
      </c>
      <c r="E297" s="52"/>
      <c r="F297" s="46"/>
      <c r="G297" s="47"/>
      <c r="H297" s="47"/>
      <c r="I297" s="5" t="str">
        <f t="shared" ca="1" si="57"/>
        <v>LOCKED</v>
      </c>
      <c r="J297" s="1" t="str">
        <f t="shared" si="61"/>
        <v>B135iConcrete Curb InstallationCW 3240-R10</v>
      </c>
      <c r="K297" s="2" t="e">
        <f>MATCH(J297,#REF!,0)</f>
        <v>#REF!</v>
      </c>
      <c r="L297" s="3" t="str">
        <f t="shared" ca="1" si="58"/>
        <v>F0</v>
      </c>
      <c r="M297" s="3" t="str">
        <f t="shared" ca="1" si="59"/>
        <v>C2</v>
      </c>
      <c r="N297" s="3" t="str">
        <f t="shared" ca="1" si="60"/>
        <v>C2</v>
      </c>
    </row>
    <row r="298" spans="1:14" s="118" customFormat="1" ht="45" customHeight="1" x14ac:dyDescent="0.2">
      <c r="A298" s="67" t="s">
        <v>375</v>
      </c>
      <c r="B298" s="111" t="s">
        <v>199</v>
      </c>
      <c r="C298" s="69" t="s">
        <v>507</v>
      </c>
      <c r="D298" s="70" t="s">
        <v>228</v>
      </c>
      <c r="E298" s="71" t="s">
        <v>128</v>
      </c>
      <c r="F298" s="72">
        <v>40</v>
      </c>
      <c r="G298" s="73"/>
      <c r="H298" s="74">
        <f t="shared" ref="H298:H301" si="67">ROUND(G298*F298,2)</f>
        <v>0</v>
      </c>
      <c r="I298" s="5" t="str">
        <f t="shared" ca="1" si="57"/>
        <v/>
      </c>
      <c r="J298" s="1" t="str">
        <f t="shared" si="61"/>
        <v>B139iType 2 Concrete Modified Barrier (150 mm reveal ht, Dowelled)SD-203Bm</v>
      </c>
      <c r="K298" s="2" t="e">
        <f>MATCH(J298,#REF!,0)</f>
        <v>#REF!</v>
      </c>
      <c r="L298" s="3" t="str">
        <f t="shared" ca="1" si="58"/>
        <v>F0</v>
      </c>
      <c r="M298" s="3" t="str">
        <f t="shared" ca="1" si="59"/>
        <v>C2</v>
      </c>
      <c r="N298" s="3" t="str">
        <f t="shared" ca="1" si="60"/>
        <v>C2</v>
      </c>
    </row>
    <row r="299" spans="1:14" s="41" customFormat="1" ht="45" customHeight="1" x14ac:dyDescent="0.2">
      <c r="A299" s="63" t="s">
        <v>376</v>
      </c>
      <c r="B299" s="58" t="s">
        <v>200</v>
      </c>
      <c r="C299" s="50" t="s">
        <v>595</v>
      </c>
      <c r="D299" s="51" t="s">
        <v>195</v>
      </c>
      <c r="E299" s="52" t="s">
        <v>128</v>
      </c>
      <c r="F299" s="53">
        <v>80</v>
      </c>
      <c r="G299" s="54"/>
      <c r="H299" s="55">
        <f t="shared" si="67"/>
        <v>0</v>
      </c>
      <c r="I299" s="5" t="str">
        <f t="shared" ca="1" si="57"/>
        <v/>
      </c>
      <c r="J299" s="1" t="str">
        <f t="shared" si="61"/>
        <v>B148iType 2 Concrete Lip Curb (40 mm reveal ht, Integral)SD-202Bm</v>
      </c>
      <c r="K299" s="2" t="e">
        <f>MATCH(J299,#REF!,0)</f>
        <v>#REF!</v>
      </c>
      <c r="L299" s="3" t="str">
        <f t="shared" ca="1" si="58"/>
        <v>F0</v>
      </c>
      <c r="M299" s="3" t="str">
        <f t="shared" ca="1" si="59"/>
        <v>C2</v>
      </c>
      <c r="N299" s="3" t="str">
        <f t="shared" ca="1" si="60"/>
        <v>C2</v>
      </c>
    </row>
    <row r="300" spans="1:14" s="41" customFormat="1" ht="45" customHeight="1" x14ac:dyDescent="0.2">
      <c r="A300" s="63" t="s">
        <v>455</v>
      </c>
      <c r="B300" s="58" t="s">
        <v>201</v>
      </c>
      <c r="C300" s="50" t="s">
        <v>596</v>
      </c>
      <c r="D300" s="51" t="s">
        <v>196</v>
      </c>
      <c r="E300" s="52" t="s">
        <v>128</v>
      </c>
      <c r="F300" s="53">
        <v>260</v>
      </c>
      <c r="G300" s="54"/>
      <c r="H300" s="55">
        <f t="shared" si="67"/>
        <v>0</v>
      </c>
      <c r="I300" s="5" t="str">
        <f t="shared" ca="1" si="57"/>
        <v/>
      </c>
      <c r="J300" s="1" t="str">
        <f t="shared" si="61"/>
        <v>B149iAType 2 Concrete Modified Lip Curb (120 mm reveal ht, Dowelled)SD-202Cm</v>
      </c>
      <c r="K300" s="2" t="e">
        <f>MATCH(J300,#REF!,0)</f>
        <v>#REF!</v>
      </c>
      <c r="L300" s="3" t="str">
        <f t="shared" ca="1" si="58"/>
        <v>F0</v>
      </c>
      <c r="M300" s="3" t="str">
        <f t="shared" ca="1" si="59"/>
        <v>C2</v>
      </c>
      <c r="N300" s="3" t="str">
        <f t="shared" ca="1" si="60"/>
        <v>C2</v>
      </c>
    </row>
    <row r="301" spans="1:14" s="41" customFormat="1" ht="30" customHeight="1" x14ac:dyDescent="0.2">
      <c r="A301" s="63" t="s">
        <v>271</v>
      </c>
      <c r="B301" s="49" t="s">
        <v>597</v>
      </c>
      <c r="C301" s="50" t="s">
        <v>111</v>
      </c>
      <c r="D301" s="51" t="s">
        <v>351</v>
      </c>
      <c r="E301" s="52" t="s">
        <v>124</v>
      </c>
      <c r="F301" s="53">
        <v>5</v>
      </c>
      <c r="G301" s="54"/>
      <c r="H301" s="55">
        <f t="shared" si="67"/>
        <v>0</v>
      </c>
      <c r="I301" s="5" t="str">
        <f t="shared" ca="1" si="57"/>
        <v/>
      </c>
      <c r="J301" s="1" t="str">
        <f t="shared" si="61"/>
        <v>B189Regrading Existing Interlocking Paving StonesCW 3330-R5m²</v>
      </c>
      <c r="K301" s="2" t="e">
        <f>MATCH(J301,#REF!,0)</f>
        <v>#REF!</v>
      </c>
      <c r="L301" s="3" t="str">
        <f t="shared" ca="1" si="58"/>
        <v>F0</v>
      </c>
      <c r="M301" s="3" t="str">
        <f t="shared" ca="1" si="59"/>
        <v>C2</v>
      </c>
      <c r="N301" s="3" t="str">
        <f t="shared" ca="1" si="60"/>
        <v>C2</v>
      </c>
    </row>
    <row r="302" spans="1:14" s="41" customFormat="1" ht="30" customHeight="1" x14ac:dyDescent="0.2">
      <c r="A302" s="63" t="s">
        <v>272</v>
      </c>
      <c r="B302" s="49" t="s">
        <v>598</v>
      </c>
      <c r="C302" s="50" t="s">
        <v>204</v>
      </c>
      <c r="D302" s="51" t="s">
        <v>458</v>
      </c>
      <c r="E302" s="76"/>
      <c r="F302" s="46"/>
      <c r="G302" s="47"/>
      <c r="H302" s="47"/>
      <c r="I302" s="5" t="str">
        <f t="shared" ca="1" si="57"/>
        <v>LOCKED</v>
      </c>
      <c r="J302" s="1" t="str">
        <f t="shared" si="61"/>
        <v>B190Construction of Asphaltic Concrete OverlayCW 3410-R12</v>
      </c>
      <c r="K302" s="2" t="e">
        <f>MATCH(J302,#REF!,0)</f>
        <v>#REF!</v>
      </c>
      <c r="L302" s="3" t="str">
        <f t="shared" ca="1" si="58"/>
        <v>F0</v>
      </c>
      <c r="M302" s="3" t="str">
        <f t="shared" ca="1" si="59"/>
        <v>C2</v>
      </c>
      <c r="N302" s="3" t="str">
        <f t="shared" ca="1" si="60"/>
        <v>C2</v>
      </c>
    </row>
    <row r="303" spans="1:14" s="41" customFormat="1" ht="30" customHeight="1" x14ac:dyDescent="0.2">
      <c r="A303" s="63" t="s">
        <v>273</v>
      </c>
      <c r="B303" s="58" t="s">
        <v>199</v>
      </c>
      <c r="C303" s="50" t="s">
        <v>205</v>
      </c>
      <c r="D303" s="51"/>
      <c r="E303" s="52"/>
      <c r="F303" s="46"/>
      <c r="G303" s="47"/>
      <c r="H303" s="47"/>
      <c r="I303" s="5" t="str">
        <f t="shared" ca="1" si="57"/>
        <v>LOCKED</v>
      </c>
      <c r="J303" s="1" t="str">
        <f t="shared" si="61"/>
        <v>B191Main Line Paving</v>
      </c>
      <c r="K303" s="2" t="e">
        <f>MATCH(J303,#REF!,0)</f>
        <v>#REF!</v>
      </c>
      <c r="L303" s="3" t="str">
        <f t="shared" ca="1" si="58"/>
        <v>F0</v>
      </c>
      <c r="M303" s="3" t="str">
        <f t="shared" ca="1" si="59"/>
        <v>C2</v>
      </c>
      <c r="N303" s="3" t="str">
        <f t="shared" ca="1" si="60"/>
        <v>C2</v>
      </c>
    </row>
    <row r="304" spans="1:14" s="41" customFormat="1" ht="30" customHeight="1" x14ac:dyDescent="0.2">
      <c r="A304" s="63" t="s">
        <v>274</v>
      </c>
      <c r="B304" s="65" t="s">
        <v>333</v>
      </c>
      <c r="C304" s="50" t="s">
        <v>343</v>
      </c>
      <c r="D304" s="51"/>
      <c r="E304" s="52" t="s">
        <v>126</v>
      </c>
      <c r="F304" s="53">
        <v>185</v>
      </c>
      <c r="G304" s="54"/>
      <c r="H304" s="55">
        <f>ROUND(G304*F304,2)</f>
        <v>0</v>
      </c>
      <c r="I304" s="5" t="str">
        <f t="shared" ca="1" si="57"/>
        <v/>
      </c>
      <c r="J304" s="1" t="str">
        <f t="shared" si="61"/>
        <v>B193Type IAtonne</v>
      </c>
      <c r="K304" s="2" t="e">
        <f>MATCH(J304,#REF!,0)</f>
        <v>#REF!</v>
      </c>
      <c r="L304" s="3" t="str">
        <f t="shared" ca="1" si="58"/>
        <v>F0</v>
      </c>
      <c r="M304" s="3" t="str">
        <f t="shared" ca="1" si="59"/>
        <v>C2</v>
      </c>
      <c r="N304" s="3" t="str">
        <f t="shared" ca="1" si="60"/>
        <v>C2</v>
      </c>
    </row>
    <row r="305" spans="1:14" s="41" customFormat="1" ht="30" customHeight="1" x14ac:dyDescent="0.2">
      <c r="A305" s="63" t="s">
        <v>275</v>
      </c>
      <c r="B305" s="58" t="s">
        <v>200</v>
      </c>
      <c r="C305" s="50" t="s">
        <v>206</v>
      </c>
      <c r="D305" s="51"/>
      <c r="E305" s="52"/>
      <c r="F305" s="46"/>
      <c r="G305" s="47"/>
      <c r="H305" s="47"/>
      <c r="I305" s="5" t="str">
        <f t="shared" ca="1" si="57"/>
        <v>LOCKED</v>
      </c>
      <c r="J305" s="1" t="str">
        <f t="shared" si="61"/>
        <v>B194Tie-ins and Approaches</v>
      </c>
      <c r="K305" s="2" t="e">
        <f>MATCH(J305,#REF!,0)</f>
        <v>#REF!</v>
      </c>
      <c r="L305" s="3" t="str">
        <f t="shared" ca="1" si="58"/>
        <v>F0</v>
      </c>
      <c r="M305" s="3" t="str">
        <f t="shared" ca="1" si="59"/>
        <v>C2</v>
      </c>
      <c r="N305" s="3" t="str">
        <f t="shared" ca="1" si="60"/>
        <v>C2</v>
      </c>
    </row>
    <row r="306" spans="1:14" s="41" customFormat="1" ht="30" customHeight="1" x14ac:dyDescent="0.2">
      <c r="A306" s="63" t="s">
        <v>276</v>
      </c>
      <c r="B306" s="65" t="s">
        <v>333</v>
      </c>
      <c r="C306" s="50" t="s">
        <v>343</v>
      </c>
      <c r="D306" s="51"/>
      <c r="E306" s="52" t="s">
        <v>126</v>
      </c>
      <c r="F306" s="53">
        <v>50</v>
      </c>
      <c r="G306" s="54"/>
      <c r="H306" s="55">
        <f>ROUND(G306*F306,2)</f>
        <v>0</v>
      </c>
      <c r="I306" s="5" t="str">
        <f t="shared" ca="1" si="57"/>
        <v/>
      </c>
      <c r="J306" s="1" t="str">
        <f t="shared" si="61"/>
        <v>B195Type IAtonne</v>
      </c>
      <c r="K306" s="2" t="e">
        <f>MATCH(J306,#REF!,0)</f>
        <v>#REF!</v>
      </c>
      <c r="L306" s="3" t="str">
        <f t="shared" ca="1" si="58"/>
        <v>F0</v>
      </c>
      <c r="M306" s="3" t="str">
        <f t="shared" ca="1" si="59"/>
        <v>C2</v>
      </c>
      <c r="N306" s="3" t="str">
        <f t="shared" ca="1" si="60"/>
        <v>C2</v>
      </c>
    </row>
    <row r="307" spans="1:14" s="41" customFormat="1" ht="30" customHeight="1" x14ac:dyDescent="0.2">
      <c r="A307" s="63" t="s">
        <v>277</v>
      </c>
      <c r="B307" s="49" t="s">
        <v>599</v>
      </c>
      <c r="C307" s="50" t="s">
        <v>52</v>
      </c>
      <c r="D307" s="51" t="s">
        <v>397</v>
      </c>
      <c r="E307" s="52"/>
      <c r="F307" s="46"/>
      <c r="G307" s="47"/>
      <c r="H307" s="47"/>
      <c r="I307" s="5" t="str">
        <f t="shared" ca="1" si="57"/>
        <v>LOCKED</v>
      </c>
      <c r="J307" s="1" t="str">
        <f t="shared" si="61"/>
        <v>B200Planing of PavementCW 3450-R6</v>
      </c>
      <c r="K307" s="2" t="e">
        <f>MATCH(J307,#REF!,0)</f>
        <v>#REF!</v>
      </c>
      <c r="L307" s="3" t="str">
        <f t="shared" ca="1" si="58"/>
        <v>F0</v>
      </c>
      <c r="M307" s="3" t="str">
        <f t="shared" ca="1" si="59"/>
        <v>C2</v>
      </c>
      <c r="N307" s="3" t="str">
        <f t="shared" ca="1" si="60"/>
        <v>C2</v>
      </c>
    </row>
    <row r="308" spans="1:14" s="41" customFormat="1" ht="30" customHeight="1" x14ac:dyDescent="0.2">
      <c r="A308" s="63" t="s">
        <v>278</v>
      </c>
      <c r="B308" s="58" t="s">
        <v>199</v>
      </c>
      <c r="C308" s="50" t="s">
        <v>411</v>
      </c>
      <c r="D308" s="51" t="s">
        <v>119</v>
      </c>
      <c r="E308" s="52" t="s">
        <v>124</v>
      </c>
      <c r="F308" s="53">
        <v>600</v>
      </c>
      <c r="G308" s="54"/>
      <c r="H308" s="55">
        <f t="shared" ref="H308:H311" si="68">ROUND(G308*F308,2)</f>
        <v>0</v>
      </c>
      <c r="I308" s="5" t="str">
        <f t="shared" ca="1" si="57"/>
        <v/>
      </c>
      <c r="J308" s="1" t="str">
        <f t="shared" si="61"/>
        <v>B2011 - 50 mm Depth (Asphalt)m²</v>
      </c>
      <c r="K308" s="2" t="e">
        <f>MATCH(J308,#REF!,0)</f>
        <v>#REF!</v>
      </c>
      <c r="L308" s="3" t="str">
        <f t="shared" ca="1" si="58"/>
        <v>F0</v>
      </c>
      <c r="M308" s="3" t="str">
        <f t="shared" ca="1" si="59"/>
        <v>C2</v>
      </c>
      <c r="N308" s="3" t="str">
        <f t="shared" ca="1" si="60"/>
        <v>C2</v>
      </c>
    </row>
    <row r="309" spans="1:14" s="41" customFormat="1" ht="30" customHeight="1" x14ac:dyDescent="0.2">
      <c r="A309" s="63" t="s">
        <v>279</v>
      </c>
      <c r="B309" s="58" t="s">
        <v>200</v>
      </c>
      <c r="C309" s="50" t="s">
        <v>50</v>
      </c>
      <c r="D309" s="51" t="s">
        <v>119</v>
      </c>
      <c r="E309" s="52" t="s">
        <v>124</v>
      </c>
      <c r="F309" s="53">
        <v>600</v>
      </c>
      <c r="G309" s="54"/>
      <c r="H309" s="55">
        <f t="shared" si="68"/>
        <v>0</v>
      </c>
      <c r="I309" s="5" t="str">
        <f t="shared" ca="1" si="57"/>
        <v/>
      </c>
      <c r="J309" s="1" t="str">
        <f t="shared" si="61"/>
        <v>B20250 - 100 mm Depth (Asphalt)m²</v>
      </c>
      <c r="K309" s="2" t="e">
        <f>MATCH(J309,#REF!,0)</f>
        <v>#REF!</v>
      </c>
      <c r="L309" s="3" t="str">
        <f t="shared" ca="1" si="58"/>
        <v>F0</v>
      </c>
      <c r="M309" s="3" t="str">
        <f t="shared" ca="1" si="59"/>
        <v>C2</v>
      </c>
      <c r="N309" s="3" t="str">
        <f t="shared" ca="1" si="60"/>
        <v>C2</v>
      </c>
    </row>
    <row r="310" spans="1:14" s="41" customFormat="1" ht="30" customHeight="1" x14ac:dyDescent="0.2">
      <c r="A310" s="63" t="s">
        <v>300</v>
      </c>
      <c r="B310" s="49" t="s">
        <v>600</v>
      </c>
      <c r="C310" s="50" t="s">
        <v>483</v>
      </c>
      <c r="D310" s="51" t="s">
        <v>509</v>
      </c>
      <c r="E310" s="52"/>
      <c r="F310" s="46"/>
      <c r="G310" s="47"/>
      <c r="H310" s="47"/>
      <c r="I310" s="5" t="str">
        <f t="shared" ca="1" si="57"/>
        <v>LOCKED</v>
      </c>
      <c r="J310" s="1" t="str">
        <f t="shared" si="61"/>
        <v>B206Supply and Install Pavement Repair Fabric</v>
      </c>
      <c r="K310" s="2" t="e">
        <f>MATCH(J310,#REF!,0)</f>
        <v>#REF!</v>
      </c>
      <c r="L310" s="3" t="str">
        <f t="shared" ca="1" si="58"/>
        <v>F0</v>
      </c>
      <c r="M310" s="3" t="str">
        <f t="shared" ca="1" si="59"/>
        <v>C2</v>
      </c>
      <c r="N310" s="3" t="str">
        <f t="shared" ca="1" si="60"/>
        <v>C2</v>
      </c>
    </row>
    <row r="311" spans="1:14" s="41" customFormat="1" ht="30" customHeight="1" x14ac:dyDescent="0.2">
      <c r="A311" s="63" t="s">
        <v>481</v>
      </c>
      <c r="B311" s="58" t="s">
        <v>199</v>
      </c>
      <c r="C311" s="50" t="s">
        <v>482</v>
      </c>
      <c r="D311" s="51"/>
      <c r="E311" s="52" t="s">
        <v>124</v>
      </c>
      <c r="F311" s="66">
        <v>300</v>
      </c>
      <c r="G311" s="54"/>
      <c r="H311" s="55">
        <f t="shared" si="68"/>
        <v>0</v>
      </c>
      <c r="I311" s="5" t="str">
        <f t="shared" ca="1" si="57"/>
        <v/>
      </c>
      <c r="J311" s="1" t="str">
        <f t="shared" si="61"/>
        <v>B206AType Am²</v>
      </c>
      <c r="K311" s="2" t="e">
        <f>MATCH(J311,#REF!,0)</f>
        <v>#REF!</v>
      </c>
      <c r="L311" s="3" t="str">
        <f t="shared" ca="1" si="58"/>
        <v>F0</v>
      </c>
      <c r="M311" s="3" t="str">
        <f t="shared" ca="1" si="59"/>
        <v>C2</v>
      </c>
      <c r="N311" s="3" t="str">
        <f t="shared" ca="1" si="60"/>
        <v>C2</v>
      </c>
    </row>
    <row r="312" spans="1:14" s="41" customFormat="1" ht="30" customHeight="1" x14ac:dyDescent="0.2">
      <c r="A312" s="38"/>
      <c r="B312" s="84"/>
      <c r="C312" s="61" t="s">
        <v>136</v>
      </c>
      <c r="D312" s="46"/>
      <c r="E312" s="85"/>
      <c r="F312" s="46"/>
      <c r="G312" s="47"/>
      <c r="H312" s="47"/>
      <c r="I312" s="5" t="str">
        <f t="shared" ca="1" si="57"/>
        <v>LOCKED</v>
      </c>
      <c r="J312" s="1" t="str">
        <f t="shared" si="61"/>
        <v>JOINT AND CRACK SEALING</v>
      </c>
      <c r="K312" s="2" t="e">
        <f>MATCH(J312,#REF!,0)</f>
        <v>#REF!</v>
      </c>
      <c r="L312" s="3" t="str">
        <f t="shared" ca="1" si="58"/>
        <v>F0</v>
      </c>
      <c r="M312" s="3" t="str">
        <f t="shared" ca="1" si="59"/>
        <v>C2</v>
      </c>
      <c r="N312" s="3" t="str">
        <f t="shared" ca="1" si="60"/>
        <v>C2</v>
      </c>
    </row>
    <row r="313" spans="1:14" s="41" customFormat="1" ht="30" customHeight="1" x14ac:dyDescent="0.2">
      <c r="A313" s="48" t="s">
        <v>294</v>
      </c>
      <c r="B313" s="49" t="s">
        <v>601</v>
      </c>
      <c r="C313" s="50" t="s">
        <v>51</v>
      </c>
      <c r="D313" s="51" t="s">
        <v>353</v>
      </c>
      <c r="E313" s="52" t="s">
        <v>128</v>
      </c>
      <c r="F313" s="66">
        <v>50</v>
      </c>
      <c r="G313" s="54"/>
      <c r="H313" s="55">
        <f>ROUND(G313*F313,2)</f>
        <v>0</v>
      </c>
      <c r="I313" s="5" t="str">
        <f t="shared" ca="1" si="57"/>
        <v/>
      </c>
      <c r="J313" s="1" t="str">
        <f t="shared" si="61"/>
        <v>D006Reflective Crack MaintenanceCW 3250-R7m</v>
      </c>
      <c r="K313" s="2" t="e">
        <f>MATCH(J313,#REF!,0)</f>
        <v>#REF!</v>
      </c>
      <c r="L313" s="3" t="str">
        <f t="shared" ca="1" si="58"/>
        <v>F0</v>
      </c>
      <c r="M313" s="3" t="str">
        <f t="shared" ca="1" si="59"/>
        <v>C2</v>
      </c>
      <c r="N313" s="3" t="str">
        <f t="shared" ca="1" si="60"/>
        <v>C2</v>
      </c>
    </row>
    <row r="314" spans="1:14" s="41" customFormat="1" ht="45" customHeight="1" x14ac:dyDescent="0.2">
      <c r="A314" s="38"/>
      <c r="B314" s="84"/>
      <c r="C314" s="61" t="s">
        <v>137</v>
      </c>
      <c r="D314" s="46"/>
      <c r="E314" s="85"/>
      <c r="F314" s="46"/>
      <c r="G314" s="47"/>
      <c r="H314" s="47"/>
      <c r="I314" s="5" t="str">
        <f t="shared" ca="1" si="57"/>
        <v>LOCKED</v>
      </c>
      <c r="J314" s="1" t="str">
        <f t="shared" si="61"/>
        <v>ASSOCIATED DRAINAGE AND UNDERGROUND WORKS</v>
      </c>
      <c r="K314" s="2" t="e">
        <f>MATCH(J314,#REF!,0)</f>
        <v>#REF!</v>
      </c>
      <c r="L314" s="3" t="str">
        <f t="shared" ca="1" si="58"/>
        <v>F0</v>
      </c>
      <c r="M314" s="3" t="str">
        <f t="shared" ca="1" si="59"/>
        <v>C2</v>
      </c>
      <c r="N314" s="3" t="str">
        <f t="shared" ca="1" si="60"/>
        <v>C2</v>
      </c>
    </row>
    <row r="315" spans="1:14" s="41" customFormat="1" ht="30" customHeight="1" x14ac:dyDescent="0.2">
      <c r="A315" s="48" t="s">
        <v>146</v>
      </c>
      <c r="B315" s="49" t="s">
        <v>602</v>
      </c>
      <c r="C315" s="50" t="s">
        <v>238</v>
      </c>
      <c r="D315" s="51" t="s">
        <v>4</v>
      </c>
      <c r="E315" s="52"/>
      <c r="F315" s="46"/>
      <c r="G315" s="47"/>
      <c r="H315" s="47"/>
      <c r="I315" s="5" t="str">
        <f t="shared" ca="1" si="57"/>
        <v>LOCKED</v>
      </c>
      <c r="J315" s="1" t="str">
        <f t="shared" si="61"/>
        <v>E003Catch BasinCW 2130-R12</v>
      </c>
      <c r="K315" s="2" t="e">
        <f>MATCH(J315,#REF!,0)</f>
        <v>#REF!</v>
      </c>
      <c r="L315" s="3" t="str">
        <f t="shared" ca="1" si="58"/>
        <v>F0</v>
      </c>
      <c r="M315" s="3" t="str">
        <f t="shared" ca="1" si="59"/>
        <v>C2</v>
      </c>
      <c r="N315" s="3" t="str">
        <f t="shared" ca="1" si="60"/>
        <v>C2</v>
      </c>
    </row>
    <row r="316" spans="1:14" s="41" customFormat="1" ht="30" customHeight="1" x14ac:dyDescent="0.2">
      <c r="A316" s="48" t="s">
        <v>147</v>
      </c>
      <c r="B316" s="58" t="s">
        <v>199</v>
      </c>
      <c r="C316" s="50" t="s">
        <v>400</v>
      </c>
      <c r="D316" s="51"/>
      <c r="E316" s="52" t="s">
        <v>127</v>
      </c>
      <c r="F316" s="66">
        <v>3</v>
      </c>
      <c r="G316" s="54"/>
      <c r="H316" s="55">
        <f>ROUND(G316*F316,2)</f>
        <v>0</v>
      </c>
      <c r="I316" s="5" t="str">
        <f t="shared" ca="1" si="57"/>
        <v/>
      </c>
      <c r="J316" s="1" t="str">
        <f t="shared" si="61"/>
        <v>E004SD-024, 1200 mm deepeach</v>
      </c>
      <c r="K316" s="2" t="e">
        <f>MATCH(J316,#REF!,0)</f>
        <v>#REF!</v>
      </c>
      <c r="L316" s="3" t="str">
        <f t="shared" ca="1" si="58"/>
        <v>F0</v>
      </c>
      <c r="M316" s="3" t="str">
        <f t="shared" ca="1" si="59"/>
        <v>C2</v>
      </c>
      <c r="N316" s="3" t="str">
        <f t="shared" ca="1" si="60"/>
        <v>C2</v>
      </c>
    </row>
    <row r="317" spans="1:14" s="41" customFormat="1" ht="30" customHeight="1" x14ac:dyDescent="0.2">
      <c r="A317" s="48" t="s">
        <v>150</v>
      </c>
      <c r="B317" s="49" t="s">
        <v>603</v>
      </c>
      <c r="C317" s="50" t="s">
        <v>241</v>
      </c>
      <c r="D317" s="51" t="s">
        <v>4</v>
      </c>
      <c r="E317" s="52"/>
      <c r="F317" s="46"/>
      <c r="G317" s="47"/>
      <c r="H317" s="47"/>
      <c r="I317" s="5" t="str">
        <f t="shared" ca="1" si="57"/>
        <v>LOCKED</v>
      </c>
      <c r="J317" s="1" t="str">
        <f t="shared" si="61"/>
        <v>E008Sewer ServiceCW 2130-R12</v>
      </c>
      <c r="K317" s="2" t="e">
        <f>MATCH(J317,#REF!,0)</f>
        <v>#REF!</v>
      </c>
      <c r="L317" s="3" t="str">
        <f t="shared" ca="1" si="58"/>
        <v>F0</v>
      </c>
      <c r="M317" s="3" t="str">
        <f t="shared" ca="1" si="59"/>
        <v>C2</v>
      </c>
      <c r="N317" s="3" t="str">
        <f t="shared" ca="1" si="60"/>
        <v>C2</v>
      </c>
    </row>
    <row r="318" spans="1:14" s="41" customFormat="1" ht="30" customHeight="1" x14ac:dyDescent="0.2">
      <c r="A318" s="81" t="s">
        <v>24</v>
      </c>
      <c r="B318" s="58" t="s">
        <v>199</v>
      </c>
      <c r="C318" s="50" t="s">
        <v>403</v>
      </c>
      <c r="D318" s="51"/>
      <c r="E318" s="52"/>
      <c r="F318" s="46"/>
      <c r="G318" s="47"/>
      <c r="H318" s="47"/>
      <c r="I318" s="5" t="str">
        <f t="shared" ca="1" si="57"/>
        <v>LOCKED</v>
      </c>
      <c r="J318" s="1" t="str">
        <f t="shared" si="61"/>
        <v>E009150 mm, PVC</v>
      </c>
      <c r="K318" s="2" t="e">
        <f>MATCH(J318,#REF!,0)</f>
        <v>#REF!</v>
      </c>
      <c r="L318" s="3" t="str">
        <f t="shared" ca="1" si="58"/>
        <v>F0</v>
      </c>
      <c r="M318" s="3" t="str">
        <f t="shared" ca="1" si="59"/>
        <v>C2</v>
      </c>
      <c r="N318" s="3" t="str">
        <f t="shared" ca="1" si="60"/>
        <v>C2</v>
      </c>
    </row>
    <row r="319" spans="1:14" s="41" customFormat="1" ht="45" customHeight="1" x14ac:dyDescent="0.2">
      <c r="A319" s="48" t="s">
        <v>25</v>
      </c>
      <c r="B319" s="65" t="s">
        <v>333</v>
      </c>
      <c r="C319" s="50" t="s">
        <v>516</v>
      </c>
      <c r="D319" s="51"/>
      <c r="E319" s="52" t="s">
        <v>128</v>
      </c>
      <c r="F319" s="66">
        <v>40</v>
      </c>
      <c r="G319" s="54"/>
      <c r="H319" s="55">
        <f>ROUND(G319*F319,2)</f>
        <v>0</v>
      </c>
      <c r="I319" s="5" t="str">
        <f t="shared" ca="1" si="57"/>
        <v/>
      </c>
      <c r="J319" s="1" t="str">
        <f t="shared" si="61"/>
        <v>E010In a Trench, Class B Sand Bedding, Class 3 Backfillm</v>
      </c>
      <c r="K319" s="2" t="e">
        <f>MATCH(J319,#REF!,0)</f>
        <v>#REF!</v>
      </c>
      <c r="L319" s="3" t="str">
        <f t="shared" ca="1" si="58"/>
        <v>F0</v>
      </c>
      <c r="M319" s="3" t="str">
        <f t="shared" ca="1" si="59"/>
        <v>C2</v>
      </c>
      <c r="N319" s="3" t="str">
        <f t="shared" ca="1" si="60"/>
        <v>C2</v>
      </c>
    </row>
    <row r="320" spans="1:14" s="41" customFormat="1" ht="30" customHeight="1" x14ac:dyDescent="0.2">
      <c r="A320" s="48" t="s">
        <v>32</v>
      </c>
      <c r="B320" s="49" t="s">
        <v>604</v>
      </c>
      <c r="C320" s="86" t="s">
        <v>426</v>
      </c>
      <c r="D320" s="87" t="s">
        <v>427</v>
      </c>
      <c r="E320" s="52"/>
      <c r="F320" s="46"/>
      <c r="G320" s="47"/>
      <c r="H320" s="47"/>
      <c r="I320" s="5" t="str">
        <f t="shared" ca="1" si="57"/>
        <v>LOCKED</v>
      </c>
      <c r="J320" s="1" t="str">
        <f t="shared" si="61"/>
        <v>E023Frames &amp; CoversCW 3210-R8</v>
      </c>
      <c r="K320" s="2" t="e">
        <f>MATCH(J320,#REF!,0)</f>
        <v>#REF!</v>
      </c>
      <c r="L320" s="3" t="str">
        <f t="shared" ca="1" si="58"/>
        <v>F0</v>
      </c>
      <c r="M320" s="3" t="str">
        <f t="shared" ca="1" si="59"/>
        <v>C2</v>
      </c>
      <c r="N320" s="3" t="str">
        <f t="shared" ca="1" si="60"/>
        <v>C2</v>
      </c>
    </row>
    <row r="321" spans="1:14" s="41" customFormat="1" ht="45" customHeight="1" x14ac:dyDescent="0.2">
      <c r="A321" s="48" t="s">
        <v>33</v>
      </c>
      <c r="B321" s="58" t="s">
        <v>199</v>
      </c>
      <c r="C321" s="88" t="s">
        <v>464</v>
      </c>
      <c r="D321" s="51"/>
      <c r="E321" s="52" t="s">
        <v>127</v>
      </c>
      <c r="F321" s="66">
        <v>1</v>
      </c>
      <c r="G321" s="54"/>
      <c r="H321" s="55">
        <f t="shared" ref="H321:H324" si="69">ROUND(G321*F321,2)</f>
        <v>0</v>
      </c>
      <c r="I321" s="5" t="str">
        <f t="shared" ca="1" si="57"/>
        <v/>
      </c>
      <c r="J321" s="1" t="str">
        <f t="shared" si="61"/>
        <v>E024AP-006 - Standard Frame for Manhole and Catch Basineach</v>
      </c>
      <c r="K321" s="2" t="e">
        <f>MATCH(J321,#REF!,0)</f>
        <v>#REF!</v>
      </c>
      <c r="L321" s="3" t="str">
        <f t="shared" ca="1" si="58"/>
        <v>F0</v>
      </c>
      <c r="M321" s="3" t="str">
        <f t="shared" ca="1" si="59"/>
        <v>C2</v>
      </c>
      <c r="N321" s="3" t="str">
        <f t="shared" ca="1" si="60"/>
        <v>C2</v>
      </c>
    </row>
    <row r="322" spans="1:14" s="41" customFormat="1" ht="45" customHeight="1" x14ac:dyDescent="0.2">
      <c r="A322" s="48" t="s">
        <v>34</v>
      </c>
      <c r="B322" s="58" t="s">
        <v>200</v>
      </c>
      <c r="C322" s="88" t="s">
        <v>465</v>
      </c>
      <c r="D322" s="51"/>
      <c r="E322" s="52" t="s">
        <v>127</v>
      </c>
      <c r="F322" s="66">
        <v>1</v>
      </c>
      <c r="G322" s="54"/>
      <c r="H322" s="55">
        <f t="shared" si="69"/>
        <v>0</v>
      </c>
      <c r="I322" s="5" t="str">
        <f t="shared" ca="1" si="57"/>
        <v/>
      </c>
      <c r="J322" s="1" t="str">
        <f t="shared" si="61"/>
        <v>E025AP-007 - Standard Solid Cover for Standard Frameeach</v>
      </c>
      <c r="K322" s="2" t="e">
        <f>MATCH(J322,#REF!,0)</f>
        <v>#REF!</v>
      </c>
      <c r="L322" s="3" t="str">
        <f t="shared" ca="1" si="58"/>
        <v>F0</v>
      </c>
      <c r="M322" s="3" t="str">
        <f t="shared" ca="1" si="59"/>
        <v>C2</v>
      </c>
      <c r="N322" s="3" t="str">
        <f t="shared" ca="1" si="60"/>
        <v>C2</v>
      </c>
    </row>
    <row r="323" spans="1:14" s="41" customFormat="1" ht="30" customHeight="1" x14ac:dyDescent="0.2">
      <c r="A323" s="48" t="s">
        <v>36</v>
      </c>
      <c r="B323" s="58" t="s">
        <v>201</v>
      </c>
      <c r="C323" s="88" t="s">
        <v>467</v>
      </c>
      <c r="D323" s="51"/>
      <c r="E323" s="52" t="s">
        <v>127</v>
      </c>
      <c r="F323" s="66">
        <v>2</v>
      </c>
      <c r="G323" s="54"/>
      <c r="H323" s="55">
        <f t="shared" si="69"/>
        <v>0</v>
      </c>
      <c r="I323" s="5" t="str">
        <f t="shared" ca="1" si="57"/>
        <v/>
      </c>
      <c r="J323" s="1" t="str">
        <f t="shared" si="61"/>
        <v>E028AP-011 - Barrier Curb and Gutter Frameeach</v>
      </c>
      <c r="K323" s="2" t="e">
        <f>MATCH(J323,#REF!,0)</f>
        <v>#REF!</v>
      </c>
      <c r="L323" s="3" t="str">
        <f t="shared" ca="1" si="58"/>
        <v>F0</v>
      </c>
      <c r="M323" s="3" t="str">
        <f t="shared" ca="1" si="59"/>
        <v>C2</v>
      </c>
      <c r="N323" s="3" t="str">
        <f t="shared" ca="1" si="60"/>
        <v>C2</v>
      </c>
    </row>
    <row r="324" spans="1:14" s="118" customFormat="1" ht="30" customHeight="1" x14ac:dyDescent="0.2">
      <c r="A324" s="82" t="s">
        <v>37</v>
      </c>
      <c r="B324" s="111" t="s">
        <v>202</v>
      </c>
      <c r="C324" s="116" t="s">
        <v>468</v>
      </c>
      <c r="D324" s="70"/>
      <c r="E324" s="71" t="s">
        <v>127</v>
      </c>
      <c r="F324" s="83">
        <v>2</v>
      </c>
      <c r="G324" s="73"/>
      <c r="H324" s="74">
        <f t="shared" si="69"/>
        <v>0</v>
      </c>
      <c r="I324" s="5" t="str">
        <f t="shared" ca="1" si="57"/>
        <v/>
      </c>
      <c r="J324" s="1" t="str">
        <f t="shared" si="61"/>
        <v>E029AP-012 - Barrier Curb and Gutter Covereach</v>
      </c>
      <c r="K324" s="2" t="e">
        <f>MATCH(J324,#REF!,0)</f>
        <v>#REF!</v>
      </c>
      <c r="L324" s="3" t="str">
        <f t="shared" ca="1" si="58"/>
        <v>F0</v>
      </c>
      <c r="M324" s="3" t="str">
        <f t="shared" ca="1" si="59"/>
        <v>C2</v>
      </c>
      <c r="N324" s="3" t="str">
        <f t="shared" ca="1" si="60"/>
        <v>C2</v>
      </c>
    </row>
    <row r="325" spans="1:14" s="41" customFormat="1" ht="30" customHeight="1" x14ac:dyDescent="0.2">
      <c r="A325" s="48" t="s">
        <v>38</v>
      </c>
      <c r="B325" s="49" t="s">
        <v>605</v>
      </c>
      <c r="C325" s="89" t="s">
        <v>243</v>
      </c>
      <c r="D325" s="51" t="s">
        <v>4</v>
      </c>
      <c r="E325" s="52"/>
      <c r="F325" s="46"/>
      <c r="G325" s="47"/>
      <c r="H325" s="47"/>
      <c r="I325" s="5" t="str">
        <f t="shared" ca="1" si="57"/>
        <v>LOCKED</v>
      </c>
      <c r="J325" s="1" t="str">
        <f t="shared" si="61"/>
        <v>E032Connecting to Existing ManholeCW 2130-R12</v>
      </c>
      <c r="K325" s="2" t="e">
        <f>MATCH(J325,#REF!,0)</f>
        <v>#REF!</v>
      </c>
      <c r="L325" s="3" t="str">
        <f t="shared" ca="1" si="58"/>
        <v>F0</v>
      </c>
      <c r="M325" s="3" t="str">
        <f t="shared" ca="1" si="59"/>
        <v>C2</v>
      </c>
      <c r="N325" s="3" t="str">
        <f t="shared" ca="1" si="60"/>
        <v>C2</v>
      </c>
    </row>
    <row r="326" spans="1:14" s="41" customFormat="1" ht="30" customHeight="1" x14ac:dyDescent="0.2">
      <c r="A326" s="48" t="s">
        <v>39</v>
      </c>
      <c r="B326" s="58" t="s">
        <v>199</v>
      </c>
      <c r="C326" s="89" t="s">
        <v>405</v>
      </c>
      <c r="D326" s="51"/>
      <c r="E326" s="52" t="s">
        <v>127</v>
      </c>
      <c r="F326" s="66">
        <v>4</v>
      </c>
      <c r="G326" s="54"/>
      <c r="H326" s="55">
        <f>ROUND(G326*F326,2)</f>
        <v>0</v>
      </c>
      <c r="I326" s="5" t="str">
        <f t="shared" ref="I326:I389" ca="1" si="70">IF(CELL("protect",$G326)=1, "LOCKED", "")</f>
        <v/>
      </c>
      <c r="J326" s="1" t="str">
        <f t="shared" si="61"/>
        <v>E033250 mm Catch Basin Leadeach</v>
      </c>
      <c r="K326" s="2" t="e">
        <f>MATCH(J326,#REF!,0)</f>
        <v>#REF!</v>
      </c>
      <c r="L326" s="3" t="str">
        <f t="shared" ref="L326:L389" ca="1" si="71">CELL("format",$F326)</f>
        <v>F0</v>
      </c>
      <c r="M326" s="3" t="str">
        <f t="shared" ref="M326:M389" ca="1" si="72">CELL("format",$G326)</f>
        <v>C2</v>
      </c>
      <c r="N326" s="3" t="str">
        <f t="shared" ref="N326:N389" ca="1" si="73">CELL("format",$H326)</f>
        <v>C2</v>
      </c>
    </row>
    <row r="327" spans="1:14" s="119" customFormat="1" ht="30" customHeight="1" x14ac:dyDescent="0.2">
      <c r="A327" s="48" t="s">
        <v>40</v>
      </c>
      <c r="B327" s="49" t="s">
        <v>606</v>
      </c>
      <c r="C327" s="89" t="s">
        <v>244</v>
      </c>
      <c r="D327" s="51" t="s">
        <v>4</v>
      </c>
      <c r="E327" s="52"/>
      <c r="F327" s="46"/>
      <c r="G327" s="47"/>
      <c r="H327" s="47"/>
      <c r="I327" s="5" t="str">
        <f t="shared" ca="1" si="70"/>
        <v>LOCKED</v>
      </c>
      <c r="J327" s="1" t="str">
        <f t="shared" ref="J327:J390" si="74">CLEAN(CONCATENATE(TRIM($A327),TRIM($C327),IF(LEFT($D327)&lt;&gt;"E",TRIM($D327),),TRIM($E327)))</f>
        <v>E034Connecting to Existing Catch BasinCW 2130-R12</v>
      </c>
      <c r="K327" s="2" t="e">
        <f>MATCH(J327,#REF!,0)</f>
        <v>#REF!</v>
      </c>
      <c r="L327" s="3" t="str">
        <f t="shared" ca="1" si="71"/>
        <v>F0</v>
      </c>
      <c r="M327" s="3" t="str">
        <f t="shared" ca="1" si="72"/>
        <v>C2</v>
      </c>
      <c r="N327" s="3" t="str">
        <f t="shared" ca="1" si="73"/>
        <v>C2</v>
      </c>
    </row>
    <row r="328" spans="1:14" s="119" customFormat="1" ht="30" customHeight="1" x14ac:dyDescent="0.2">
      <c r="A328" s="48" t="s">
        <v>41</v>
      </c>
      <c r="B328" s="58" t="s">
        <v>199</v>
      </c>
      <c r="C328" s="89" t="s">
        <v>406</v>
      </c>
      <c r="D328" s="51"/>
      <c r="E328" s="52" t="s">
        <v>127</v>
      </c>
      <c r="F328" s="66">
        <v>4</v>
      </c>
      <c r="G328" s="54"/>
      <c r="H328" s="55">
        <f t="shared" ref="H328:H334" si="75">ROUND(G328*F328,2)</f>
        <v>0</v>
      </c>
      <c r="I328" s="5" t="str">
        <f t="shared" ca="1" si="70"/>
        <v/>
      </c>
      <c r="J328" s="1" t="str">
        <f t="shared" si="74"/>
        <v>E035250 mm Drainage Connection Pipeeach</v>
      </c>
      <c r="K328" s="2" t="e">
        <f>MATCH(J328,#REF!,0)</f>
        <v>#REF!</v>
      </c>
      <c r="L328" s="3" t="str">
        <f t="shared" ca="1" si="71"/>
        <v>F0</v>
      </c>
      <c r="M328" s="3" t="str">
        <f t="shared" ca="1" si="72"/>
        <v>C2</v>
      </c>
      <c r="N328" s="3" t="str">
        <f t="shared" ca="1" si="73"/>
        <v>C2</v>
      </c>
    </row>
    <row r="329" spans="1:14" s="119" customFormat="1" ht="35.25" customHeight="1" x14ac:dyDescent="0.2">
      <c r="A329" s="48" t="s">
        <v>42</v>
      </c>
      <c r="B329" s="49" t="s">
        <v>607</v>
      </c>
      <c r="C329" s="89" t="s">
        <v>245</v>
      </c>
      <c r="D329" s="51" t="s">
        <v>4</v>
      </c>
      <c r="E329" s="52"/>
      <c r="F329" s="46"/>
      <c r="G329" s="47"/>
      <c r="H329" s="47"/>
      <c r="I329" s="5" t="str">
        <f t="shared" ca="1" si="70"/>
        <v>LOCKED</v>
      </c>
      <c r="J329" s="1" t="str">
        <f t="shared" si="74"/>
        <v>E036Connecting to Existing SewerCW 2130-R12</v>
      </c>
      <c r="K329" s="2" t="e">
        <f>MATCH(J329,#REF!,0)</f>
        <v>#REF!</v>
      </c>
      <c r="L329" s="3" t="str">
        <f t="shared" ca="1" si="71"/>
        <v>F0</v>
      </c>
      <c r="M329" s="3" t="str">
        <f t="shared" ca="1" si="72"/>
        <v>C2</v>
      </c>
      <c r="N329" s="3" t="str">
        <f t="shared" ca="1" si="73"/>
        <v>C2</v>
      </c>
    </row>
    <row r="330" spans="1:14" s="120" customFormat="1" ht="30" customHeight="1" x14ac:dyDescent="0.2">
      <c r="A330" s="94" t="s">
        <v>429</v>
      </c>
      <c r="B330" s="58" t="s">
        <v>199</v>
      </c>
      <c r="C330" s="50" t="s">
        <v>608</v>
      </c>
      <c r="D330" s="51"/>
      <c r="E330" s="52" t="s">
        <v>127</v>
      </c>
      <c r="F330" s="66">
        <v>2</v>
      </c>
      <c r="G330" s="54"/>
      <c r="H330" s="55">
        <f t="shared" si="75"/>
        <v>0</v>
      </c>
      <c r="I330" s="5" t="str">
        <f t="shared" ca="1" si="70"/>
        <v/>
      </c>
      <c r="J330" s="1" t="str">
        <f t="shared" si="74"/>
        <v>E041BConnecting to 900 mm (Type UNK) Sewereach</v>
      </c>
      <c r="K330" s="2" t="e">
        <f>MATCH(J330,#REF!,0)</f>
        <v>#REF!</v>
      </c>
      <c r="L330" s="3" t="str">
        <f t="shared" ca="1" si="71"/>
        <v>F0</v>
      </c>
      <c r="M330" s="3" t="str">
        <f t="shared" ca="1" si="72"/>
        <v>C2</v>
      </c>
      <c r="N330" s="3" t="str">
        <f t="shared" ca="1" si="73"/>
        <v>C2</v>
      </c>
    </row>
    <row r="331" spans="1:14" s="119" customFormat="1" ht="43.9" customHeight="1" x14ac:dyDescent="0.2">
      <c r="A331" s="48" t="s">
        <v>47</v>
      </c>
      <c r="B331" s="49" t="s">
        <v>609</v>
      </c>
      <c r="C331" s="89" t="s">
        <v>347</v>
      </c>
      <c r="D331" s="51" t="s">
        <v>4</v>
      </c>
      <c r="E331" s="52"/>
      <c r="F331" s="46"/>
      <c r="G331" s="47"/>
      <c r="H331" s="47"/>
      <c r="I331" s="5" t="str">
        <f t="shared" ca="1" si="70"/>
        <v>LOCKED</v>
      </c>
      <c r="J331" s="1" t="str">
        <f t="shared" si="74"/>
        <v>E042Connecting New Sewer Service to Existing Sewer ServiceCW 2130-R12</v>
      </c>
      <c r="K331" s="2" t="e">
        <f>MATCH(J331,#REF!,0)</f>
        <v>#REF!</v>
      </c>
      <c r="L331" s="3" t="str">
        <f t="shared" ca="1" si="71"/>
        <v>F0</v>
      </c>
      <c r="M331" s="3" t="str">
        <f t="shared" ca="1" si="72"/>
        <v>C2</v>
      </c>
      <c r="N331" s="3" t="str">
        <f t="shared" ca="1" si="73"/>
        <v>C2</v>
      </c>
    </row>
    <row r="332" spans="1:14" s="119" customFormat="1" ht="30" customHeight="1" x14ac:dyDescent="0.2">
      <c r="A332" s="48" t="s">
        <v>48</v>
      </c>
      <c r="B332" s="58" t="s">
        <v>199</v>
      </c>
      <c r="C332" s="89" t="s">
        <v>412</v>
      </c>
      <c r="D332" s="51"/>
      <c r="E332" s="52" t="s">
        <v>127</v>
      </c>
      <c r="F332" s="66">
        <v>1</v>
      </c>
      <c r="G332" s="54"/>
      <c r="H332" s="55">
        <f t="shared" si="75"/>
        <v>0</v>
      </c>
      <c r="I332" s="5" t="str">
        <f t="shared" ca="1" si="70"/>
        <v/>
      </c>
      <c r="J332" s="1" t="str">
        <f t="shared" si="74"/>
        <v>E043250 mmeach</v>
      </c>
      <c r="K332" s="2" t="e">
        <f>MATCH(J332,#REF!,0)</f>
        <v>#REF!</v>
      </c>
      <c r="L332" s="3" t="str">
        <f t="shared" ca="1" si="71"/>
        <v>F0</v>
      </c>
      <c r="M332" s="3" t="str">
        <f t="shared" ca="1" si="72"/>
        <v>C2</v>
      </c>
      <c r="N332" s="3" t="str">
        <f t="shared" ca="1" si="73"/>
        <v>C2</v>
      </c>
    </row>
    <row r="333" spans="1:14" s="41" customFormat="1" ht="30" customHeight="1" x14ac:dyDescent="0.2">
      <c r="A333" s="48" t="s">
        <v>248</v>
      </c>
      <c r="B333" s="49" t="s">
        <v>610</v>
      </c>
      <c r="C333" s="50" t="s">
        <v>331</v>
      </c>
      <c r="D333" s="51" t="s">
        <v>4</v>
      </c>
      <c r="E333" s="52" t="s">
        <v>127</v>
      </c>
      <c r="F333" s="66">
        <v>3</v>
      </c>
      <c r="G333" s="54"/>
      <c r="H333" s="55">
        <f t="shared" si="75"/>
        <v>0</v>
      </c>
      <c r="I333" s="5" t="str">
        <f t="shared" ca="1" si="70"/>
        <v/>
      </c>
      <c r="J333" s="1" t="str">
        <f t="shared" si="74"/>
        <v>E046Removal of Existing Catch BasinsCW 2130-R12each</v>
      </c>
      <c r="K333" s="2" t="e">
        <f>MATCH(J333,#REF!,0)</f>
        <v>#REF!</v>
      </c>
      <c r="L333" s="3" t="str">
        <f t="shared" ca="1" si="71"/>
        <v>F0</v>
      </c>
      <c r="M333" s="3" t="str">
        <f t="shared" ca="1" si="72"/>
        <v>C2</v>
      </c>
      <c r="N333" s="3" t="str">
        <f t="shared" ca="1" si="73"/>
        <v>C2</v>
      </c>
    </row>
    <row r="334" spans="1:14" s="41" customFormat="1" ht="30" customHeight="1" x14ac:dyDescent="0.2">
      <c r="A334" s="48" t="s">
        <v>0</v>
      </c>
      <c r="B334" s="49" t="s">
        <v>611</v>
      </c>
      <c r="C334" s="50" t="s">
        <v>1</v>
      </c>
      <c r="D334" s="51" t="s">
        <v>431</v>
      </c>
      <c r="E334" s="52" t="s">
        <v>127</v>
      </c>
      <c r="F334" s="66">
        <v>2</v>
      </c>
      <c r="G334" s="54"/>
      <c r="H334" s="55">
        <f t="shared" si="75"/>
        <v>0</v>
      </c>
      <c r="I334" s="5" t="str">
        <f t="shared" ca="1" si="70"/>
        <v/>
      </c>
      <c r="J334" s="1" t="str">
        <f t="shared" si="74"/>
        <v>E050ACatch Basin CleaningCW 2140-R4each</v>
      </c>
      <c r="K334" s="2" t="e">
        <f>MATCH(J334,#REF!,0)</f>
        <v>#REF!</v>
      </c>
      <c r="L334" s="3" t="str">
        <f t="shared" ca="1" si="71"/>
        <v>F0</v>
      </c>
      <c r="M334" s="3" t="str">
        <f t="shared" ca="1" si="72"/>
        <v>C2</v>
      </c>
      <c r="N334" s="3" t="str">
        <f t="shared" ca="1" si="73"/>
        <v>C2</v>
      </c>
    </row>
    <row r="335" spans="1:14" s="41" customFormat="1" ht="30" customHeight="1" x14ac:dyDescent="0.2">
      <c r="A335" s="38"/>
      <c r="B335" s="92"/>
      <c r="C335" s="61" t="s">
        <v>138</v>
      </c>
      <c r="D335" s="46"/>
      <c r="E335" s="85"/>
      <c r="F335" s="46"/>
      <c r="G335" s="47"/>
      <c r="H335" s="47"/>
      <c r="I335" s="5" t="str">
        <f t="shared" ca="1" si="70"/>
        <v>LOCKED</v>
      </c>
      <c r="J335" s="1" t="str">
        <f t="shared" si="74"/>
        <v>ADJUSTMENTS</v>
      </c>
      <c r="K335" s="2" t="e">
        <f>MATCH(J335,#REF!,0)</f>
        <v>#REF!</v>
      </c>
      <c r="L335" s="3" t="str">
        <f t="shared" ca="1" si="71"/>
        <v>F0</v>
      </c>
      <c r="M335" s="3" t="str">
        <f t="shared" ca="1" si="72"/>
        <v>C2</v>
      </c>
      <c r="N335" s="3" t="str">
        <f t="shared" ca="1" si="73"/>
        <v>C2</v>
      </c>
    </row>
    <row r="336" spans="1:14" s="41" customFormat="1" ht="30" customHeight="1" x14ac:dyDescent="0.2">
      <c r="A336" s="48" t="s">
        <v>151</v>
      </c>
      <c r="B336" s="49" t="s">
        <v>612</v>
      </c>
      <c r="C336" s="88" t="s">
        <v>428</v>
      </c>
      <c r="D336" s="87" t="s">
        <v>427</v>
      </c>
      <c r="E336" s="52" t="s">
        <v>127</v>
      </c>
      <c r="F336" s="66">
        <v>6</v>
      </c>
      <c r="G336" s="54"/>
      <c r="H336" s="55">
        <f>ROUND(G336*F336,2)</f>
        <v>0</v>
      </c>
      <c r="I336" s="5" t="str">
        <f t="shared" ca="1" si="70"/>
        <v/>
      </c>
      <c r="J336" s="1" t="str">
        <f t="shared" si="74"/>
        <v>F001Adjustment of Manholes/Catch Basins FramesCW 3210-R8each</v>
      </c>
      <c r="K336" s="2" t="e">
        <f>MATCH(J336,#REF!,0)</f>
        <v>#REF!</v>
      </c>
      <c r="L336" s="3" t="str">
        <f t="shared" ca="1" si="71"/>
        <v>F0</v>
      </c>
      <c r="M336" s="3" t="str">
        <f t="shared" ca="1" si="72"/>
        <v>C2</v>
      </c>
      <c r="N336" s="3" t="str">
        <f t="shared" ca="1" si="73"/>
        <v>C2</v>
      </c>
    </row>
    <row r="337" spans="1:14" s="41" customFormat="1" ht="30" customHeight="1" x14ac:dyDescent="0.2">
      <c r="A337" s="48" t="s">
        <v>153</v>
      </c>
      <c r="B337" s="49" t="s">
        <v>613</v>
      </c>
      <c r="C337" s="88" t="s">
        <v>469</v>
      </c>
      <c r="D337" s="87" t="s">
        <v>427</v>
      </c>
      <c r="E337" s="52"/>
      <c r="F337" s="46"/>
      <c r="G337" s="47"/>
      <c r="H337" s="47"/>
      <c r="I337" s="5" t="str">
        <f t="shared" ca="1" si="70"/>
        <v>LOCKED</v>
      </c>
      <c r="J337" s="1" t="str">
        <f t="shared" si="74"/>
        <v>F003Lifter Rings (AP-010)CW 3210-R8</v>
      </c>
      <c r="K337" s="2" t="e">
        <f>MATCH(J337,#REF!,0)</f>
        <v>#REF!</v>
      </c>
      <c r="L337" s="3" t="str">
        <f t="shared" ca="1" si="71"/>
        <v>F0</v>
      </c>
      <c r="M337" s="3" t="str">
        <f t="shared" ca="1" si="72"/>
        <v>C2</v>
      </c>
      <c r="N337" s="3" t="str">
        <f t="shared" ca="1" si="73"/>
        <v>C2</v>
      </c>
    </row>
    <row r="338" spans="1:14" s="41" customFormat="1" ht="30" customHeight="1" x14ac:dyDescent="0.2">
      <c r="A338" s="48" t="s">
        <v>154</v>
      </c>
      <c r="B338" s="58" t="s">
        <v>199</v>
      </c>
      <c r="C338" s="50" t="s">
        <v>384</v>
      </c>
      <c r="D338" s="51"/>
      <c r="E338" s="52" t="s">
        <v>127</v>
      </c>
      <c r="F338" s="66">
        <v>1</v>
      </c>
      <c r="G338" s="54"/>
      <c r="H338" s="55">
        <f t="shared" ref="H338:H342" si="76">ROUND(G338*F338,2)</f>
        <v>0</v>
      </c>
      <c r="I338" s="5" t="str">
        <f t="shared" ca="1" si="70"/>
        <v/>
      </c>
      <c r="J338" s="1" t="str">
        <f t="shared" si="74"/>
        <v>F00438 mmeach</v>
      </c>
      <c r="K338" s="2" t="e">
        <f>MATCH(J338,#REF!,0)</f>
        <v>#REF!</v>
      </c>
      <c r="L338" s="3" t="str">
        <f t="shared" ca="1" si="71"/>
        <v>F0</v>
      </c>
      <c r="M338" s="3" t="str">
        <f t="shared" ca="1" si="72"/>
        <v>C2</v>
      </c>
      <c r="N338" s="3" t="str">
        <f t="shared" ca="1" si="73"/>
        <v>C2</v>
      </c>
    </row>
    <row r="339" spans="1:14" s="41" customFormat="1" ht="30" customHeight="1" x14ac:dyDescent="0.2">
      <c r="A339" s="48" t="s">
        <v>156</v>
      </c>
      <c r="B339" s="49" t="s">
        <v>614</v>
      </c>
      <c r="C339" s="50" t="s">
        <v>307</v>
      </c>
      <c r="D339" s="87" t="s">
        <v>427</v>
      </c>
      <c r="E339" s="52" t="s">
        <v>127</v>
      </c>
      <c r="F339" s="66">
        <v>2</v>
      </c>
      <c r="G339" s="54"/>
      <c r="H339" s="55">
        <f t="shared" si="76"/>
        <v>0</v>
      </c>
      <c r="I339" s="5" t="str">
        <f t="shared" ca="1" si="70"/>
        <v/>
      </c>
      <c r="J339" s="1" t="str">
        <f t="shared" si="74"/>
        <v>F009Adjustment of Valve BoxesCW 3210-R8each</v>
      </c>
      <c r="K339" s="2" t="e">
        <f>MATCH(J339,#REF!,0)</f>
        <v>#REF!</v>
      </c>
      <c r="L339" s="3" t="str">
        <f t="shared" ca="1" si="71"/>
        <v>F0</v>
      </c>
      <c r="M339" s="3" t="str">
        <f t="shared" ca="1" si="72"/>
        <v>C2</v>
      </c>
      <c r="N339" s="3" t="str">
        <f t="shared" ca="1" si="73"/>
        <v>C2</v>
      </c>
    </row>
    <row r="340" spans="1:14" s="41" customFormat="1" ht="30" customHeight="1" x14ac:dyDescent="0.2">
      <c r="A340" s="48" t="s">
        <v>261</v>
      </c>
      <c r="B340" s="49" t="s">
        <v>615</v>
      </c>
      <c r="C340" s="50" t="s">
        <v>309</v>
      </c>
      <c r="D340" s="87" t="s">
        <v>427</v>
      </c>
      <c r="E340" s="52" t="s">
        <v>127</v>
      </c>
      <c r="F340" s="66">
        <v>2</v>
      </c>
      <c r="G340" s="54"/>
      <c r="H340" s="55">
        <f t="shared" si="76"/>
        <v>0</v>
      </c>
      <c r="I340" s="5" t="str">
        <f t="shared" ca="1" si="70"/>
        <v/>
      </c>
      <c r="J340" s="1" t="str">
        <f t="shared" si="74"/>
        <v>F010Valve Box ExtensionsCW 3210-R8each</v>
      </c>
      <c r="K340" s="2" t="e">
        <f>MATCH(J340,#REF!,0)</f>
        <v>#REF!</v>
      </c>
      <c r="L340" s="3" t="str">
        <f t="shared" ca="1" si="71"/>
        <v>F0</v>
      </c>
      <c r="M340" s="3" t="str">
        <f t="shared" ca="1" si="72"/>
        <v>C2</v>
      </c>
      <c r="N340" s="3" t="str">
        <f t="shared" ca="1" si="73"/>
        <v>C2</v>
      </c>
    </row>
    <row r="341" spans="1:14" s="41" customFormat="1" ht="30" customHeight="1" x14ac:dyDescent="0.2">
      <c r="A341" s="48" t="s">
        <v>157</v>
      </c>
      <c r="B341" s="49" t="s">
        <v>616</v>
      </c>
      <c r="C341" s="50" t="s">
        <v>308</v>
      </c>
      <c r="D341" s="87" t="s">
        <v>427</v>
      </c>
      <c r="E341" s="52" t="s">
        <v>127</v>
      </c>
      <c r="F341" s="66">
        <v>1</v>
      </c>
      <c r="G341" s="54"/>
      <c r="H341" s="55">
        <f t="shared" si="76"/>
        <v>0</v>
      </c>
      <c r="I341" s="5" t="str">
        <f t="shared" ca="1" si="70"/>
        <v/>
      </c>
      <c r="J341" s="1" t="str">
        <f t="shared" si="74"/>
        <v>F011Adjustment of Curb Stop BoxesCW 3210-R8each</v>
      </c>
      <c r="K341" s="2" t="e">
        <f>MATCH(J341,#REF!,0)</f>
        <v>#REF!</v>
      </c>
      <c r="L341" s="3" t="str">
        <f t="shared" ca="1" si="71"/>
        <v>F0</v>
      </c>
      <c r="M341" s="3" t="str">
        <f t="shared" ca="1" si="72"/>
        <v>C2</v>
      </c>
      <c r="N341" s="3" t="str">
        <f t="shared" ca="1" si="73"/>
        <v>C2</v>
      </c>
    </row>
    <row r="342" spans="1:14" s="41" customFormat="1" ht="30" customHeight="1" x14ac:dyDescent="0.2">
      <c r="A342" s="94" t="s">
        <v>158</v>
      </c>
      <c r="B342" s="95" t="s">
        <v>617</v>
      </c>
      <c r="C342" s="88" t="s">
        <v>310</v>
      </c>
      <c r="D342" s="87" t="s">
        <v>427</v>
      </c>
      <c r="E342" s="96" t="s">
        <v>127</v>
      </c>
      <c r="F342" s="97">
        <v>1</v>
      </c>
      <c r="G342" s="98"/>
      <c r="H342" s="99">
        <f t="shared" si="76"/>
        <v>0</v>
      </c>
      <c r="I342" s="5" t="str">
        <f t="shared" ca="1" si="70"/>
        <v/>
      </c>
      <c r="J342" s="1" t="str">
        <f t="shared" si="74"/>
        <v>F018Curb Stop ExtensionsCW 3210-R8each</v>
      </c>
      <c r="K342" s="2" t="e">
        <f>MATCH(J342,#REF!,0)</f>
        <v>#REF!</v>
      </c>
      <c r="L342" s="3" t="str">
        <f t="shared" ca="1" si="71"/>
        <v>F0</v>
      </c>
      <c r="M342" s="3" t="str">
        <f t="shared" ca="1" si="72"/>
        <v>C2</v>
      </c>
      <c r="N342" s="3" t="str">
        <f t="shared" ca="1" si="73"/>
        <v>C2</v>
      </c>
    </row>
    <row r="343" spans="1:14" s="41" customFormat="1" ht="30" customHeight="1" x14ac:dyDescent="0.2">
      <c r="A343" s="38"/>
      <c r="B343" s="60"/>
      <c r="C343" s="61" t="s">
        <v>139</v>
      </c>
      <c r="D343" s="46"/>
      <c r="E343" s="62"/>
      <c r="F343" s="46"/>
      <c r="G343" s="47"/>
      <c r="H343" s="47"/>
      <c r="I343" s="5" t="str">
        <f t="shared" ca="1" si="70"/>
        <v>LOCKED</v>
      </c>
      <c r="J343" s="1" t="str">
        <f t="shared" si="74"/>
        <v>LANDSCAPING</v>
      </c>
      <c r="K343" s="2" t="e">
        <f>MATCH(J343,#REF!,0)</f>
        <v>#REF!</v>
      </c>
      <c r="L343" s="3" t="str">
        <f t="shared" ca="1" si="71"/>
        <v>F0</v>
      </c>
      <c r="M343" s="3" t="str">
        <f t="shared" ca="1" si="72"/>
        <v>C2</v>
      </c>
      <c r="N343" s="3" t="str">
        <f t="shared" ca="1" si="73"/>
        <v>C2</v>
      </c>
    </row>
    <row r="344" spans="1:14" s="41" customFormat="1" ht="30" customHeight="1" x14ac:dyDescent="0.2">
      <c r="A344" s="63" t="s">
        <v>159</v>
      </c>
      <c r="B344" s="49" t="s">
        <v>618</v>
      </c>
      <c r="C344" s="50" t="s">
        <v>94</v>
      </c>
      <c r="D344" s="51" t="s">
        <v>820</v>
      </c>
      <c r="E344" s="52"/>
      <c r="F344" s="46"/>
      <c r="G344" s="47"/>
      <c r="H344" s="47"/>
      <c r="I344" s="5" t="str">
        <f t="shared" ca="1" si="70"/>
        <v>LOCKED</v>
      </c>
      <c r="J344" s="1" t="str">
        <f t="shared" si="74"/>
        <v>G001SoddingCW 3510-R10</v>
      </c>
      <c r="K344" s="2" t="e">
        <f>MATCH(J344,#REF!,0)</f>
        <v>#REF!</v>
      </c>
      <c r="L344" s="3" t="str">
        <f t="shared" ca="1" si="71"/>
        <v>F0</v>
      </c>
      <c r="M344" s="3" t="str">
        <f t="shared" ca="1" si="72"/>
        <v>C2</v>
      </c>
      <c r="N344" s="3" t="str">
        <f t="shared" ca="1" si="73"/>
        <v>C2</v>
      </c>
    </row>
    <row r="345" spans="1:14" s="41" customFormat="1" ht="30" customHeight="1" x14ac:dyDescent="0.2">
      <c r="A345" s="63" t="s">
        <v>160</v>
      </c>
      <c r="B345" s="58" t="s">
        <v>199</v>
      </c>
      <c r="C345" s="50" t="s">
        <v>386</v>
      </c>
      <c r="D345" s="51"/>
      <c r="E345" s="52" t="s">
        <v>124</v>
      </c>
      <c r="F345" s="53">
        <v>60</v>
      </c>
      <c r="G345" s="54"/>
      <c r="H345" s="55">
        <f>ROUND(G345*F345,2)</f>
        <v>0</v>
      </c>
      <c r="I345" s="5" t="str">
        <f t="shared" ca="1" si="70"/>
        <v/>
      </c>
      <c r="J345" s="1" t="str">
        <f t="shared" si="74"/>
        <v>G002width &lt; 600 mmm²</v>
      </c>
      <c r="K345" s="2" t="e">
        <f>MATCH(J345,#REF!,0)</f>
        <v>#REF!</v>
      </c>
      <c r="L345" s="3" t="str">
        <f t="shared" ca="1" si="71"/>
        <v>F0</v>
      </c>
      <c r="M345" s="3" t="str">
        <f t="shared" ca="1" si="72"/>
        <v>C2</v>
      </c>
      <c r="N345" s="3" t="str">
        <f t="shared" ca="1" si="73"/>
        <v>C2</v>
      </c>
    </row>
    <row r="346" spans="1:14" s="41" customFormat="1" ht="30" customHeight="1" x14ac:dyDescent="0.2">
      <c r="A346" s="63" t="s">
        <v>161</v>
      </c>
      <c r="B346" s="58" t="s">
        <v>200</v>
      </c>
      <c r="C346" s="50" t="s">
        <v>387</v>
      </c>
      <c r="D346" s="51"/>
      <c r="E346" s="52" t="s">
        <v>124</v>
      </c>
      <c r="F346" s="53">
        <v>840</v>
      </c>
      <c r="G346" s="54"/>
      <c r="H346" s="55">
        <f>ROUND(G346*F346,2)</f>
        <v>0</v>
      </c>
      <c r="I346" s="5" t="str">
        <f t="shared" ca="1" si="70"/>
        <v/>
      </c>
      <c r="J346" s="1" t="str">
        <f t="shared" si="74"/>
        <v>G003width &gt; or = 600 mmm²</v>
      </c>
      <c r="K346" s="2" t="e">
        <f>MATCH(J346,#REF!,0)</f>
        <v>#REF!</v>
      </c>
      <c r="L346" s="3" t="str">
        <f t="shared" ca="1" si="71"/>
        <v>F0</v>
      </c>
      <c r="M346" s="3" t="str">
        <f t="shared" ca="1" si="72"/>
        <v>C2</v>
      </c>
      <c r="N346" s="3" t="str">
        <f t="shared" ca="1" si="73"/>
        <v>C2</v>
      </c>
    </row>
    <row r="347" spans="1:14" s="41" customFormat="1" ht="9.75" customHeight="1" x14ac:dyDescent="0.2">
      <c r="A347" s="38"/>
      <c r="B347" s="100"/>
      <c r="C347" s="61"/>
      <c r="D347" s="46"/>
      <c r="E347" s="85"/>
      <c r="F347" s="101"/>
      <c r="G347" s="112"/>
      <c r="H347" s="47"/>
      <c r="I347" s="5" t="str">
        <f t="shared" ca="1" si="70"/>
        <v>LOCKED</v>
      </c>
      <c r="J347" s="1" t="str">
        <f t="shared" si="74"/>
        <v/>
      </c>
      <c r="K347" s="2" t="e">
        <f>MATCH(J347,#REF!,0)</f>
        <v>#REF!</v>
      </c>
      <c r="L347" s="3" t="str">
        <f t="shared" ca="1" si="71"/>
        <v>G</v>
      </c>
      <c r="M347" s="3" t="str">
        <f t="shared" ca="1" si="72"/>
        <v>C2</v>
      </c>
      <c r="N347" s="3" t="str">
        <f t="shared" ca="1" si="73"/>
        <v>C2</v>
      </c>
    </row>
    <row r="348" spans="1:14" s="41" customFormat="1" ht="45" customHeight="1" thickBot="1" x14ac:dyDescent="0.25">
      <c r="A348" s="38"/>
      <c r="B348" s="104" t="str">
        <f>B271</f>
        <v>D</v>
      </c>
      <c r="C348" s="244" t="str">
        <f>C271</f>
        <v>REHABILITATION:  LA GRAVE AVENUE FROM LEMAY AVENUE TO LORD AVENUE</v>
      </c>
      <c r="D348" s="245"/>
      <c r="E348" s="245"/>
      <c r="F348" s="246"/>
      <c r="G348" s="105" t="s">
        <v>529</v>
      </c>
      <c r="H348" s="105">
        <f>SUM(H271:H347)</f>
        <v>0</v>
      </c>
      <c r="I348" s="5" t="str">
        <f t="shared" ca="1" si="70"/>
        <v>LOCKED</v>
      </c>
      <c r="J348" s="1" t="str">
        <f t="shared" si="74"/>
        <v>REHABILITATION: LA GRAVE AVENUE FROM LEMAY AVENUE TO LORD AVENUE</v>
      </c>
      <c r="K348" s="2" t="e">
        <f>MATCH(J348,#REF!,0)</f>
        <v>#REF!</v>
      </c>
      <c r="L348" s="3" t="str">
        <f t="shared" ca="1" si="71"/>
        <v>G</v>
      </c>
      <c r="M348" s="3" t="str">
        <f t="shared" ca="1" si="72"/>
        <v>C2</v>
      </c>
      <c r="N348" s="3" t="str">
        <f t="shared" ca="1" si="73"/>
        <v>C2</v>
      </c>
    </row>
    <row r="349" spans="1:14" s="41" customFormat="1" ht="45" customHeight="1" thickTop="1" x14ac:dyDescent="0.2">
      <c r="A349" s="38"/>
      <c r="B349" s="106" t="s">
        <v>316</v>
      </c>
      <c r="C349" s="247" t="s">
        <v>619</v>
      </c>
      <c r="D349" s="248"/>
      <c r="E349" s="248"/>
      <c r="F349" s="249"/>
      <c r="G349" s="121"/>
      <c r="H349" s="122"/>
      <c r="I349" s="5" t="str">
        <f t="shared" ca="1" si="70"/>
        <v>LOCKED</v>
      </c>
      <c r="J349" s="1" t="str">
        <f t="shared" si="74"/>
        <v>REHABILITATION: LAKESHORE ROAD FROM CHANCELLOR DRIVE TO CHANCELLOR DRIVE</v>
      </c>
      <c r="K349" s="2" t="e">
        <f>MATCH(J349,#REF!,0)</f>
        <v>#REF!</v>
      </c>
      <c r="L349" s="3" t="str">
        <f t="shared" ca="1" si="71"/>
        <v>G</v>
      </c>
      <c r="M349" s="3" t="str">
        <f t="shared" ca="1" si="72"/>
        <v>F0</v>
      </c>
      <c r="N349" s="3" t="str">
        <f t="shared" ca="1" si="73"/>
        <v>F2</v>
      </c>
    </row>
    <row r="350" spans="1:14" s="41" customFormat="1" ht="30" customHeight="1" x14ac:dyDescent="0.2">
      <c r="A350" s="38"/>
      <c r="B350" s="60"/>
      <c r="C350" s="109" t="s">
        <v>135</v>
      </c>
      <c r="D350" s="46"/>
      <c r="E350" s="101" t="s">
        <v>119</v>
      </c>
      <c r="F350" s="46"/>
      <c r="G350" s="47"/>
      <c r="H350" s="47"/>
      <c r="I350" s="5" t="str">
        <f t="shared" ca="1" si="70"/>
        <v>LOCKED</v>
      </c>
      <c r="J350" s="1" t="str">
        <f t="shared" si="74"/>
        <v>EARTH AND BASE WORKS</v>
      </c>
      <c r="K350" s="2" t="e">
        <f>MATCH(J350,#REF!,0)</f>
        <v>#REF!</v>
      </c>
      <c r="L350" s="3" t="str">
        <f t="shared" ca="1" si="71"/>
        <v>F0</v>
      </c>
      <c r="M350" s="3" t="str">
        <f t="shared" ca="1" si="72"/>
        <v>C2</v>
      </c>
      <c r="N350" s="3" t="str">
        <f t="shared" ca="1" si="73"/>
        <v>C2</v>
      </c>
    </row>
    <row r="351" spans="1:14" s="41" customFormat="1" ht="30" customHeight="1" x14ac:dyDescent="0.2">
      <c r="A351" s="48" t="s">
        <v>253</v>
      </c>
      <c r="B351" s="49" t="s">
        <v>76</v>
      </c>
      <c r="C351" s="50" t="s">
        <v>56</v>
      </c>
      <c r="D351" s="51" t="s">
        <v>472</v>
      </c>
      <c r="E351" s="52" t="s">
        <v>125</v>
      </c>
      <c r="F351" s="53">
        <v>290</v>
      </c>
      <c r="G351" s="54"/>
      <c r="H351" s="55">
        <f t="shared" ref="H351:H352" si="77">ROUND(G351*F351,2)</f>
        <v>0</v>
      </c>
      <c r="I351" s="5" t="str">
        <f t="shared" ca="1" si="70"/>
        <v/>
      </c>
      <c r="J351" s="1" t="str">
        <f t="shared" si="74"/>
        <v>A003ExcavationCW 3110-R21m³</v>
      </c>
      <c r="K351" s="2" t="e">
        <f>MATCH(J351,#REF!,0)</f>
        <v>#REF!</v>
      </c>
      <c r="L351" s="3" t="str">
        <f t="shared" ca="1" si="71"/>
        <v>F0</v>
      </c>
      <c r="M351" s="3" t="str">
        <f t="shared" ca="1" si="72"/>
        <v>C2</v>
      </c>
      <c r="N351" s="3" t="str">
        <f t="shared" ca="1" si="73"/>
        <v>C2</v>
      </c>
    </row>
    <row r="352" spans="1:14" s="41" customFormat="1" ht="30" customHeight="1" x14ac:dyDescent="0.2">
      <c r="A352" s="56" t="s">
        <v>162</v>
      </c>
      <c r="B352" s="49" t="s">
        <v>77</v>
      </c>
      <c r="C352" s="50" t="s">
        <v>49</v>
      </c>
      <c r="D352" s="51" t="s">
        <v>472</v>
      </c>
      <c r="E352" s="52" t="s">
        <v>124</v>
      </c>
      <c r="F352" s="53">
        <v>920</v>
      </c>
      <c r="G352" s="54"/>
      <c r="H352" s="55">
        <f t="shared" si="77"/>
        <v>0</v>
      </c>
      <c r="I352" s="5" t="str">
        <f t="shared" ca="1" si="70"/>
        <v/>
      </c>
      <c r="J352" s="1" t="str">
        <f t="shared" si="74"/>
        <v>A004Sub-Grade CompactionCW 3110-R21m²</v>
      </c>
      <c r="K352" s="2" t="e">
        <f>MATCH(J352,#REF!,0)</f>
        <v>#REF!</v>
      </c>
      <c r="L352" s="3" t="str">
        <f t="shared" ca="1" si="71"/>
        <v>F0</v>
      </c>
      <c r="M352" s="3" t="str">
        <f t="shared" ca="1" si="72"/>
        <v>C2</v>
      </c>
      <c r="N352" s="3" t="str">
        <f t="shared" ca="1" si="73"/>
        <v>C2</v>
      </c>
    </row>
    <row r="353" spans="1:14" s="41" customFormat="1" ht="30" customHeight="1" x14ac:dyDescent="0.2">
      <c r="A353" s="56" t="s">
        <v>163</v>
      </c>
      <c r="B353" s="49" t="s">
        <v>78</v>
      </c>
      <c r="C353" s="50" t="s">
        <v>434</v>
      </c>
      <c r="D353" s="51" t="s">
        <v>472</v>
      </c>
      <c r="E353" s="52"/>
      <c r="F353" s="46"/>
      <c r="G353" s="47"/>
      <c r="H353" s="47"/>
      <c r="I353" s="5" t="str">
        <f t="shared" ca="1" si="70"/>
        <v>LOCKED</v>
      </c>
      <c r="J353" s="1" t="str">
        <f t="shared" si="74"/>
        <v>A007Supplying and Placing Sub-base MaterialCW 3110-R21</v>
      </c>
      <c r="K353" s="2" t="e">
        <f>MATCH(J353,#REF!,0)</f>
        <v>#REF!</v>
      </c>
      <c r="L353" s="3" t="str">
        <f t="shared" ca="1" si="71"/>
        <v>F0</v>
      </c>
      <c r="M353" s="3" t="str">
        <f t="shared" ca="1" si="72"/>
        <v>C2</v>
      </c>
      <c r="N353" s="3" t="str">
        <f t="shared" ca="1" si="73"/>
        <v>C2</v>
      </c>
    </row>
    <row r="354" spans="1:14" s="41" customFormat="1" ht="30" customHeight="1" x14ac:dyDescent="0.2">
      <c r="A354" s="56" t="s">
        <v>435</v>
      </c>
      <c r="B354" s="58" t="s">
        <v>199</v>
      </c>
      <c r="C354" s="50" t="s">
        <v>436</v>
      </c>
      <c r="D354" s="51" t="s">
        <v>119</v>
      </c>
      <c r="E354" s="52" t="s">
        <v>126</v>
      </c>
      <c r="F354" s="53">
        <v>600</v>
      </c>
      <c r="G354" s="54"/>
      <c r="H354" s="55">
        <f>ROUND(G354*F354,2)</f>
        <v>0</v>
      </c>
      <c r="I354" s="5" t="str">
        <f t="shared" ca="1" si="70"/>
        <v/>
      </c>
      <c r="J354" s="1" t="str">
        <f t="shared" si="74"/>
        <v>A007A150 mm Granular A Limestonetonne</v>
      </c>
      <c r="K354" s="2" t="e">
        <f>MATCH(J354,#REF!,0)</f>
        <v>#REF!</v>
      </c>
      <c r="L354" s="3" t="str">
        <f t="shared" ca="1" si="71"/>
        <v>F0</v>
      </c>
      <c r="M354" s="3" t="str">
        <f t="shared" ca="1" si="72"/>
        <v>C2</v>
      </c>
      <c r="N354" s="3" t="str">
        <f t="shared" ca="1" si="73"/>
        <v>C2</v>
      </c>
    </row>
    <row r="355" spans="1:14" s="41" customFormat="1" ht="30" customHeight="1" x14ac:dyDescent="0.2">
      <c r="A355" s="56" t="s">
        <v>164</v>
      </c>
      <c r="B355" s="49" t="s">
        <v>79</v>
      </c>
      <c r="C355" s="50" t="s">
        <v>186</v>
      </c>
      <c r="D355" s="51" t="s">
        <v>472</v>
      </c>
      <c r="E355" s="52"/>
      <c r="F355" s="46"/>
      <c r="G355" s="47"/>
      <c r="H355" s="47"/>
      <c r="I355" s="5" t="str">
        <f t="shared" ca="1" si="70"/>
        <v>LOCKED</v>
      </c>
      <c r="J355" s="1" t="str">
        <f t="shared" si="74"/>
        <v>A010Supplying and Placing Base Course MaterialCW 3110-R21</v>
      </c>
      <c r="K355" s="2" t="e">
        <f>MATCH(J355,#REF!,0)</f>
        <v>#REF!</v>
      </c>
      <c r="L355" s="3" t="str">
        <f t="shared" ca="1" si="71"/>
        <v>F0</v>
      </c>
      <c r="M355" s="3" t="str">
        <f t="shared" ca="1" si="72"/>
        <v>C2</v>
      </c>
      <c r="N355" s="3" t="str">
        <f t="shared" ca="1" si="73"/>
        <v>C2</v>
      </c>
    </row>
    <row r="356" spans="1:14" s="41" customFormat="1" ht="30" customHeight="1" x14ac:dyDescent="0.2">
      <c r="A356" s="56" t="s">
        <v>439</v>
      </c>
      <c r="B356" s="58" t="s">
        <v>199</v>
      </c>
      <c r="C356" s="50" t="s">
        <v>440</v>
      </c>
      <c r="D356" s="51" t="s">
        <v>119</v>
      </c>
      <c r="E356" s="52" t="s">
        <v>125</v>
      </c>
      <c r="F356" s="53">
        <v>130</v>
      </c>
      <c r="G356" s="54"/>
      <c r="H356" s="55">
        <f t="shared" ref="H356:H357" si="78">ROUND(G356*F356,2)</f>
        <v>0</v>
      </c>
      <c r="I356" s="5" t="str">
        <f t="shared" ca="1" si="70"/>
        <v/>
      </c>
      <c r="J356" s="1" t="str">
        <f t="shared" si="74"/>
        <v>A010A1Base Course Material - Granular A Limestonem³</v>
      </c>
      <c r="K356" s="2" t="e">
        <f>MATCH(J356,#REF!,0)</f>
        <v>#REF!</v>
      </c>
      <c r="L356" s="3" t="str">
        <f t="shared" ca="1" si="71"/>
        <v>F0</v>
      </c>
      <c r="M356" s="3" t="str">
        <f t="shared" ca="1" si="72"/>
        <v>C2</v>
      </c>
      <c r="N356" s="3" t="str">
        <f t="shared" ca="1" si="73"/>
        <v>C2</v>
      </c>
    </row>
    <row r="357" spans="1:14" s="41" customFormat="1" ht="30" customHeight="1" x14ac:dyDescent="0.2">
      <c r="A357" s="48" t="s">
        <v>165</v>
      </c>
      <c r="B357" s="49" t="s">
        <v>80</v>
      </c>
      <c r="C357" s="50" t="s">
        <v>60</v>
      </c>
      <c r="D357" s="51" t="s">
        <v>472</v>
      </c>
      <c r="E357" s="52" t="s">
        <v>124</v>
      </c>
      <c r="F357" s="53">
        <v>2700</v>
      </c>
      <c r="G357" s="54"/>
      <c r="H357" s="55">
        <f t="shared" si="78"/>
        <v>0</v>
      </c>
      <c r="I357" s="5" t="str">
        <f t="shared" ca="1" si="70"/>
        <v/>
      </c>
      <c r="J357" s="1" t="str">
        <f t="shared" si="74"/>
        <v>A012Grading of BoulevardsCW 3110-R21m²</v>
      </c>
      <c r="K357" s="2" t="e">
        <f>MATCH(J357,#REF!,0)</f>
        <v>#REF!</v>
      </c>
      <c r="L357" s="3" t="str">
        <f t="shared" ca="1" si="71"/>
        <v>F0</v>
      </c>
      <c r="M357" s="3" t="str">
        <f t="shared" ca="1" si="72"/>
        <v>C2</v>
      </c>
      <c r="N357" s="3" t="str">
        <f t="shared" ca="1" si="73"/>
        <v>C2</v>
      </c>
    </row>
    <row r="358" spans="1:14" s="41" customFormat="1" ht="30" customHeight="1" x14ac:dyDescent="0.2">
      <c r="A358" s="38"/>
      <c r="B358" s="60"/>
      <c r="C358" s="61" t="s">
        <v>494</v>
      </c>
      <c r="D358" s="46"/>
      <c r="E358" s="62"/>
      <c r="F358" s="46"/>
      <c r="G358" s="47"/>
      <c r="H358" s="47"/>
      <c r="I358" s="5" t="str">
        <f t="shared" ca="1" si="70"/>
        <v>LOCKED</v>
      </c>
      <c r="J358" s="1" t="str">
        <f t="shared" si="74"/>
        <v>ROADWORKS - REMOVALS/RENEWALS</v>
      </c>
      <c r="K358" s="2" t="e">
        <f>MATCH(J358,#REF!,0)</f>
        <v>#REF!</v>
      </c>
      <c r="L358" s="3" t="str">
        <f t="shared" ca="1" si="71"/>
        <v>F0</v>
      </c>
      <c r="M358" s="3" t="str">
        <f t="shared" ca="1" si="72"/>
        <v>C2</v>
      </c>
      <c r="N358" s="3" t="str">
        <f t="shared" ca="1" si="73"/>
        <v>C2</v>
      </c>
    </row>
    <row r="359" spans="1:14" s="41" customFormat="1" ht="30" customHeight="1" x14ac:dyDescent="0.2">
      <c r="A359" s="63" t="s">
        <v>211</v>
      </c>
      <c r="B359" s="49" t="s">
        <v>81</v>
      </c>
      <c r="C359" s="50" t="s">
        <v>183</v>
      </c>
      <c r="D359" s="51" t="s">
        <v>472</v>
      </c>
      <c r="E359" s="52"/>
      <c r="F359" s="46"/>
      <c r="G359" s="47"/>
      <c r="H359" s="47"/>
      <c r="I359" s="5" t="str">
        <f t="shared" ca="1" si="70"/>
        <v>LOCKED</v>
      </c>
      <c r="J359" s="1" t="str">
        <f t="shared" si="74"/>
        <v>B001Pavement RemovalCW 3110-R21</v>
      </c>
      <c r="K359" s="2" t="e">
        <f>MATCH(J359,#REF!,0)</f>
        <v>#REF!</v>
      </c>
      <c r="L359" s="3" t="str">
        <f t="shared" ca="1" si="71"/>
        <v>F0</v>
      </c>
      <c r="M359" s="3" t="str">
        <f t="shared" ca="1" si="72"/>
        <v>C2</v>
      </c>
      <c r="N359" s="3" t="str">
        <f t="shared" ca="1" si="73"/>
        <v>C2</v>
      </c>
    </row>
    <row r="360" spans="1:14" s="41" customFormat="1" ht="30" customHeight="1" x14ac:dyDescent="0.2">
      <c r="A360" s="63" t="s">
        <v>167</v>
      </c>
      <c r="B360" s="58" t="s">
        <v>199</v>
      </c>
      <c r="C360" s="50" t="s">
        <v>185</v>
      </c>
      <c r="D360" s="51" t="s">
        <v>119</v>
      </c>
      <c r="E360" s="52" t="s">
        <v>124</v>
      </c>
      <c r="F360" s="53">
        <v>920</v>
      </c>
      <c r="G360" s="54"/>
      <c r="H360" s="55">
        <f>ROUND(G360*F360,2)</f>
        <v>0</v>
      </c>
      <c r="I360" s="5" t="str">
        <f t="shared" ca="1" si="70"/>
        <v/>
      </c>
      <c r="J360" s="1" t="str">
        <f t="shared" si="74"/>
        <v>B003Asphalt Pavementm²</v>
      </c>
      <c r="K360" s="2" t="e">
        <f>MATCH(J360,#REF!,0)</f>
        <v>#REF!</v>
      </c>
      <c r="L360" s="3" t="str">
        <f t="shared" ca="1" si="71"/>
        <v>F0</v>
      </c>
      <c r="M360" s="3" t="str">
        <f t="shared" ca="1" si="72"/>
        <v>C2</v>
      </c>
      <c r="N360" s="3" t="str">
        <f t="shared" ca="1" si="73"/>
        <v>C2</v>
      </c>
    </row>
    <row r="361" spans="1:14" s="41" customFormat="1" ht="30" customHeight="1" x14ac:dyDescent="0.2">
      <c r="A361" s="63" t="s">
        <v>168</v>
      </c>
      <c r="B361" s="49" t="s">
        <v>10</v>
      </c>
      <c r="C361" s="50" t="s">
        <v>263</v>
      </c>
      <c r="D361" s="51" t="s">
        <v>496</v>
      </c>
      <c r="E361" s="52"/>
      <c r="F361" s="46"/>
      <c r="G361" s="47"/>
      <c r="H361" s="47"/>
      <c r="I361" s="5" t="str">
        <f t="shared" ca="1" si="70"/>
        <v>LOCKED</v>
      </c>
      <c r="J361" s="1" t="str">
        <f t="shared" si="74"/>
        <v>B004Slab ReplacementCW 3230-R8, E13</v>
      </c>
      <c r="K361" s="2" t="e">
        <f>MATCH(J361,#REF!,0)</f>
        <v>#REF!</v>
      </c>
      <c r="L361" s="3" t="str">
        <f t="shared" ca="1" si="71"/>
        <v>F0</v>
      </c>
      <c r="M361" s="3" t="str">
        <f t="shared" ca="1" si="72"/>
        <v>C2</v>
      </c>
      <c r="N361" s="3" t="str">
        <f t="shared" ca="1" si="73"/>
        <v>C2</v>
      </c>
    </row>
    <row r="362" spans="1:14" s="41" customFormat="1" ht="45" customHeight="1" x14ac:dyDescent="0.2">
      <c r="A362" s="63" t="s">
        <v>169</v>
      </c>
      <c r="B362" s="58" t="s">
        <v>199</v>
      </c>
      <c r="C362" s="50" t="s">
        <v>497</v>
      </c>
      <c r="D362" s="51" t="s">
        <v>119</v>
      </c>
      <c r="E362" s="52" t="s">
        <v>124</v>
      </c>
      <c r="F362" s="53">
        <v>160</v>
      </c>
      <c r="G362" s="54"/>
      <c r="H362" s="55">
        <f>ROUND(G362*F362,2)</f>
        <v>0</v>
      </c>
      <c r="I362" s="5" t="str">
        <f t="shared" ca="1" si="70"/>
        <v/>
      </c>
      <c r="J362" s="1" t="str">
        <f t="shared" si="74"/>
        <v>B014150 mm Type 2 Concrete Pavement (Reinforced)m²</v>
      </c>
      <c r="K362" s="2" t="e">
        <f>MATCH(J362,#REF!,0)</f>
        <v>#REF!</v>
      </c>
      <c r="L362" s="3" t="str">
        <f t="shared" ca="1" si="71"/>
        <v>F0</v>
      </c>
      <c r="M362" s="3" t="str">
        <f t="shared" ca="1" si="72"/>
        <v>C2</v>
      </c>
      <c r="N362" s="3" t="str">
        <f t="shared" ca="1" si="73"/>
        <v>C2</v>
      </c>
    </row>
    <row r="363" spans="1:14" s="41" customFormat="1" ht="30" customHeight="1" x14ac:dyDescent="0.2">
      <c r="A363" s="63" t="s">
        <v>357</v>
      </c>
      <c r="B363" s="49" t="s">
        <v>11</v>
      </c>
      <c r="C363" s="50" t="s">
        <v>301</v>
      </c>
      <c r="D363" s="51" t="s">
        <v>496</v>
      </c>
      <c r="E363" s="52"/>
      <c r="F363" s="46"/>
      <c r="G363" s="47"/>
      <c r="H363" s="47"/>
      <c r="I363" s="5" t="str">
        <f t="shared" ca="1" si="70"/>
        <v>LOCKED</v>
      </c>
      <c r="J363" s="1" t="str">
        <f t="shared" si="74"/>
        <v>B064-72Slab Replacement - Early Opening (72 hour)CW 3230-R8, E13</v>
      </c>
      <c r="K363" s="2" t="e">
        <f>MATCH(J363,#REF!,0)</f>
        <v>#REF!</v>
      </c>
      <c r="L363" s="3" t="str">
        <f t="shared" ca="1" si="71"/>
        <v>F0</v>
      </c>
      <c r="M363" s="3" t="str">
        <f t="shared" ca="1" si="72"/>
        <v>C2</v>
      </c>
      <c r="N363" s="3" t="str">
        <f t="shared" ca="1" si="73"/>
        <v>C2</v>
      </c>
    </row>
    <row r="364" spans="1:14" s="41" customFormat="1" ht="45" customHeight="1" x14ac:dyDescent="0.2">
      <c r="A364" s="63" t="s">
        <v>358</v>
      </c>
      <c r="B364" s="58" t="s">
        <v>199</v>
      </c>
      <c r="C364" s="50" t="s">
        <v>501</v>
      </c>
      <c r="D364" s="51" t="s">
        <v>119</v>
      </c>
      <c r="E364" s="52" t="s">
        <v>124</v>
      </c>
      <c r="F364" s="53">
        <v>160</v>
      </c>
      <c r="G364" s="54"/>
      <c r="H364" s="55">
        <f>ROUND(G364*F364,2)</f>
        <v>0</v>
      </c>
      <c r="I364" s="5" t="str">
        <f t="shared" ca="1" si="70"/>
        <v/>
      </c>
      <c r="J364" s="1" t="str">
        <f t="shared" si="74"/>
        <v>B074-72150 mm Type 4 Concrete Pavement (Reinforced)m²</v>
      </c>
      <c r="K364" s="2" t="e">
        <f>MATCH(J364,#REF!,0)</f>
        <v>#REF!</v>
      </c>
      <c r="L364" s="3" t="str">
        <f t="shared" ca="1" si="71"/>
        <v>F0</v>
      </c>
      <c r="M364" s="3" t="str">
        <f t="shared" ca="1" si="72"/>
        <v>C2</v>
      </c>
      <c r="N364" s="3" t="str">
        <f t="shared" ca="1" si="73"/>
        <v>C2</v>
      </c>
    </row>
    <row r="365" spans="1:14" s="41" customFormat="1" ht="30" customHeight="1" x14ac:dyDescent="0.2">
      <c r="A365" s="63" t="s">
        <v>173</v>
      </c>
      <c r="B365" s="49" t="s">
        <v>12</v>
      </c>
      <c r="C365" s="50" t="s">
        <v>107</v>
      </c>
      <c r="D365" s="51" t="s">
        <v>390</v>
      </c>
      <c r="E365" s="52"/>
      <c r="F365" s="46"/>
      <c r="G365" s="47"/>
      <c r="H365" s="47"/>
      <c r="I365" s="5" t="str">
        <f t="shared" ca="1" si="70"/>
        <v>LOCKED</v>
      </c>
      <c r="J365" s="1" t="str">
        <f t="shared" si="74"/>
        <v>B094Drilled DowelsCW 3230-R8</v>
      </c>
      <c r="K365" s="2" t="e">
        <f>MATCH(J365,#REF!,0)</f>
        <v>#REF!</v>
      </c>
      <c r="L365" s="3" t="str">
        <f t="shared" ca="1" si="71"/>
        <v>F0</v>
      </c>
      <c r="M365" s="3" t="str">
        <f t="shared" ca="1" si="72"/>
        <v>C2</v>
      </c>
      <c r="N365" s="3" t="str">
        <f t="shared" ca="1" si="73"/>
        <v>C2</v>
      </c>
    </row>
    <row r="366" spans="1:14" s="41" customFormat="1" ht="30" customHeight="1" x14ac:dyDescent="0.2">
      <c r="A366" s="63" t="s">
        <v>174</v>
      </c>
      <c r="B366" s="58" t="s">
        <v>199</v>
      </c>
      <c r="C366" s="50" t="s">
        <v>132</v>
      </c>
      <c r="D366" s="51" t="s">
        <v>119</v>
      </c>
      <c r="E366" s="52" t="s">
        <v>127</v>
      </c>
      <c r="F366" s="53">
        <v>20</v>
      </c>
      <c r="G366" s="54"/>
      <c r="H366" s="55">
        <f>ROUND(G366*F366,2)</f>
        <v>0</v>
      </c>
      <c r="I366" s="5" t="str">
        <f t="shared" ca="1" si="70"/>
        <v/>
      </c>
      <c r="J366" s="1" t="str">
        <f t="shared" si="74"/>
        <v>B09519.1 mm Diametereach</v>
      </c>
      <c r="K366" s="2" t="e">
        <f>MATCH(J366,#REF!,0)</f>
        <v>#REF!</v>
      </c>
      <c r="L366" s="3" t="str">
        <f t="shared" ca="1" si="71"/>
        <v>F0</v>
      </c>
      <c r="M366" s="3" t="str">
        <f t="shared" ca="1" si="72"/>
        <v>C2</v>
      </c>
      <c r="N366" s="3" t="str">
        <f t="shared" ca="1" si="73"/>
        <v>C2</v>
      </c>
    </row>
    <row r="367" spans="1:14" s="41" customFormat="1" ht="30" customHeight="1" x14ac:dyDescent="0.2">
      <c r="A367" s="63" t="s">
        <v>175</v>
      </c>
      <c r="B367" s="49" t="s">
        <v>13</v>
      </c>
      <c r="C367" s="50" t="s">
        <v>108</v>
      </c>
      <c r="D367" s="51" t="s">
        <v>390</v>
      </c>
      <c r="E367" s="52"/>
      <c r="F367" s="46"/>
      <c r="G367" s="47"/>
      <c r="H367" s="47"/>
      <c r="I367" s="5" t="str">
        <f t="shared" ca="1" si="70"/>
        <v>LOCKED</v>
      </c>
      <c r="J367" s="1" t="str">
        <f t="shared" si="74"/>
        <v>B097Drilled Tie BarsCW 3230-R8</v>
      </c>
      <c r="K367" s="2" t="e">
        <f>MATCH(J367,#REF!,0)</f>
        <v>#REF!</v>
      </c>
      <c r="L367" s="3" t="str">
        <f t="shared" ca="1" si="71"/>
        <v>F0</v>
      </c>
      <c r="M367" s="3" t="str">
        <f t="shared" ca="1" si="72"/>
        <v>C2</v>
      </c>
      <c r="N367" s="3" t="str">
        <f t="shared" ca="1" si="73"/>
        <v>C2</v>
      </c>
    </row>
    <row r="368" spans="1:14" s="41" customFormat="1" ht="30" customHeight="1" x14ac:dyDescent="0.2">
      <c r="A368" s="63" t="s">
        <v>176</v>
      </c>
      <c r="B368" s="58" t="s">
        <v>199</v>
      </c>
      <c r="C368" s="50" t="s">
        <v>131</v>
      </c>
      <c r="D368" s="51" t="s">
        <v>119</v>
      </c>
      <c r="E368" s="52" t="s">
        <v>127</v>
      </c>
      <c r="F368" s="53">
        <v>250</v>
      </c>
      <c r="G368" s="54"/>
      <c r="H368" s="55">
        <f>ROUND(G368*F368,2)</f>
        <v>0</v>
      </c>
      <c r="I368" s="5" t="str">
        <f t="shared" ca="1" si="70"/>
        <v/>
      </c>
      <c r="J368" s="1" t="str">
        <f t="shared" si="74"/>
        <v>B09820 M Deformed Tie Bareach</v>
      </c>
      <c r="K368" s="2" t="e">
        <f>MATCH(J368,#REF!,0)</f>
        <v>#REF!</v>
      </c>
      <c r="L368" s="3" t="str">
        <f t="shared" ca="1" si="71"/>
        <v>F0</v>
      </c>
      <c r="M368" s="3" t="str">
        <f t="shared" ca="1" si="72"/>
        <v>C2</v>
      </c>
      <c r="N368" s="3" t="str">
        <f t="shared" ca="1" si="73"/>
        <v>C2</v>
      </c>
    </row>
    <row r="369" spans="1:14" s="41" customFormat="1" ht="30" customHeight="1" x14ac:dyDescent="0.2">
      <c r="A369" s="63" t="s">
        <v>364</v>
      </c>
      <c r="B369" s="49" t="s">
        <v>14</v>
      </c>
      <c r="C369" s="50" t="s">
        <v>189</v>
      </c>
      <c r="D369" s="51" t="s">
        <v>503</v>
      </c>
      <c r="E369" s="52"/>
      <c r="F369" s="46"/>
      <c r="G369" s="47"/>
      <c r="H369" s="47"/>
      <c r="I369" s="5" t="str">
        <f t="shared" ca="1" si="70"/>
        <v>LOCKED</v>
      </c>
      <c r="J369" s="1" t="str">
        <f t="shared" si="74"/>
        <v>B114rlMiscellaneous Concrete Slab RenewalCW 3235-R9, E13</v>
      </c>
      <c r="K369" s="2" t="e">
        <f>MATCH(J369,#REF!,0)</f>
        <v>#REF!</v>
      </c>
      <c r="L369" s="3" t="str">
        <f t="shared" ca="1" si="71"/>
        <v>F0</v>
      </c>
      <c r="M369" s="3" t="str">
        <f t="shared" ca="1" si="72"/>
        <v>C2</v>
      </c>
      <c r="N369" s="3" t="str">
        <f t="shared" ca="1" si="73"/>
        <v>C2</v>
      </c>
    </row>
    <row r="370" spans="1:14" s="117" customFormat="1" ht="30" customHeight="1" x14ac:dyDescent="0.2">
      <c r="A370" s="64" t="s">
        <v>365</v>
      </c>
      <c r="B370" s="58" t="s">
        <v>199</v>
      </c>
      <c r="C370" s="50" t="s">
        <v>504</v>
      </c>
      <c r="D370" s="51" t="s">
        <v>226</v>
      </c>
      <c r="E370" s="52"/>
      <c r="F370" s="46"/>
      <c r="G370" s="47"/>
      <c r="H370" s="47"/>
      <c r="I370" s="5" t="str">
        <f t="shared" ca="1" si="70"/>
        <v>LOCKED</v>
      </c>
      <c r="J370" s="1" t="str">
        <f t="shared" si="74"/>
        <v>B118rl100 mm Type 2 Concrete SidewalkSD-228A</v>
      </c>
      <c r="K370" s="2" t="e">
        <f>MATCH(J370,#REF!,0)</f>
        <v>#REF!</v>
      </c>
      <c r="L370" s="3" t="str">
        <f t="shared" ca="1" si="71"/>
        <v>F0</v>
      </c>
      <c r="M370" s="3" t="str">
        <f t="shared" ca="1" si="72"/>
        <v>C2</v>
      </c>
      <c r="N370" s="3" t="str">
        <f t="shared" ca="1" si="73"/>
        <v>C2</v>
      </c>
    </row>
    <row r="371" spans="1:14" s="41" customFormat="1" ht="30" customHeight="1" x14ac:dyDescent="0.2">
      <c r="A371" s="63" t="s">
        <v>366</v>
      </c>
      <c r="B371" s="65" t="s">
        <v>333</v>
      </c>
      <c r="C371" s="50" t="s">
        <v>334</v>
      </c>
      <c r="D371" s="51"/>
      <c r="E371" s="52" t="s">
        <v>124</v>
      </c>
      <c r="F371" s="53">
        <v>20</v>
      </c>
      <c r="G371" s="54"/>
      <c r="H371" s="55">
        <f>ROUND(G371*F371,2)</f>
        <v>0</v>
      </c>
      <c r="I371" s="5" t="str">
        <f t="shared" ca="1" si="70"/>
        <v/>
      </c>
      <c r="J371" s="1" t="str">
        <f t="shared" si="74"/>
        <v>B119rlLess than 5 sq.m.m²</v>
      </c>
      <c r="K371" s="2" t="e">
        <f>MATCH(J371,#REF!,0)</f>
        <v>#REF!</v>
      </c>
      <c r="L371" s="3" t="str">
        <f t="shared" ca="1" si="71"/>
        <v>F0</v>
      </c>
      <c r="M371" s="3" t="str">
        <f t="shared" ca="1" si="72"/>
        <v>C2</v>
      </c>
      <c r="N371" s="3" t="str">
        <f t="shared" ca="1" si="73"/>
        <v>C2</v>
      </c>
    </row>
    <row r="372" spans="1:14" s="115" customFormat="1" ht="30" customHeight="1" x14ac:dyDescent="0.2">
      <c r="A372" s="123" t="s">
        <v>367</v>
      </c>
      <c r="B372" s="65" t="s">
        <v>335</v>
      </c>
      <c r="C372" s="50" t="s">
        <v>336</v>
      </c>
      <c r="D372" s="51"/>
      <c r="E372" s="52" t="s">
        <v>124</v>
      </c>
      <c r="F372" s="53">
        <v>20</v>
      </c>
      <c r="G372" s="124"/>
      <c r="H372" s="55">
        <f>ROUND(G372*F372,2)</f>
        <v>0</v>
      </c>
      <c r="I372" s="5" t="str">
        <f t="shared" ca="1" si="70"/>
        <v/>
      </c>
      <c r="J372" s="1" t="str">
        <f t="shared" si="74"/>
        <v>B120rl5 sq.m. to 20 sq.m.m²</v>
      </c>
      <c r="K372" s="2" t="e">
        <f>MATCH(J372,#REF!,0)</f>
        <v>#REF!</v>
      </c>
      <c r="L372" s="3" t="str">
        <f t="shared" ca="1" si="71"/>
        <v>F0</v>
      </c>
      <c r="M372" s="3" t="str">
        <f t="shared" ca="1" si="72"/>
        <v>C2</v>
      </c>
      <c r="N372" s="3" t="str">
        <f t="shared" ca="1" si="73"/>
        <v>C2</v>
      </c>
    </row>
    <row r="373" spans="1:14" s="41" customFormat="1" ht="30" customHeight="1" x14ac:dyDescent="0.2">
      <c r="A373" s="63" t="s">
        <v>269</v>
      </c>
      <c r="B373" s="49" t="s">
        <v>15</v>
      </c>
      <c r="C373" s="50" t="s">
        <v>236</v>
      </c>
      <c r="D373" s="51" t="s">
        <v>3</v>
      </c>
      <c r="E373" s="52" t="s">
        <v>124</v>
      </c>
      <c r="F373" s="66">
        <v>20</v>
      </c>
      <c r="G373" s="54"/>
      <c r="H373" s="55">
        <f t="shared" ref="H373:H375" si="79">ROUND(G373*F373,2)</f>
        <v>0</v>
      </c>
      <c r="I373" s="5" t="str">
        <f t="shared" ca="1" si="70"/>
        <v/>
      </c>
      <c r="J373" s="1" t="str">
        <f t="shared" si="74"/>
        <v>B124Adjustment of Precast Sidewalk BlocksCW 3235-R9m²</v>
      </c>
      <c r="K373" s="2" t="e">
        <f>MATCH(J373,#REF!,0)</f>
        <v>#REF!</v>
      </c>
      <c r="L373" s="3" t="str">
        <f t="shared" ca="1" si="71"/>
        <v>F0</v>
      </c>
      <c r="M373" s="3" t="str">
        <f t="shared" ca="1" si="72"/>
        <v>C2</v>
      </c>
      <c r="N373" s="3" t="str">
        <f t="shared" ca="1" si="73"/>
        <v>C2</v>
      </c>
    </row>
    <row r="374" spans="1:14" s="41" customFormat="1" ht="30" customHeight="1" x14ac:dyDescent="0.2">
      <c r="A374" s="63" t="s">
        <v>270</v>
      </c>
      <c r="B374" s="49" t="s">
        <v>16</v>
      </c>
      <c r="C374" s="50" t="s">
        <v>237</v>
      </c>
      <c r="D374" s="51" t="s">
        <v>3</v>
      </c>
      <c r="E374" s="52" t="s">
        <v>124</v>
      </c>
      <c r="F374" s="53">
        <v>10</v>
      </c>
      <c r="G374" s="54"/>
      <c r="H374" s="55">
        <f t="shared" si="79"/>
        <v>0</v>
      </c>
      <c r="I374" s="5" t="str">
        <f t="shared" ca="1" si="70"/>
        <v/>
      </c>
      <c r="J374" s="1" t="str">
        <f t="shared" si="74"/>
        <v>B125Supply of Precast Sidewalk BlocksCW 3235-R9m²</v>
      </c>
      <c r="K374" s="2" t="e">
        <f>MATCH(J374,#REF!,0)</f>
        <v>#REF!</v>
      </c>
      <c r="L374" s="3" t="str">
        <f t="shared" ca="1" si="71"/>
        <v>F0</v>
      </c>
      <c r="M374" s="3" t="str">
        <f t="shared" ca="1" si="72"/>
        <v>C2</v>
      </c>
      <c r="N374" s="3" t="str">
        <f t="shared" ca="1" si="73"/>
        <v>C2</v>
      </c>
    </row>
    <row r="375" spans="1:14" s="41" customFormat="1" ht="30" customHeight="1" x14ac:dyDescent="0.2">
      <c r="A375" s="63" t="s">
        <v>320</v>
      </c>
      <c r="B375" s="49" t="s">
        <v>17</v>
      </c>
      <c r="C375" s="50" t="s">
        <v>311</v>
      </c>
      <c r="D375" s="51" t="s">
        <v>3</v>
      </c>
      <c r="E375" s="52" t="s">
        <v>124</v>
      </c>
      <c r="F375" s="53">
        <v>10</v>
      </c>
      <c r="G375" s="54"/>
      <c r="H375" s="55">
        <f t="shared" si="79"/>
        <v>0</v>
      </c>
      <c r="I375" s="5" t="str">
        <f t="shared" ca="1" si="70"/>
        <v/>
      </c>
      <c r="J375" s="1" t="str">
        <f t="shared" si="74"/>
        <v>B125ARemoval of Precast Sidewalk BlocksCW 3235-R9m²</v>
      </c>
      <c r="K375" s="2" t="e">
        <f>MATCH(J375,#REF!,0)</f>
        <v>#REF!</v>
      </c>
      <c r="L375" s="3" t="str">
        <f t="shared" ca="1" si="71"/>
        <v>F0</v>
      </c>
      <c r="M375" s="3" t="str">
        <f t="shared" ca="1" si="72"/>
        <v>C2</v>
      </c>
      <c r="N375" s="3" t="str">
        <f t="shared" ca="1" si="73"/>
        <v>C2</v>
      </c>
    </row>
    <row r="376" spans="1:14" s="41" customFormat="1" ht="30" customHeight="1" x14ac:dyDescent="0.2">
      <c r="A376" s="63" t="s">
        <v>370</v>
      </c>
      <c r="B376" s="49" t="s">
        <v>18</v>
      </c>
      <c r="C376" s="50" t="s">
        <v>191</v>
      </c>
      <c r="D376" s="51" t="s">
        <v>389</v>
      </c>
      <c r="E376" s="52"/>
      <c r="F376" s="46"/>
      <c r="G376" s="47"/>
      <c r="H376" s="47"/>
      <c r="I376" s="5" t="str">
        <f t="shared" ca="1" si="70"/>
        <v>LOCKED</v>
      </c>
      <c r="J376" s="1" t="str">
        <f t="shared" si="74"/>
        <v>B126rConcrete Curb RemovalCW 3240-R10</v>
      </c>
      <c r="K376" s="2" t="e">
        <f>MATCH(J376,#REF!,0)</f>
        <v>#REF!</v>
      </c>
      <c r="L376" s="3" t="str">
        <f t="shared" ca="1" si="71"/>
        <v>F0</v>
      </c>
      <c r="M376" s="3" t="str">
        <f t="shared" ca="1" si="72"/>
        <v>C2</v>
      </c>
      <c r="N376" s="3" t="str">
        <f t="shared" ca="1" si="73"/>
        <v>C2</v>
      </c>
    </row>
    <row r="377" spans="1:14" s="118" customFormat="1" ht="30" customHeight="1" x14ac:dyDescent="0.2">
      <c r="A377" s="67" t="s">
        <v>371</v>
      </c>
      <c r="B377" s="111" t="s">
        <v>199</v>
      </c>
      <c r="C377" s="69" t="s">
        <v>229</v>
      </c>
      <c r="D377" s="70" t="s">
        <v>119</v>
      </c>
      <c r="E377" s="71" t="s">
        <v>128</v>
      </c>
      <c r="F377" s="72">
        <v>1100</v>
      </c>
      <c r="G377" s="73"/>
      <c r="H377" s="74">
        <f t="shared" ref="H377:H378" si="80">ROUND(G377*F377,2)</f>
        <v>0</v>
      </c>
      <c r="I377" s="5" t="str">
        <f t="shared" ca="1" si="70"/>
        <v/>
      </c>
      <c r="J377" s="1" t="str">
        <f t="shared" si="74"/>
        <v>B129rCurb and Gutterm</v>
      </c>
      <c r="K377" s="2" t="e">
        <f>MATCH(J377,#REF!,0)</f>
        <v>#REF!</v>
      </c>
      <c r="L377" s="3" t="str">
        <f t="shared" ca="1" si="71"/>
        <v>F0</v>
      </c>
      <c r="M377" s="3" t="str">
        <f t="shared" ca="1" si="72"/>
        <v>C2</v>
      </c>
      <c r="N377" s="3" t="str">
        <f t="shared" ca="1" si="73"/>
        <v>C2</v>
      </c>
    </row>
    <row r="378" spans="1:14" s="41" customFormat="1" ht="30" customHeight="1" x14ac:dyDescent="0.2">
      <c r="A378" s="63" t="s">
        <v>271</v>
      </c>
      <c r="B378" s="49" t="s">
        <v>19</v>
      </c>
      <c r="C378" s="50" t="s">
        <v>111</v>
      </c>
      <c r="D378" s="51" t="s">
        <v>351</v>
      </c>
      <c r="E378" s="52" t="s">
        <v>124</v>
      </c>
      <c r="F378" s="53">
        <v>25</v>
      </c>
      <c r="G378" s="54"/>
      <c r="H378" s="55">
        <f t="shared" si="80"/>
        <v>0</v>
      </c>
      <c r="I378" s="5" t="str">
        <f t="shared" ca="1" si="70"/>
        <v/>
      </c>
      <c r="J378" s="1" t="str">
        <f t="shared" si="74"/>
        <v>B189Regrading Existing Interlocking Paving StonesCW 3330-R5m²</v>
      </c>
      <c r="K378" s="2" t="e">
        <f>MATCH(J378,#REF!,0)</f>
        <v>#REF!</v>
      </c>
      <c r="L378" s="3" t="str">
        <f t="shared" ca="1" si="71"/>
        <v>F0</v>
      </c>
      <c r="M378" s="3" t="str">
        <f t="shared" ca="1" si="72"/>
        <v>C2</v>
      </c>
      <c r="N378" s="3" t="str">
        <f t="shared" ca="1" si="73"/>
        <v>C2</v>
      </c>
    </row>
    <row r="379" spans="1:14" s="41" customFormat="1" ht="30" customHeight="1" x14ac:dyDescent="0.2">
      <c r="A379" s="63" t="s">
        <v>272</v>
      </c>
      <c r="B379" s="49" t="s">
        <v>20</v>
      </c>
      <c r="C379" s="50" t="s">
        <v>204</v>
      </c>
      <c r="D379" s="51" t="s">
        <v>458</v>
      </c>
      <c r="E379" s="76"/>
      <c r="F379" s="46"/>
      <c r="G379" s="47"/>
      <c r="H379" s="47"/>
      <c r="I379" s="5" t="str">
        <f t="shared" ca="1" si="70"/>
        <v>LOCKED</v>
      </c>
      <c r="J379" s="1" t="str">
        <f t="shared" si="74"/>
        <v>B190Construction of Asphaltic Concrete OverlayCW 3410-R12</v>
      </c>
      <c r="K379" s="2" t="e">
        <f>MATCH(J379,#REF!,0)</f>
        <v>#REF!</v>
      </c>
      <c r="L379" s="3" t="str">
        <f t="shared" ca="1" si="71"/>
        <v>F0</v>
      </c>
      <c r="M379" s="3" t="str">
        <f t="shared" ca="1" si="72"/>
        <v>C2</v>
      </c>
      <c r="N379" s="3" t="str">
        <f t="shared" ca="1" si="73"/>
        <v>C2</v>
      </c>
    </row>
    <row r="380" spans="1:14" s="41" customFormat="1" ht="30" customHeight="1" x14ac:dyDescent="0.2">
      <c r="A380" s="63" t="s">
        <v>273</v>
      </c>
      <c r="B380" s="58" t="s">
        <v>199</v>
      </c>
      <c r="C380" s="50" t="s">
        <v>205</v>
      </c>
      <c r="D380" s="51"/>
      <c r="E380" s="52"/>
      <c r="F380" s="46"/>
      <c r="G380" s="47"/>
      <c r="H380" s="47"/>
      <c r="I380" s="5" t="str">
        <f t="shared" ca="1" si="70"/>
        <v>LOCKED</v>
      </c>
      <c r="J380" s="1" t="str">
        <f t="shared" si="74"/>
        <v>B191Main Line Paving</v>
      </c>
      <c r="K380" s="2" t="e">
        <f>MATCH(J380,#REF!,0)</f>
        <v>#REF!</v>
      </c>
      <c r="L380" s="3" t="str">
        <f t="shared" ca="1" si="71"/>
        <v>F0</v>
      </c>
      <c r="M380" s="3" t="str">
        <f t="shared" ca="1" si="72"/>
        <v>C2</v>
      </c>
      <c r="N380" s="3" t="str">
        <f t="shared" ca="1" si="73"/>
        <v>C2</v>
      </c>
    </row>
    <row r="381" spans="1:14" s="41" customFormat="1" ht="30" customHeight="1" x14ac:dyDescent="0.2">
      <c r="A381" s="63" t="s">
        <v>274</v>
      </c>
      <c r="B381" s="65" t="s">
        <v>333</v>
      </c>
      <c r="C381" s="50" t="s">
        <v>343</v>
      </c>
      <c r="D381" s="51"/>
      <c r="E381" s="52" t="s">
        <v>126</v>
      </c>
      <c r="F381" s="53">
        <v>765</v>
      </c>
      <c r="G381" s="54"/>
      <c r="H381" s="55">
        <f>ROUND(G381*F381,2)</f>
        <v>0</v>
      </c>
      <c r="I381" s="5" t="str">
        <f t="shared" ca="1" si="70"/>
        <v/>
      </c>
      <c r="J381" s="1" t="str">
        <f t="shared" si="74"/>
        <v>B193Type IAtonne</v>
      </c>
      <c r="K381" s="2" t="e">
        <f>MATCH(J381,#REF!,0)</f>
        <v>#REF!</v>
      </c>
      <c r="L381" s="3" t="str">
        <f t="shared" ca="1" si="71"/>
        <v>F0</v>
      </c>
      <c r="M381" s="3" t="str">
        <f t="shared" ca="1" si="72"/>
        <v>C2</v>
      </c>
      <c r="N381" s="3" t="str">
        <f t="shared" ca="1" si="73"/>
        <v>C2</v>
      </c>
    </row>
    <row r="382" spans="1:14" s="41" customFormat="1" ht="30" customHeight="1" x14ac:dyDescent="0.2">
      <c r="A382" s="63" t="s">
        <v>275</v>
      </c>
      <c r="B382" s="58" t="s">
        <v>200</v>
      </c>
      <c r="C382" s="50" t="s">
        <v>206</v>
      </c>
      <c r="D382" s="51"/>
      <c r="E382" s="52"/>
      <c r="F382" s="46"/>
      <c r="G382" s="47"/>
      <c r="H382" s="47"/>
      <c r="I382" s="5" t="str">
        <f t="shared" ca="1" si="70"/>
        <v>LOCKED</v>
      </c>
      <c r="J382" s="1" t="str">
        <f t="shared" si="74"/>
        <v>B194Tie-ins and Approaches</v>
      </c>
      <c r="K382" s="2" t="e">
        <f>MATCH(J382,#REF!,0)</f>
        <v>#REF!</v>
      </c>
      <c r="L382" s="3" t="str">
        <f t="shared" ca="1" si="71"/>
        <v>F0</v>
      </c>
      <c r="M382" s="3" t="str">
        <f t="shared" ca="1" si="72"/>
        <v>C2</v>
      </c>
      <c r="N382" s="3" t="str">
        <f t="shared" ca="1" si="73"/>
        <v>C2</v>
      </c>
    </row>
    <row r="383" spans="1:14" s="41" customFormat="1" ht="30" customHeight="1" x14ac:dyDescent="0.2">
      <c r="A383" s="63" t="s">
        <v>276</v>
      </c>
      <c r="B383" s="65" t="s">
        <v>333</v>
      </c>
      <c r="C383" s="50" t="s">
        <v>343</v>
      </c>
      <c r="D383" s="51"/>
      <c r="E383" s="52" t="s">
        <v>126</v>
      </c>
      <c r="F383" s="53">
        <v>115</v>
      </c>
      <c r="G383" s="54"/>
      <c r="H383" s="55">
        <f>ROUND(G383*F383,2)</f>
        <v>0</v>
      </c>
      <c r="I383" s="5" t="str">
        <f t="shared" ca="1" si="70"/>
        <v/>
      </c>
      <c r="J383" s="1" t="str">
        <f t="shared" si="74"/>
        <v>B195Type IAtonne</v>
      </c>
      <c r="K383" s="2" t="e">
        <f>MATCH(J383,#REF!,0)</f>
        <v>#REF!</v>
      </c>
      <c r="L383" s="3" t="str">
        <f t="shared" ca="1" si="71"/>
        <v>F0</v>
      </c>
      <c r="M383" s="3" t="str">
        <f t="shared" ca="1" si="72"/>
        <v>C2</v>
      </c>
      <c r="N383" s="3" t="str">
        <f t="shared" ca="1" si="73"/>
        <v>C2</v>
      </c>
    </row>
    <row r="384" spans="1:14" s="41" customFormat="1" ht="30" customHeight="1" x14ac:dyDescent="0.2">
      <c r="A384" s="63" t="s">
        <v>277</v>
      </c>
      <c r="B384" s="49" t="s">
        <v>21</v>
      </c>
      <c r="C384" s="50" t="s">
        <v>52</v>
      </c>
      <c r="D384" s="51" t="s">
        <v>397</v>
      </c>
      <c r="E384" s="52"/>
      <c r="F384" s="46"/>
      <c r="G384" s="47"/>
      <c r="H384" s="47"/>
      <c r="I384" s="5" t="str">
        <f t="shared" ca="1" si="70"/>
        <v>LOCKED</v>
      </c>
      <c r="J384" s="1" t="str">
        <f t="shared" si="74"/>
        <v>B200Planing of PavementCW 3450-R6</v>
      </c>
      <c r="K384" s="2" t="e">
        <f>MATCH(J384,#REF!,0)</f>
        <v>#REF!</v>
      </c>
      <c r="L384" s="3" t="str">
        <f t="shared" ca="1" si="71"/>
        <v>F0</v>
      </c>
      <c r="M384" s="3" t="str">
        <f t="shared" ca="1" si="72"/>
        <v>C2</v>
      </c>
      <c r="N384" s="3" t="str">
        <f t="shared" ca="1" si="73"/>
        <v>C2</v>
      </c>
    </row>
    <row r="385" spans="1:14" s="41" customFormat="1" ht="30" customHeight="1" x14ac:dyDescent="0.2">
      <c r="A385" s="63" t="s">
        <v>278</v>
      </c>
      <c r="B385" s="58" t="s">
        <v>199</v>
      </c>
      <c r="C385" s="50" t="s">
        <v>411</v>
      </c>
      <c r="D385" s="51" t="s">
        <v>119</v>
      </c>
      <c r="E385" s="52" t="s">
        <v>124</v>
      </c>
      <c r="F385" s="53">
        <v>1350</v>
      </c>
      <c r="G385" s="54"/>
      <c r="H385" s="55">
        <f t="shared" ref="H385:H388" si="81">ROUND(G385*F385,2)</f>
        <v>0</v>
      </c>
      <c r="I385" s="5" t="str">
        <f t="shared" ca="1" si="70"/>
        <v/>
      </c>
      <c r="J385" s="1" t="str">
        <f t="shared" si="74"/>
        <v>B2011 - 50 mm Depth (Asphalt)m²</v>
      </c>
      <c r="K385" s="2" t="e">
        <f>MATCH(J385,#REF!,0)</f>
        <v>#REF!</v>
      </c>
      <c r="L385" s="3" t="str">
        <f t="shared" ca="1" si="71"/>
        <v>F0</v>
      </c>
      <c r="M385" s="3" t="str">
        <f t="shared" ca="1" si="72"/>
        <v>C2</v>
      </c>
      <c r="N385" s="3" t="str">
        <f t="shared" ca="1" si="73"/>
        <v>C2</v>
      </c>
    </row>
    <row r="386" spans="1:14" s="41" customFormat="1" ht="30" customHeight="1" x14ac:dyDescent="0.2">
      <c r="A386" s="63" t="s">
        <v>279</v>
      </c>
      <c r="B386" s="58" t="s">
        <v>200</v>
      </c>
      <c r="C386" s="50" t="s">
        <v>50</v>
      </c>
      <c r="D386" s="51" t="s">
        <v>119</v>
      </c>
      <c r="E386" s="52" t="s">
        <v>124</v>
      </c>
      <c r="F386" s="53">
        <v>1350</v>
      </c>
      <c r="G386" s="54"/>
      <c r="H386" s="55">
        <f t="shared" si="81"/>
        <v>0</v>
      </c>
      <c r="I386" s="5" t="str">
        <f t="shared" ca="1" si="70"/>
        <v/>
      </c>
      <c r="J386" s="1" t="str">
        <f t="shared" si="74"/>
        <v>B20250 - 100 mm Depth (Asphalt)m²</v>
      </c>
      <c r="K386" s="2" t="e">
        <f>MATCH(J386,#REF!,0)</f>
        <v>#REF!</v>
      </c>
      <c r="L386" s="3" t="str">
        <f t="shared" ca="1" si="71"/>
        <v>F0</v>
      </c>
      <c r="M386" s="3" t="str">
        <f t="shared" ca="1" si="72"/>
        <v>C2</v>
      </c>
      <c r="N386" s="3" t="str">
        <f t="shared" ca="1" si="73"/>
        <v>C2</v>
      </c>
    </row>
    <row r="387" spans="1:14" s="41" customFormat="1" ht="30" customHeight="1" x14ac:dyDescent="0.2">
      <c r="A387" s="63" t="s">
        <v>300</v>
      </c>
      <c r="B387" s="49" t="s">
        <v>22</v>
      </c>
      <c r="C387" s="50" t="s">
        <v>483</v>
      </c>
      <c r="D387" s="51" t="s">
        <v>509</v>
      </c>
      <c r="E387" s="52"/>
      <c r="F387" s="46"/>
      <c r="G387" s="47"/>
      <c r="H387" s="47"/>
      <c r="I387" s="5" t="str">
        <f t="shared" ca="1" si="70"/>
        <v>LOCKED</v>
      </c>
      <c r="J387" s="1" t="str">
        <f t="shared" si="74"/>
        <v>B206Supply and Install Pavement Repair Fabric</v>
      </c>
      <c r="K387" s="2" t="e">
        <f>MATCH(J387,#REF!,0)</f>
        <v>#REF!</v>
      </c>
      <c r="L387" s="3" t="str">
        <f t="shared" ca="1" si="71"/>
        <v>F0</v>
      </c>
      <c r="M387" s="3" t="str">
        <f t="shared" ca="1" si="72"/>
        <v>C2</v>
      </c>
      <c r="N387" s="3" t="str">
        <f t="shared" ca="1" si="73"/>
        <v>C2</v>
      </c>
    </row>
    <row r="388" spans="1:14" s="41" customFormat="1" ht="30" customHeight="1" x14ac:dyDescent="0.2">
      <c r="A388" s="63" t="s">
        <v>481</v>
      </c>
      <c r="B388" s="58" t="s">
        <v>199</v>
      </c>
      <c r="C388" s="50" t="s">
        <v>482</v>
      </c>
      <c r="D388" s="51"/>
      <c r="E388" s="52" t="s">
        <v>124</v>
      </c>
      <c r="F388" s="66">
        <v>600</v>
      </c>
      <c r="G388" s="54"/>
      <c r="H388" s="55">
        <f t="shared" si="81"/>
        <v>0</v>
      </c>
      <c r="I388" s="5" t="str">
        <f t="shared" ca="1" si="70"/>
        <v/>
      </c>
      <c r="J388" s="1" t="str">
        <f t="shared" si="74"/>
        <v>B206AType Am²</v>
      </c>
      <c r="K388" s="2" t="e">
        <f>MATCH(J388,#REF!,0)</f>
        <v>#REF!</v>
      </c>
      <c r="L388" s="3" t="str">
        <f t="shared" ca="1" si="71"/>
        <v>F0</v>
      </c>
      <c r="M388" s="3" t="str">
        <f t="shared" ca="1" si="72"/>
        <v>C2</v>
      </c>
      <c r="N388" s="3" t="str">
        <f t="shared" ca="1" si="73"/>
        <v>C2</v>
      </c>
    </row>
    <row r="389" spans="1:14" s="41" customFormat="1" ht="30" customHeight="1" x14ac:dyDescent="0.2">
      <c r="A389" s="38"/>
      <c r="B389" s="84"/>
      <c r="C389" s="61" t="s">
        <v>532</v>
      </c>
      <c r="D389" s="46"/>
      <c r="E389" s="101"/>
      <c r="F389" s="46"/>
      <c r="G389" s="47"/>
      <c r="H389" s="47"/>
      <c r="I389" s="5" t="str">
        <f t="shared" ca="1" si="70"/>
        <v>LOCKED</v>
      </c>
      <c r="J389" s="1" t="str">
        <f t="shared" si="74"/>
        <v>ROADWORKS - NEW CONSTRUCTION</v>
      </c>
      <c r="K389" s="2" t="e">
        <f>MATCH(J389,#REF!,0)</f>
        <v>#REF!</v>
      </c>
      <c r="L389" s="3" t="str">
        <f t="shared" ca="1" si="71"/>
        <v>F0</v>
      </c>
      <c r="M389" s="3" t="str">
        <f t="shared" ca="1" si="72"/>
        <v>C2</v>
      </c>
      <c r="N389" s="3" t="str">
        <f t="shared" ca="1" si="73"/>
        <v>C2</v>
      </c>
    </row>
    <row r="390" spans="1:14" s="41" customFormat="1" ht="45" customHeight="1" x14ac:dyDescent="0.2">
      <c r="A390" s="81" t="s">
        <v>220</v>
      </c>
      <c r="B390" s="49" t="s">
        <v>23</v>
      </c>
      <c r="C390" s="50" t="s">
        <v>207</v>
      </c>
      <c r="D390" s="51" t="s">
        <v>511</v>
      </c>
      <c r="E390" s="52"/>
      <c r="F390" s="46"/>
      <c r="G390" s="47"/>
      <c r="H390" s="47"/>
      <c r="I390" s="5" t="str">
        <f t="shared" ref="I390:I453" ca="1" si="82">IF(CELL("protect",$G390)=1, "LOCKED", "")</f>
        <v>LOCKED</v>
      </c>
      <c r="J390" s="1" t="str">
        <f t="shared" si="74"/>
        <v>C032Concrete Curbs, Curb and Gutter, and Splash StripsCW 3310-R17, E13</v>
      </c>
      <c r="K390" s="2" t="e">
        <f>MATCH(J390,#REF!,0)</f>
        <v>#REF!</v>
      </c>
      <c r="L390" s="3" t="str">
        <f t="shared" ref="L390:L453" ca="1" si="83">CELL("format",$F390)</f>
        <v>F0</v>
      </c>
      <c r="M390" s="3" t="str">
        <f t="shared" ref="M390:M453" ca="1" si="84">CELL("format",$G390)</f>
        <v>C2</v>
      </c>
      <c r="N390" s="3" t="str">
        <f t="shared" ref="N390:N453" ca="1" si="85">CELL("format",$H390)</f>
        <v>C2</v>
      </c>
    </row>
    <row r="391" spans="1:14" s="41" customFormat="1" ht="60" customHeight="1" x14ac:dyDescent="0.2">
      <c r="A391" s="48" t="s">
        <v>290</v>
      </c>
      <c r="B391" s="58" t="s">
        <v>199</v>
      </c>
      <c r="C391" s="50" t="s">
        <v>533</v>
      </c>
      <c r="D391" s="51" t="s">
        <v>193</v>
      </c>
      <c r="E391" s="52" t="s">
        <v>128</v>
      </c>
      <c r="F391" s="66">
        <v>650</v>
      </c>
      <c r="G391" s="54"/>
      <c r="H391" s="55">
        <f t="shared" ref="H391:H393" si="86">ROUND(G391*F391,2)</f>
        <v>0</v>
      </c>
      <c r="I391" s="5" t="str">
        <f t="shared" ca="1" si="82"/>
        <v/>
      </c>
      <c r="J391" s="1" t="str">
        <f t="shared" ref="J391:J454" si="87">CLEAN(CONCATENATE(TRIM($A391),TRIM($C391),IF(LEFT($D391)&lt;&gt;"E",TRIM($D391),),TRIM($E391)))</f>
        <v>C038Construction of Curb and Gutter (150mm ht, Barrier, Integral, 600 mm width, 150 mm Plain Type 2 Concrete Pavement)SD-200m</v>
      </c>
      <c r="K391" s="2" t="e">
        <f>MATCH(J391,#REF!,0)</f>
        <v>#REF!</v>
      </c>
      <c r="L391" s="3" t="str">
        <f t="shared" ca="1" si="83"/>
        <v>F0</v>
      </c>
      <c r="M391" s="3" t="str">
        <f t="shared" ca="1" si="84"/>
        <v>C2</v>
      </c>
      <c r="N391" s="3" t="str">
        <f t="shared" ca="1" si="85"/>
        <v>C2</v>
      </c>
    </row>
    <row r="392" spans="1:14" s="41" customFormat="1" ht="60" customHeight="1" x14ac:dyDescent="0.2">
      <c r="A392" s="48" t="s">
        <v>291</v>
      </c>
      <c r="B392" s="58" t="s">
        <v>200</v>
      </c>
      <c r="C392" s="50" t="s">
        <v>534</v>
      </c>
      <c r="D392" s="51" t="s">
        <v>258</v>
      </c>
      <c r="E392" s="52" t="s">
        <v>128</v>
      </c>
      <c r="F392" s="66">
        <v>140</v>
      </c>
      <c r="G392" s="54"/>
      <c r="H392" s="55">
        <f t="shared" si="86"/>
        <v>0</v>
      </c>
      <c r="I392" s="5" t="str">
        <f t="shared" ca="1" si="82"/>
        <v/>
      </c>
      <c r="J392" s="1" t="str">
        <f t="shared" si="87"/>
        <v>C039Construction of Curb and Gutter (180 mm ht, Modified Barrier, Integral, 600 mm width, 150 mm Plain Type 2 Concrete Pavement)SD-200 SD-203Bm</v>
      </c>
      <c r="K392" s="2" t="e">
        <f>MATCH(J392,#REF!,0)</f>
        <v>#REF!</v>
      </c>
      <c r="L392" s="3" t="str">
        <f t="shared" ca="1" si="83"/>
        <v>F0</v>
      </c>
      <c r="M392" s="3" t="str">
        <f t="shared" ca="1" si="84"/>
        <v>C2</v>
      </c>
      <c r="N392" s="3" t="str">
        <f t="shared" ca="1" si="85"/>
        <v>C2</v>
      </c>
    </row>
    <row r="393" spans="1:14" s="117" customFormat="1" ht="60" customHeight="1" x14ac:dyDescent="0.2">
      <c r="A393" s="81" t="s">
        <v>221</v>
      </c>
      <c r="B393" s="58" t="s">
        <v>201</v>
      </c>
      <c r="C393" s="50" t="s">
        <v>535</v>
      </c>
      <c r="D393" s="51" t="s">
        <v>259</v>
      </c>
      <c r="E393" s="52" t="s">
        <v>128</v>
      </c>
      <c r="F393" s="66">
        <v>300</v>
      </c>
      <c r="G393" s="54"/>
      <c r="H393" s="55">
        <f t="shared" si="86"/>
        <v>0</v>
      </c>
      <c r="I393" s="5" t="str">
        <f t="shared" ca="1" si="82"/>
        <v/>
      </c>
      <c r="J393" s="1" t="str">
        <f t="shared" si="87"/>
        <v>C040Construction of Curb and Gutter (40 mm ht, Lip Curb, Integral, 600 mm width, 150 mm Plain Type 2 Concrete Pavement)SD-200 SD-202Bm</v>
      </c>
      <c r="K393" s="2" t="e">
        <f>MATCH(J393,#REF!,0)</f>
        <v>#REF!</v>
      </c>
      <c r="L393" s="3" t="str">
        <f t="shared" ca="1" si="83"/>
        <v>F0</v>
      </c>
      <c r="M393" s="3" t="str">
        <f t="shared" ca="1" si="84"/>
        <v>C2</v>
      </c>
      <c r="N393" s="3" t="str">
        <f t="shared" ca="1" si="85"/>
        <v>C2</v>
      </c>
    </row>
    <row r="394" spans="1:14" s="41" customFormat="1" ht="30" customHeight="1" x14ac:dyDescent="0.2">
      <c r="A394" s="38"/>
      <c r="B394" s="84"/>
      <c r="C394" s="61" t="s">
        <v>136</v>
      </c>
      <c r="D394" s="46"/>
      <c r="E394" s="85"/>
      <c r="F394" s="46"/>
      <c r="G394" s="47"/>
      <c r="H394" s="47"/>
      <c r="I394" s="5" t="str">
        <f t="shared" ca="1" si="82"/>
        <v>LOCKED</v>
      </c>
      <c r="J394" s="1" t="str">
        <f t="shared" si="87"/>
        <v>JOINT AND CRACK SEALING</v>
      </c>
      <c r="K394" s="2" t="e">
        <f>MATCH(J394,#REF!,0)</f>
        <v>#REF!</v>
      </c>
      <c r="L394" s="3" t="str">
        <f t="shared" ca="1" si="83"/>
        <v>F0</v>
      </c>
      <c r="M394" s="3" t="str">
        <f t="shared" ca="1" si="84"/>
        <v>C2</v>
      </c>
      <c r="N394" s="3" t="str">
        <f t="shared" ca="1" si="85"/>
        <v>C2</v>
      </c>
    </row>
    <row r="395" spans="1:14" s="41" customFormat="1" ht="30" customHeight="1" x14ac:dyDescent="0.2">
      <c r="A395" s="48" t="s">
        <v>294</v>
      </c>
      <c r="B395" s="49" t="s">
        <v>247</v>
      </c>
      <c r="C395" s="50" t="s">
        <v>51</v>
      </c>
      <c r="D395" s="51" t="s">
        <v>353</v>
      </c>
      <c r="E395" s="52" t="s">
        <v>128</v>
      </c>
      <c r="F395" s="66">
        <v>500</v>
      </c>
      <c r="G395" s="54"/>
      <c r="H395" s="55">
        <f>ROUND(G395*F395,2)</f>
        <v>0</v>
      </c>
      <c r="I395" s="5" t="str">
        <f t="shared" ca="1" si="82"/>
        <v/>
      </c>
      <c r="J395" s="1" t="str">
        <f t="shared" si="87"/>
        <v>D006Reflective Crack MaintenanceCW 3250-R7m</v>
      </c>
      <c r="K395" s="2" t="e">
        <f>MATCH(J395,#REF!,0)</f>
        <v>#REF!</v>
      </c>
      <c r="L395" s="3" t="str">
        <f t="shared" ca="1" si="83"/>
        <v>F0</v>
      </c>
      <c r="M395" s="3" t="str">
        <f t="shared" ca="1" si="84"/>
        <v>C2</v>
      </c>
      <c r="N395" s="3" t="str">
        <f t="shared" ca="1" si="85"/>
        <v>C2</v>
      </c>
    </row>
    <row r="396" spans="1:14" s="41" customFormat="1" ht="45" customHeight="1" x14ac:dyDescent="0.2">
      <c r="A396" s="38"/>
      <c r="B396" s="84"/>
      <c r="C396" s="61" t="s">
        <v>137</v>
      </c>
      <c r="D396" s="46"/>
      <c r="E396" s="85"/>
      <c r="F396" s="46"/>
      <c r="G396" s="47"/>
      <c r="H396" s="47"/>
      <c r="I396" s="5" t="str">
        <f t="shared" ca="1" si="82"/>
        <v>LOCKED</v>
      </c>
      <c r="J396" s="1" t="str">
        <f t="shared" si="87"/>
        <v>ASSOCIATED DRAINAGE AND UNDERGROUND WORKS</v>
      </c>
      <c r="K396" s="2" t="e">
        <f>MATCH(J396,#REF!,0)</f>
        <v>#REF!</v>
      </c>
      <c r="L396" s="3" t="str">
        <f t="shared" ca="1" si="83"/>
        <v>F0</v>
      </c>
      <c r="M396" s="3" t="str">
        <f t="shared" ca="1" si="84"/>
        <v>C2</v>
      </c>
      <c r="N396" s="3" t="str">
        <f t="shared" ca="1" si="85"/>
        <v>C2</v>
      </c>
    </row>
    <row r="397" spans="1:14" s="41" customFormat="1" ht="30" customHeight="1" x14ac:dyDescent="0.2">
      <c r="A397" s="48" t="s">
        <v>146</v>
      </c>
      <c r="B397" s="49" t="s">
        <v>249</v>
      </c>
      <c r="C397" s="50" t="s">
        <v>238</v>
      </c>
      <c r="D397" s="51" t="s">
        <v>4</v>
      </c>
      <c r="E397" s="52"/>
      <c r="F397" s="46"/>
      <c r="G397" s="47"/>
      <c r="H397" s="47"/>
      <c r="I397" s="5" t="str">
        <f t="shared" ca="1" si="82"/>
        <v>LOCKED</v>
      </c>
      <c r="J397" s="1" t="str">
        <f t="shared" si="87"/>
        <v>E003Catch BasinCW 2130-R12</v>
      </c>
      <c r="K397" s="2" t="e">
        <f>MATCH(J397,#REF!,0)</f>
        <v>#REF!</v>
      </c>
      <c r="L397" s="3" t="str">
        <f t="shared" ca="1" si="83"/>
        <v>F0</v>
      </c>
      <c r="M397" s="3" t="str">
        <f t="shared" ca="1" si="84"/>
        <v>C2</v>
      </c>
      <c r="N397" s="3" t="str">
        <f t="shared" ca="1" si="85"/>
        <v>C2</v>
      </c>
    </row>
    <row r="398" spans="1:14" s="41" customFormat="1" ht="30" customHeight="1" x14ac:dyDescent="0.2">
      <c r="A398" s="48" t="s">
        <v>147</v>
      </c>
      <c r="B398" s="58" t="s">
        <v>199</v>
      </c>
      <c r="C398" s="50" t="s">
        <v>400</v>
      </c>
      <c r="D398" s="51"/>
      <c r="E398" s="52" t="s">
        <v>127</v>
      </c>
      <c r="F398" s="66">
        <v>7</v>
      </c>
      <c r="G398" s="54"/>
      <c r="H398" s="55">
        <f>ROUND(G398*F398,2)</f>
        <v>0</v>
      </c>
      <c r="I398" s="5" t="str">
        <f t="shared" ca="1" si="82"/>
        <v/>
      </c>
      <c r="J398" s="1" t="str">
        <f t="shared" si="87"/>
        <v>E004SD-024, 1200 mm deepeach</v>
      </c>
      <c r="K398" s="2" t="e">
        <f>MATCH(J398,#REF!,0)</f>
        <v>#REF!</v>
      </c>
      <c r="L398" s="3" t="str">
        <f t="shared" ca="1" si="83"/>
        <v>F0</v>
      </c>
      <c r="M398" s="3" t="str">
        <f t="shared" ca="1" si="84"/>
        <v>C2</v>
      </c>
      <c r="N398" s="3" t="str">
        <f t="shared" ca="1" si="85"/>
        <v>C2</v>
      </c>
    </row>
    <row r="399" spans="1:14" s="41" customFormat="1" ht="30" customHeight="1" x14ac:dyDescent="0.2">
      <c r="A399" s="48" t="s">
        <v>148</v>
      </c>
      <c r="B399" s="49" t="s">
        <v>251</v>
      </c>
      <c r="C399" s="50" t="s">
        <v>239</v>
      </c>
      <c r="D399" s="51" t="s">
        <v>4</v>
      </c>
      <c r="E399" s="52"/>
      <c r="F399" s="46"/>
      <c r="G399" s="47"/>
      <c r="H399" s="47"/>
      <c r="I399" s="5" t="str">
        <f t="shared" ca="1" si="82"/>
        <v>LOCKED</v>
      </c>
      <c r="J399" s="1" t="str">
        <f t="shared" si="87"/>
        <v>E006Catch PitCW 2130-R12</v>
      </c>
      <c r="K399" s="2" t="e">
        <f>MATCH(J399,#REF!,0)</f>
        <v>#REF!</v>
      </c>
      <c r="L399" s="3" t="str">
        <f t="shared" ca="1" si="83"/>
        <v>F0</v>
      </c>
      <c r="M399" s="3" t="str">
        <f t="shared" ca="1" si="84"/>
        <v>C2</v>
      </c>
      <c r="N399" s="3" t="str">
        <f t="shared" ca="1" si="85"/>
        <v>C2</v>
      </c>
    </row>
    <row r="400" spans="1:14" s="41" customFormat="1" ht="30" customHeight="1" x14ac:dyDescent="0.2">
      <c r="A400" s="48" t="s">
        <v>149</v>
      </c>
      <c r="B400" s="58" t="s">
        <v>199</v>
      </c>
      <c r="C400" s="50" t="s">
        <v>240</v>
      </c>
      <c r="D400" s="51"/>
      <c r="E400" s="52" t="s">
        <v>127</v>
      </c>
      <c r="F400" s="66">
        <v>4</v>
      </c>
      <c r="G400" s="54"/>
      <c r="H400" s="55">
        <f>ROUND(G400*F400,2)</f>
        <v>0</v>
      </c>
      <c r="I400" s="5" t="str">
        <f t="shared" ca="1" si="82"/>
        <v/>
      </c>
      <c r="J400" s="1" t="str">
        <f t="shared" si="87"/>
        <v>E007SD-023each</v>
      </c>
      <c r="K400" s="2" t="e">
        <f>MATCH(J400,#REF!,0)</f>
        <v>#REF!</v>
      </c>
      <c r="L400" s="3" t="str">
        <f t="shared" ca="1" si="83"/>
        <v>F0</v>
      </c>
      <c r="M400" s="3" t="str">
        <f t="shared" ca="1" si="84"/>
        <v>C2</v>
      </c>
      <c r="N400" s="3" t="str">
        <f t="shared" ca="1" si="85"/>
        <v>C2</v>
      </c>
    </row>
    <row r="401" spans="1:14" s="41" customFormat="1" ht="30" customHeight="1" x14ac:dyDescent="0.2">
      <c r="A401" s="48" t="s">
        <v>150</v>
      </c>
      <c r="B401" s="49" t="s">
        <v>280</v>
      </c>
      <c r="C401" s="50" t="s">
        <v>241</v>
      </c>
      <c r="D401" s="51" t="s">
        <v>4</v>
      </c>
      <c r="E401" s="52"/>
      <c r="F401" s="46"/>
      <c r="G401" s="47"/>
      <c r="H401" s="47"/>
      <c r="I401" s="5" t="str">
        <f t="shared" ca="1" si="82"/>
        <v>LOCKED</v>
      </c>
      <c r="J401" s="1" t="str">
        <f t="shared" si="87"/>
        <v>E008Sewer ServiceCW 2130-R12</v>
      </c>
      <c r="K401" s="2" t="e">
        <f>MATCH(J401,#REF!,0)</f>
        <v>#REF!</v>
      </c>
      <c r="L401" s="3" t="str">
        <f t="shared" ca="1" si="83"/>
        <v>F0</v>
      </c>
      <c r="M401" s="3" t="str">
        <f t="shared" ca="1" si="84"/>
        <v>C2</v>
      </c>
      <c r="N401" s="3" t="str">
        <f t="shared" ca="1" si="85"/>
        <v>C2</v>
      </c>
    </row>
    <row r="402" spans="1:14" s="41" customFormat="1" ht="30" customHeight="1" x14ac:dyDescent="0.2">
      <c r="A402" s="81" t="s">
        <v>24</v>
      </c>
      <c r="B402" s="58" t="s">
        <v>199</v>
      </c>
      <c r="C402" s="50" t="s">
        <v>403</v>
      </c>
      <c r="D402" s="51"/>
      <c r="E402" s="52"/>
      <c r="F402" s="46"/>
      <c r="G402" s="47"/>
      <c r="H402" s="47"/>
      <c r="I402" s="5" t="str">
        <f t="shared" ca="1" si="82"/>
        <v>LOCKED</v>
      </c>
      <c r="J402" s="1" t="str">
        <f t="shared" si="87"/>
        <v>E009150 mm, PVC</v>
      </c>
      <c r="K402" s="2" t="e">
        <f>MATCH(J402,#REF!,0)</f>
        <v>#REF!</v>
      </c>
      <c r="L402" s="3" t="str">
        <f t="shared" ca="1" si="83"/>
        <v>F0</v>
      </c>
      <c r="M402" s="3" t="str">
        <f t="shared" ca="1" si="84"/>
        <v>C2</v>
      </c>
      <c r="N402" s="3" t="str">
        <f t="shared" ca="1" si="85"/>
        <v>C2</v>
      </c>
    </row>
    <row r="403" spans="1:14" s="118" customFormat="1" ht="45" customHeight="1" x14ac:dyDescent="0.2">
      <c r="A403" s="82" t="s">
        <v>25</v>
      </c>
      <c r="B403" s="114" t="s">
        <v>333</v>
      </c>
      <c r="C403" s="69" t="s">
        <v>516</v>
      </c>
      <c r="D403" s="70"/>
      <c r="E403" s="71" t="s">
        <v>128</v>
      </c>
      <c r="F403" s="83">
        <v>25</v>
      </c>
      <c r="G403" s="73"/>
      <c r="H403" s="74">
        <f>ROUND(G403*F403,2)</f>
        <v>0</v>
      </c>
      <c r="I403" s="5" t="str">
        <f t="shared" ca="1" si="82"/>
        <v/>
      </c>
      <c r="J403" s="1" t="str">
        <f t="shared" si="87"/>
        <v>E010In a Trench, Class B Sand Bedding, Class 3 Backfillm</v>
      </c>
      <c r="K403" s="2" t="e">
        <f>MATCH(J403,#REF!,0)</f>
        <v>#REF!</v>
      </c>
      <c r="L403" s="3" t="str">
        <f t="shared" ca="1" si="83"/>
        <v>F0</v>
      </c>
      <c r="M403" s="3" t="str">
        <f t="shared" ca="1" si="84"/>
        <v>C2</v>
      </c>
      <c r="N403" s="3" t="str">
        <f t="shared" ca="1" si="85"/>
        <v>C2</v>
      </c>
    </row>
    <row r="404" spans="1:14" s="41" customFormat="1" ht="30" customHeight="1" x14ac:dyDescent="0.2">
      <c r="A404" s="48" t="s">
        <v>26</v>
      </c>
      <c r="B404" s="49" t="s">
        <v>295</v>
      </c>
      <c r="C404" s="50" t="s">
        <v>313</v>
      </c>
      <c r="D404" s="51" t="s">
        <v>4</v>
      </c>
      <c r="E404" s="52" t="s">
        <v>128</v>
      </c>
      <c r="F404" s="66">
        <v>15</v>
      </c>
      <c r="G404" s="54"/>
      <c r="H404" s="55">
        <f>ROUND(G404*F404,2)</f>
        <v>0</v>
      </c>
      <c r="I404" s="5" t="str">
        <f t="shared" ca="1" si="82"/>
        <v/>
      </c>
      <c r="J404" s="1" t="str">
        <f t="shared" si="87"/>
        <v>E012Drainage Connection PipeCW 2130-R12m</v>
      </c>
      <c r="K404" s="2" t="e">
        <f>MATCH(J404,#REF!,0)</f>
        <v>#REF!</v>
      </c>
      <c r="L404" s="3" t="str">
        <f t="shared" ca="1" si="83"/>
        <v>F0</v>
      </c>
      <c r="M404" s="3" t="str">
        <f t="shared" ca="1" si="84"/>
        <v>C2</v>
      </c>
      <c r="N404" s="3" t="str">
        <f t="shared" ca="1" si="85"/>
        <v>C2</v>
      </c>
    </row>
    <row r="405" spans="1:14" s="41" customFormat="1" ht="30" customHeight="1" x14ac:dyDescent="0.2">
      <c r="A405" s="48" t="s">
        <v>32</v>
      </c>
      <c r="B405" s="49" t="s">
        <v>322</v>
      </c>
      <c r="C405" s="86" t="s">
        <v>426</v>
      </c>
      <c r="D405" s="87" t="s">
        <v>427</v>
      </c>
      <c r="E405" s="52"/>
      <c r="F405" s="46"/>
      <c r="G405" s="47"/>
      <c r="H405" s="47"/>
      <c r="I405" s="5" t="str">
        <f t="shared" ca="1" si="82"/>
        <v>LOCKED</v>
      </c>
      <c r="J405" s="1" t="str">
        <f t="shared" si="87"/>
        <v>E023Frames &amp; CoversCW 3210-R8</v>
      </c>
      <c r="K405" s="2" t="e">
        <f>MATCH(J405,#REF!,0)</f>
        <v>#REF!</v>
      </c>
      <c r="L405" s="3" t="str">
        <f t="shared" ca="1" si="83"/>
        <v>F0</v>
      </c>
      <c r="M405" s="3" t="str">
        <f t="shared" ca="1" si="84"/>
        <v>C2</v>
      </c>
      <c r="N405" s="3" t="str">
        <f t="shared" ca="1" si="85"/>
        <v>C2</v>
      </c>
    </row>
    <row r="406" spans="1:14" s="41" customFormat="1" ht="45" customHeight="1" x14ac:dyDescent="0.2">
      <c r="A406" s="48" t="s">
        <v>33</v>
      </c>
      <c r="B406" s="58" t="s">
        <v>199</v>
      </c>
      <c r="C406" s="88" t="s">
        <v>464</v>
      </c>
      <c r="D406" s="51"/>
      <c r="E406" s="52" t="s">
        <v>127</v>
      </c>
      <c r="F406" s="66">
        <v>2</v>
      </c>
      <c r="G406" s="54"/>
      <c r="H406" s="55">
        <f t="shared" ref="H406:H407" si="88">ROUND(G406*F406,2)</f>
        <v>0</v>
      </c>
      <c r="I406" s="5" t="str">
        <f t="shared" ca="1" si="82"/>
        <v/>
      </c>
      <c r="J406" s="1" t="str">
        <f t="shared" si="87"/>
        <v>E024AP-006 - Standard Frame for Manhole and Catch Basineach</v>
      </c>
      <c r="K406" s="2" t="e">
        <f>MATCH(J406,#REF!,0)</f>
        <v>#REF!</v>
      </c>
      <c r="L406" s="3" t="str">
        <f t="shared" ca="1" si="83"/>
        <v>F0</v>
      </c>
      <c r="M406" s="3" t="str">
        <f t="shared" ca="1" si="84"/>
        <v>C2</v>
      </c>
      <c r="N406" s="3" t="str">
        <f t="shared" ca="1" si="85"/>
        <v>C2</v>
      </c>
    </row>
    <row r="407" spans="1:14" s="41" customFormat="1" ht="45" customHeight="1" x14ac:dyDescent="0.2">
      <c r="A407" s="48" t="s">
        <v>34</v>
      </c>
      <c r="B407" s="58" t="s">
        <v>200</v>
      </c>
      <c r="C407" s="88" t="s">
        <v>465</v>
      </c>
      <c r="D407" s="51"/>
      <c r="E407" s="52" t="s">
        <v>127</v>
      </c>
      <c r="F407" s="66">
        <v>2</v>
      </c>
      <c r="G407" s="54"/>
      <c r="H407" s="55">
        <f t="shared" si="88"/>
        <v>0</v>
      </c>
      <c r="I407" s="5" t="str">
        <f t="shared" ca="1" si="82"/>
        <v/>
      </c>
      <c r="J407" s="1" t="str">
        <f t="shared" si="87"/>
        <v>E025AP-007 - Standard Solid Cover for Standard Frameeach</v>
      </c>
      <c r="K407" s="2" t="e">
        <f>MATCH(J407,#REF!,0)</f>
        <v>#REF!</v>
      </c>
      <c r="L407" s="3" t="str">
        <f t="shared" ca="1" si="83"/>
        <v>F0</v>
      </c>
      <c r="M407" s="3" t="str">
        <f t="shared" ca="1" si="84"/>
        <v>C2</v>
      </c>
      <c r="N407" s="3" t="str">
        <f t="shared" ca="1" si="85"/>
        <v>C2</v>
      </c>
    </row>
    <row r="408" spans="1:14" s="41" customFormat="1" ht="30" customHeight="1" x14ac:dyDescent="0.2">
      <c r="A408" s="48" t="s">
        <v>38</v>
      </c>
      <c r="B408" s="49" t="s">
        <v>324</v>
      </c>
      <c r="C408" s="89" t="s">
        <v>243</v>
      </c>
      <c r="D408" s="51" t="s">
        <v>4</v>
      </c>
      <c r="E408" s="52"/>
      <c r="F408" s="46"/>
      <c r="G408" s="47"/>
      <c r="H408" s="47"/>
      <c r="I408" s="5" t="str">
        <f t="shared" ca="1" si="82"/>
        <v>LOCKED</v>
      </c>
      <c r="J408" s="1" t="str">
        <f t="shared" si="87"/>
        <v>E032Connecting to Existing ManholeCW 2130-R12</v>
      </c>
      <c r="K408" s="2" t="e">
        <f>MATCH(J408,#REF!,0)</f>
        <v>#REF!</v>
      </c>
      <c r="L408" s="3" t="str">
        <f t="shared" ca="1" si="83"/>
        <v>F0</v>
      </c>
      <c r="M408" s="3" t="str">
        <f t="shared" ca="1" si="84"/>
        <v>C2</v>
      </c>
      <c r="N408" s="3" t="str">
        <f t="shared" ca="1" si="85"/>
        <v>C2</v>
      </c>
    </row>
    <row r="409" spans="1:14" s="41" customFormat="1" ht="30" customHeight="1" x14ac:dyDescent="0.2">
      <c r="A409" s="48" t="s">
        <v>39</v>
      </c>
      <c r="B409" s="58" t="s">
        <v>199</v>
      </c>
      <c r="C409" s="89" t="s">
        <v>405</v>
      </c>
      <c r="D409" s="51"/>
      <c r="E409" s="52" t="s">
        <v>127</v>
      </c>
      <c r="F409" s="66">
        <v>5</v>
      </c>
      <c r="G409" s="54"/>
      <c r="H409" s="55">
        <f>ROUND(G409*F409,2)</f>
        <v>0</v>
      </c>
      <c r="I409" s="5" t="str">
        <f t="shared" ca="1" si="82"/>
        <v/>
      </c>
      <c r="J409" s="1" t="str">
        <f t="shared" si="87"/>
        <v>E033250 mm Catch Basin Leadeach</v>
      </c>
      <c r="K409" s="2" t="e">
        <f>MATCH(J409,#REF!,0)</f>
        <v>#REF!</v>
      </c>
      <c r="L409" s="3" t="str">
        <f t="shared" ca="1" si="83"/>
        <v>F0</v>
      </c>
      <c r="M409" s="3" t="str">
        <f t="shared" ca="1" si="84"/>
        <v>C2</v>
      </c>
      <c r="N409" s="3" t="str">
        <f t="shared" ca="1" si="85"/>
        <v>C2</v>
      </c>
    </row>
    <row r="410" spans="1:14" s="41" customFormat="1" ht="30" customHeight="1" x14ac:dyDescent="0.2">
      <c r="A410" s="48" t="s">
        <v>40</v>
      </c>
      <c r="B410" s="49" t="s">
        <v>325</v>
      </c>
      <c r="C410" s="89" t="s">
        <v>244</v>
      </c>
      <c r="D410" s="51" t="s">
        <v>4</v>
      </c>
      <c r="E410" s="52"/>
      <c r="F410" s="46"/>
      <c r="G410" s="47"/>
      <c r="H410" s="47"/>
      <c r="I410" s="5" t="str">
        <f t="shared" ca="1" si="82"/>
        <v>LOCKED</v>
      </c>
      <c r="J410" s="1" t="str">
        <f t="shared" si="87"/>
        <v>E034Connecting to Existing Catch BasinCW 2130-R12</v>
      </c>
      <c r="K410" s="2" t="e">
        <f>MATCH(J410,#REF!,0)</f>
        <v>#REF!</v>
      </c>
      <c r="L410" s="3" t="str">
        <f t="shared" ca="1" si="83"/>
        <v>F0</v>
      </c>
      <c r="M410" s="3" t="str">
        <f t="shared" ca="1" si="84"/>
        <v>C2</v>
      </c>
      <c r="N410" s="3" t="str">
        <f t="shared" ca="1" si="85"/>
        <v>C2</v>
      </c>
    </row>
    <row r="411" spans="1:14" s="41" customFormat="1" ht="30" customHeight="1" x14ac:dyDescent="0.2">
      <c r="A411" s="48" t="s">
        <v>41</v>
      </c>
      <c r="B411" s="58" t="s">
        <v>199</v>
      </c>
      <c r="C411" s="89" t="s">
        <v>406</v>
      </c>
      <c r="D411" s="51"/>
      <c r="E411" s="52" t="s">
        <v>127</v>
      </c>
      <c r="F411" s="66">
        <v>4</v>
      </c>
      <c r="G411" s="54"/>
      <c r="H411" s="55">
        <f>ROUND(G411*F411,2)</f>
        <v>0</v>
      </c>
      <c r="I411" s="5" t="str">
        <f t="shared" ca="1" si="82"/>
        <v/>
      </c>
      <c r="J411" s="1" t="str">
        <f t="shared" si="87"/>
        <v>E035250 mm Drainage Connection Pipeeach</v>
      </c>
      <c r="K411" s="2" t="e">
        <f>MATCH(J411,#REF!,0)</f>
        <v>#REF!</v>
      </c>
      <c r="L411" s="3" t="str">
        <f t="shared" ca="1" si="83"/>
        <v>F0</v>
      </c>
      <c r="M411" s="3" t="str">
        <f t="shared" ca="1" si="84"/>
        <v>C2</v>
      </c>
      <c r="N411" s="3" t="str">
        <f t="shared" ca="1" si="85"/>
        <v>C2</v>
      </c>
    </row>
    <row r="412" spans="1:14" s="41" customFormat="1" ht="30" customHeight="1" x14ac:dyDescent="0.2">
      <c r="A412" s="48" t="s">
        <v>42</v>
      </c>
      <c r="B412" s="49" t="s">
        <v>326</v>
      </c>
      <c r="C412" s="89" t="s">
        <v>245</v>
      </c>
      <c r="D412" s="51" t="s">
        <v>4</v>
      </c>
      <c r="E412" s="52"/>
      <c r="F412" s="46"/>
      <c r="G412" s="47"/>
      <c r="H412" s="47"/>
      <c r="I412" s="5" t="str">
        <f t="shared" ca="1" si="82"/>
        <v>LOCKED</v>
      </c>
      <c r="J412" s="1" t="str">
        <f t="shared" si="87"/>
        <v>E036Connecting to Existing SewerCW 2130-R12</v>
      </c>
      <c r="K412" s="2" t="e">
        <f>MATCH(J412,#REF!,0)</f>
        <v>#REF!</v>
      </c>
      <c r="L412" s="3" t="str">
        <f t="shared" ca="1" si="83"/>
        <v>F0</v>
      </c>
      <c r="M412" s="3" t="str">
        <f t="shared" ca="1" si="84"/>
        <v>C2</v>
      </c>
      <c r="N412" s="3" t="str">
        <f t="shared" ca="1" si="85"/>
        <v>C2</v>
      </c>
    </row>
    <row r="413" spans="1:14" s="41" customFormat="1" ht="30" customHeight="1" x14ac:dyDescent="0.2">
      <c r="A413" s="48" t="s">
        <v>43</v>
      </c>
      <c r="B413" s="58" t="s">
        <v>199</v>
      </c>
      <c r="C413" s="89" t="s">
        <v>538</v>
      </c>
      <c r="D413" s="51"/>
      <c r="E413" s="52"/>
      <c r="F413" s="46"/>
      <c r="G413" s="47"/>
      <c r="H413" s="47"/>
      <c r="I413" s="5" t="str">
        <f t="shared" ca="1" si="82"/>
        <v>LOCKED</v>
      </c>
      <c r="J413" s="1" t="str">
        <f t="shared" si="87"/>
        <v>E037250 mm (Type PVC) Connecting Pipe</v>
      </c>
      <c r="K413" s="2" t="e">
        <f>MATCH(J413,#REF!,0)</f>
        <v>#REF!</v>
      </c>
      <c r="L413" s="3" t="str">
        <f t="shared" ca="1" si="83"/>
        <v>F0</v>
      </c>
      <c r="M413" s="3" t="str">
        <f t="shared" ca="1" si="84"/>
        <v>C2</v>
      </c>
      <c r="N413" s="3" t="str">
        <f t="shared" ca="1" si="85"/>
        <v>C2</v>
      </c>
    </row>
    <row r="414" spans="1:14" s="41" customFormat="1" ht="45" customHeight="1" x14ac:dyDescent="0.2">
      <c r="A414" s="48" t="s">
        <v>46</v>
      </c>
      <c r="B414" s="65" t="s">
        <v>333</v>
      </c>
      <c r="C414" s="50" t="s">
        <v>620</v>
      </c>
      <c r="D414" s="51"/>
      <c r="E414" s="52" t="s">
        <v>127</v>
      </c>
      <c r="F414" s="66">
        <v>1</v>
      </c>
      <c r="G414" s="54"/>
      <c r="H414" s="55">
        <f t="shared" ref="H414:H418" si="89">ROUND(G414*F414,2)</f>
        <v>0</v>
      </c>
      <c r="I414" s="5" t="str">
        <f t="shared" ca="1" si="82"/>
        <v/>
      </c>
      <c r="J414" s="1" t="str">
        <f t="shared" si="87"/>
        <v>E040Connecting to 450 mm (Type Unknown) LDS Sewereach</v>
      </c>
      <c r="K414" s="2" t="e">
        <f>MATCH(J414,#REF!,0)</f>
        <v>#REF!</v>
      </c>
      <c r="L414" s="3" t="str">
        <f t="shared" ca="1" si="83"/>
        <v>F0</v>
      </c>
      <c r="M414" s="3" t="str">
        <f t="shared" ca="1" si="84"/>
        <v>C2</v>
      </c>
      <c r="N414" s="3" t="str">
        <f t="shared" ca="1" si="85"/>
        <v>C2</v>
      </c>
    </row>
    <row r="415" spans="1:14" s="115" customFormat="1" ht="30" customHeight="1" x14ac:dyDescent="0.2">
      <c r="A415" s="125" t="s">
        <v>429</v>
      </c>
      <c r="B415" s="65" t="s">
        <v>335</v>
      </c>
      <c r="C415" s="50" t="s">
        <v>621</v>
      </c>
      <c r="D415" s="51"/>
      <c r="E415" s="52" t="s">
        <v>127</v>
      </c>
      <c r="F415" s="66">
        <v>1</v>
      </c>
      <c r="G415" s="124"/>
      <c r="H415" s="55">
        <f t="shared" si="89"/>
        <v>0</v>
      </c>
      <c r="I415" s="5" t="str">
        <f t="shared" ca="1" si="82"/>
        <v/>
      </c>
      <c r="J415" s="1" t="str">
        <f t="shared" si="87"/>
        <v>E041BConnecting to 750 mm (Type LDS) Sewereach</v>
      </c>
      <c r="K415" s="2" t="e">
        <f>MATCH(J415,#REF!,0)</f>
        <v>#REF!</v>
      </c>
      <c r="L415" s="3" t="str">
        <f t="shared" ca="1" si="83"/>
        <v>F0</v>
      </c>
      <c r="M415" s="3" t="str">
        <f t="shared" ca="1" si="84"/>
        <v>C2</v>
      </c>
      <c r="N415" s="3" t="str">
        <f t="shared" ca="1" si="85"/>
        <v>C2</v>
      </c>
    </row>
    <row r="416" spans="1:14" s="41" customFormat="1" ht="30" customHeight="1" x14ac:dyDescent="0.2">
      <c r="A416" s="48" t="s">
        <v>248</v>
      </c>
      <c r="B416" s="49" t="s">
        <v>2</v>
      </c>
      <c r="C416" s="50" t="s">
        <v>331</v>
      </c>
      <c r="D416" s="51" t="s">
        <v>4</v>
      </c>
      <c r="E416" s="52" t="s">
        <v>127</v>
      </c>
      <c r="F416" s="66">
        <v>7</v>
      </c>
      <c r="G416" s="54"/>
      <c r="H416" s="55">
        <f t="shared" si="89"/>
        <v>0</v>
      </c>
      <c r="I416" s="5" t="str">
        <f t="shared" ca="1" si="82"/>
        <v/>
      </c>
      <c r="J416" s="1" t="str">
        <f t="shared" si="87"/>
        <v>E046Removal of Existing Catch BasinsCW 2130-R12each</v>
      </c>
      <c r="K416" s="2" t="e">
        <f>MATCH(J416,#REF!,0)</f>
        <v>#REF!</v>
      </c>
      <c r="L416" s="3" t="str">
        <f t="shared" ca="1" si="83"/>
        <v>F0</v>
      </c>
      <c r="M416" s="3" t="str">
        <f t="shared" ca="1" si="84"/>
        <v>C2</v>
      </c>
      <c r="N416" s="3" t="str">
        <f t="shared" ca="1" si="85"/>
        <v>C2</v>
      </c>
    </row>
    <row r="417" spans="1:14" s="41" customFormat="1" ht="30" customHeight="1" x14ac:dyDescent="0.2">
      <c r="A417" s="48" t="s">
        <v>250</v>
      </c>
      <c r="B417" s="49" t="s">
        <v>391</v>
      </c>
      <c r="C417" s="50" t="s">
        <v>246</v>
      </c>
      <c r="D417" s="51" t="s">
        <v>4</v>
      </c>
      <c r="E417" s="52" t="s">
        <v>127</v>
      </c>
      <c r="F417" s="66">
        <v>3</v>
      </c>
      <c r="G417" s="54"/>
      <c r="H417" s="55">
        <f t="shared" si="89"/>
        <v>0</v>
      </c>
      <c r="I417" s="5" t="str">
        <f t="shared" ca="1" si="82"/>
        <v/>
      </c>
      <c r="J417" s="1" t="str">
        <f t="shared" si="87"/>
        <v>E047Removal of Existing Catch PitCW 2130-R12each</v>
      </c>
      <c r="K417" s="2" t="e">
        <f>MATCH(J417,#REF!,0)</f>
        <v>#REF!</v>
      </c>
      <c r="L417" s="3" t="str">
        <f t="shared" ca="1" si="83"/>
        <v>F0</v>
      </c>
      <c r="M417" s="3" t="str">
        <f t="shared" ca="1" si="84"/>
        <v>C2</v>
      </c>
      <c r="N417" s="3" t="str">
        <f t="shared" ca="1" si="85"/>
        <v>C2</v>
      </c>
    </row>
    <row r="418" spans="1:14" s="41" customFormat="1" ht="30" customHeight="1" x14ac:dyDescent="0.2">
      <c r="A418" s="48" t="s">
        <v>0</v>
      </c>
      <c r="B418" s="49" t="s">
        <v>392</v>
      </c>
      <c r="C418" s="50" t="s">
        <v>1</v>
      </c>
      <c r="D418" s="51" t="s">
        <v>431</v>
      </c>
      <c r="E418" s="52" t="s">
        <v>127</v>
      </c>
      <c r="F418" s="66">
        <v>4</v>
      </c>
      <c r="G418" s="54"/>
      <c r="H418" s="55">
        <f t="shared" si="89"/>
        <v>0</v>
      </c>
      <c r="I418" s="5" t="str">
        <f t="shared" ca="1" si="82"/>
        <v/>
      </c>
      <c r="J418" s="1" t="str">
        <f t="shared" si="87"/>
        <v>E050ACatch Basin CleaningCW 2140-R4each</v>
      </c>
      <c r="K418" s="2" t="e">
        <f>MATCH(J418,#REF!,0)</f>
        <v>#REF!</v>
      </c>
      <c r="L418" s="3" t="str">
        <f t="shared" ca="1" si="83"/>
        <v>F0</v>
      </c>
      <c r="M418" s="3" t="str">
        <f t="shared" ca="1" si="84"/>
        <v>C2</v>
      </c>
      <c r="N418" s="3" t="str">
        <f t="shared" ca="1" si="85"/>
        <v>C2</v>
      </c>
    </row>
    <row r="419" spans="1:14" s="41" customFormat="1" ht="30" customHeight="1" x14ac:dyDescent="0.2">
      <c r="A419" s="38"/>
      <c r="B419" s="92"/>
      <c r="C419" s="61" t="s">
        <v>138</v>
      </c>
      <c r="D419" s="46"/>
      <c r="E419" s="85"/>
      <c r="F419" s="46"/>
      <c r="G419" s="47"/>
      <c r="H419" s="47"/>
      <c r="I419" s="5" t="str">
        <f t="shared" ca="1" si="82"/>
        <v>LOCKED</v>
      </c>
      <c r="J419" s="1" t="str">
        <f t="shared" si="87"/>
        <v>ADJUSTMENTS</v>
      </c>
      <c r="K419" s="2" t="e">
        <f>MATCH(J419,#REF!,0)</f>
        <v>#REF!</v>
      </c>
      <c r="L419" s="3" t="str">
        <f t="shared" ca="1" si="83"/>
        <v>F0</v>
      </c>
      <c r="M419" s="3" t="str">
        <f t="shared" ca="1" si="84"/>
        <v>C2</v>
      </c>
      <c r="N419" s="3" t="str">
        <f t="shared" ca="1" si="85"/>
        <v>C2</v>
      </c>
    </row>
    <row r="420" spans="1:14" s="41" customFormat="1" ht="30" customHeight="1" x14ac:dyDescent="0.2">
      <c r="A420" s="48" t="s">
        <v>151</v>
      </c>
      <c r="B420" s="49" t="s">
        <v>393</v>
      </c>
      <c r="C420" s="88" t="s">
        <v>428</v>
      </c>
      <c r="D420" s="87" t="s">
        <v>427</v>
      </c>
      <c r="E420" s="52" t="s">
        <v>127</v>
      </c>
      <c r="F420" s="66">
        <v>13</v>
      </c>
      <c r="G420" s="54"/>
      <c r="H420" s="55">
        <f>ROUND(G420*F420,2)</f>
        <v>0</v>
      </c>
      <c r="I420" s="5" t="str">
        <f t="shared" ca="1" si="82"/>
        <v/>
      </c>
      <c r="J420" s="1" t="str">
        <f t="shared" si="87"/>
        <v>F001Adjustment of Manholes/Catch Basins FramesCW 3210-R8each</v>
      </c>
      <c r="K420" s="2" t="e">
        <f>MATCH(J420,#REF!,0)</f>
        <v>#REF!</v>
      </c>
      <c r="L420" s="3" t="str">
        <f t="shared" ca="1" si="83"/>
        <v>F0</v>
      </c>
      <c r="M420" s="3" t="str">
        <f t="shared" ca="1" si="84"/>
        <v>C2</v>
      </c>
      <c r="N420" s="3" t="str">
        <f t="shared" ca="1" si="85"/>
        <v>C2</v>
      </c>
    </row>
    <row r="421" spans="1:14" s="41" customFormat="1" ht="30" customHeight="1" x14ac:dyDescent="0.2">
      <c r="A421" s="48" t="s">
        <v>156</v>
      </c>
      <c r="B421" s="49" t="s">
        <v>398</v>
      </c>
      <c r="C421" s="50" t="s">
        <v>307</v>
      </c>
      <c r="D421" s="87" t="s">
        <v>427</v>
      </c>
      <c r="E421" s="52" t="s">
        <v>127</v>
      </c>
      <c r="F421" s="66">
        <v>4</v>
      </c>
      <c r="G421" s="54"/>
      <c r="H421" s="55">
        <f t="shared" ref="H421:H424" si="90">ROUND(G421*F421,2)</f>
        <v>0</v>
      </c>
      <c r="I421" s="5" t="str">
        <f t="shared" ca="1" si="82"/>
        <v/>
      </c>
      <c r="J421" s="1" t="str">
        <f t="shared" si="87"/>
        <v>F009Adjustment of Valve BoxesCW 3210-R8each</v>
      </c>
      <c r="K421" s="2" t="e">
        <f>MATCH(J421,#REF!,0)</f>
        <v>#REF!</v>
      </c>
      <c r="L421" s="3" t="str">
        <f t="shared" ca="1" si="83"/>
        <v>F0</v>
      </c>
      <c r="M421" s="3" t="str">
        <f t="shared" ca="1" si="84"/>
        <v>C2</v>
      </c>
      <c r="N421" s="3" t="str">
        <f t="shared" ca="1" si="85"/>
        <v>C2</v>
      </c>
    </row>
    <row r="422" spans="1:14" s="41" customFormat="1" ht="30" customHeight="1" x14ac:dyDescent="0.2">
      <c r="A422" s="48" t="s">
        <v>261</v>
      </c>
      <c r="B422" s="49" t="s">
        <v>408</v>
      </c>
      <c r="C422" s="50" t="s">
        <v>309</v>
      </c>
      <c r="D422" s="87" t="s">
        <v>427</v>
      </c>
      <c r="E422" s="52" t="s">
        <v>127</v>
      </c>
      <c r="F422" s="66">
        <v>4</v>
      </c>
      <c r="G422" s="54"/>
      <c r="H422" s="55">
        <f t="shared" si="90"/>
        <v>0</v>
      </c>
      <c r="I422" s="5" t="str">
        <f t="shared" ca="1" si="82"/>
        <v/>
      </c>
      <c r="J422" s="1" t="str">
        <f t="shared" si="87"/>
        <v>F010Valve Box ExtensionsCW 3210-R8each</v>
      </c>
      <c r="K422" s="2" t="e">
        <f>MATCH(J422,#REF!,0)</f>
        <v>#REF!</v>
      </c>
      <c r="L422" s="3" t="str">
        <f t="shared" ca="1" si="83"/>
        <v>F0</v>
      </c>
      <c r="M422" s="3" t="str">
        <f t="shared" ca="1" si="84"/>
        <v>C2</v>
      </c>
      <c r="N422" s="3" t="str">
        <f t="shared" ca="1" si="85"/>
        <v>C2</v>
      </c>
    </row>
    <row r="423" spans="1:14" s="41" customFormat="1" ht="30" customHeight="1" x14ac:dyDescent="0.2">
      <c r="A423" s="48" t="s">
        <v>157</v>
      </c>
      <c r="B423" s="49" t="s">
        <v>622</v>
      </c>
      <c r="C423" s="50" t="s">
        <v>308</v>
      </c>
      <c r="D423" s="87" t="s">
        <v>427</v>
      </c>
      <c r="E423" s="52" t="s">
        <v>127</v>
      </c>
      <c r="F423" s="66">
        <v>2</v>
      </c>
      <c r="G423" s="54"/>
      <c r="H423" s="55">
        <f t="shared" si="90"/>
        <v>0</v>
      </c>
      <c r="I423" s="5" t="str">
        <f t="shared" ca="1" si="82"/>
        <v/>
      </c>
      <c r="J423" s="1" t="str">
        <f t="shared" si="87"/>
        <v>F011Adjustment of Curb Stop BoxesCW 3210-R8each</v>
      </c>
      <c r="K423" s="2" t="e">
        <f>MATCH(J423,#REF!,0)</f>
        <v>#REF!</v>
      </c>
      <c r="L423" s="3" t="str">
        <f t="shared" ca="1" si="83"/>
        <v>F0</v>
      </c>
      <c r="M423" s="3" t="str">
        <f t="shared" ca="1" si="84"/>
        <v>C2</v>
      </c>
      <c r="N423" s="3" t="str">
        <f t="shared" ca="1" si="85"/>
        <v>C2</v>
      </c>
    </row>
    <row r="424" spans="1:14" s="41" customFormat="1" ht="30" customHeight="1" x14ac:dyDescent="0.2">
      <c r="A424" s="94" t="s">
        <v>158</v>
      </c>
      <c r="B424" s="95" t="s">
        <v>623</v>
      </c>
      <c r="C424" s="88" t="s">
        <v>310</v>
      </c>
      <c r="D424" s="87" t="s">
        <v>427</v>
      </c>
      <c r="E424" s="96" t="s">
        <v>127</v>
      </c>
      <c r="F424" s="97">
        <v>2</v>
      </c>
      <c r="G424" s="98"/>
      <c r="H424" s="99">
        <f t="shared" si="90"/>
        <v>0</v>
      </c>
      <c r="I424" s="5" t="str">
        <f t="shared" ca="1" si="82"/>
        <v/>
      </c>
      <c r="J424" s="1" t="str">
        <f t="shared" si="87"/>
        <v>F018Curb Stop ExtensionsCW 3210-R8each</v>
      </c>
      <c r="K424" s="2" t="e">
        <f>MATCH(J424,#REF!,0)</f>
        <v>#REF!</v>
      </c>
      <c r="L424" s="3" t="str">
        <f t="shared" ca="1" si="83"/>
        <v>F0</v>
      </c>
      <c r="M424" s="3" t="str">
        <f t="shared" ca="1" si="84"/>
        <v>C2</v>
      </c>
      <c r="N424" s="3" t="str">
        <f t="shared" ca="1" si="85"/>
        <v>C2</v>
      </c>
    </row>
    <row r="425" spans="1:14" s="41" customFormat="1" ht="30" customHeight="1" x14ac:dyDescent="0.2">
      <c r="A425" s="38"/>
      <c r="B425" s="60"/>
      <c r="C425" s="61" t="s">
        <v>139</v>
      </c>
      <c r="D425" s="46"/>
      <c r="E425" s="62"/>
      <c r="F425" s="46"/>
      <c r="G425" s="47"/>
      <c r="H425" s="47"/>
      <c r="I425" s="5" t="str">
        <f t="shared" ca="1" si="82"/>
        <v>LOCKED</v>
      </c>
      <c r="J425" s="1" t="str">
        <f t="shared" si="87"/>
        <v>LANDSCAPING</v>
      </c>
      <c r="K425" s="2" t="e">
        <f>MATCH(J425,#REF!,0)</f>
        <v>#REF!</v>
      </c>
      <c r="L425" s="3" t="str">
        <f t="shared" ca="1" si="83"/>
        <v>F0</v>
      </c>
      <c r="M425" s="3" t="str">
        <f t="shared" ca="1" si="84"/>
        <v>C2</v>
      </c>
      <c r="N425" s="3" t="str">
        <f t="shared" ca="1" si="85"/>
        <v>C2</v>
      </c>
    </row>
    <row r="426" spans="1:14" s="41" customFormat="1" ht="30" customHeight="1" x14ac:dyDescent="0.2">
      <c r="A426" s="63" t="s">
        <v>159</v>
      </c>
      <c r="B426" s="49" t="s">
        <v>624</v>
      </c>
      <c r="C426" s="50" t="s">
        <v>94</v>
      </c>
      <c r="D426" s="51" t="s">
        <v>820</v>
      </c>
      <c r="E426" s="52"/>
      <c r="F426" s="46"/>
      <c r="G426" s="47"/>
      <c r="H426" s="47"/>
      <c r="I426" s="5" t="str">
        <f t="shared" ca="1" si="82"/>
        <v>LOCKED</v>
      </c>
      <c r="J426" s="1" t="str">
        <f t="shared" si="87"/>
        <v>G001SoddingCW 3510-R10</v>
      </c>
      <c r="K426" s="2" t="e">
        <f>MATCH(J426,#REF!,0)</f>
        <v>#REF!</v>
      </c>
      <c r="L426" s="3" t="str">
        <f t="shared" ca="1" si="83"/>
        <v>F0</v>
      </c>
      <c r="M426" s="3" t="str">
        <f t="shared" ca="1" si="84"/>
        <v>C2</v>
      </c>
      <c r="N426" s="3" t="str">
        <f t="shared" ca="1" si="85"/>
        <v>C2</v>
      </c>
    </row>
    <row r="427" spans="1:14" s="41" customFormat="1" ht="30" customHeight="1" x14ac:dyDescent="0.2">
      <c r="A427" s="63" t="s">
        <v>160</v>
      </c>
      <c r="B427" s="58" t="s">
        <v>199</v>
      </c>
      <c r="C427" s="50" t="s">
        <v>386</v>
      </c>
      <c r="D427" s="51"/>
      <c r="E427" s="52" t="s">
        <v>124</v>
      </c>
      <c r="F427" s="53">
        <v>500</v>
      </c>
      <c r="G427" s="54"/>
      <c r="H427" s="55">
        <f>ROUND(G427*F427,2)</f>
        <v>0</v>
      </c>
      <c r="I427" s="5" t="str">
        <f t="shared" ca="1" si="82"/>
        <v/>
      </c>
      <c r="J427" s="1" t="str">
        <f t="shared" si="87"/>
        <v>G002width &lt; 600 mmm²</v>
      </c>
      <c r="K427" s="2" t="e">
        <f>MATCH(J427,#REF!,0)</f>
        <v>#REF!</v>
      </c>
      <c r="L427" s="3" t="str">
        <f t="shared" ca="1" si="83"/>
        <v>F0</v>
      </c>
      <c r="M427" s="3" t="str">
        <f t="shared" ca="1" si="84"/>
        <v>C2</v>
      </c>
      <c r="N427" s="3" t="str">
        <f t="shared" ca="1" si="85"/>
        <v>C2</v>
      </c>
    </row>
    <row r="428" spans="1:14" s="41" customFormat="1" ht="30" customHeight="1" x14ac:dyDescent="0.2">
      <c r="A428" s="63" t="s">
        <v>161</v>
      </c>
      <c r="B428" s="58" t="s">
        <v>200</v>
      </c>
      <c r="C428" s="50" t="s">
        <v>387</v>
      </c>
      <c r="D428" s="51"/>
      <c r="E428" s="52" t="s">
        <v>124</v>
      </c>
      <c r="F428" s="53">
        <v>2200</v>
      </c>
      <c r="G428" s="54"/>
      <c r="H428" s="55">
        <f>ROUND(G428*F428,2)</f>
        <v>0</v>
      </c>
      <c r="I428" s="5" t="str">
        <f t="shared" ca="1" si="82"/>
        <v/>
      </c>
      <c r="J428" s="1" t="str">
        <f t="shared" si="87"/>
        <v>G003width &gt; or = 600 mmm²</v>
      </c>
      <c r="K428" s="2" t="e">
        <f>MATCH(J428,#REF!,0)</f>
        <v>#REF!</v>
      </c>
      <c r="L428" s="3" t="str">
        <f t="shared" ca="1" si="83"/>
        <v>F0</v>
      </c>
      <c r="M428" s="3" t="str">
        <f t="shared" ca="1" si="84"/>
        <v>C2</v>
      </c>
      <c r="N428" s="3" t="str">
        <f t="shared" ca="1" si="85"/>
        <v>C2</v>
      </c>
    </row>
    <row r="429" spans="1:14" s="41" customFormat="1" ht="11.25" customHeight="1" x14ac:dyDescent="0.2">
      <c r="A429" s="38"/>
      <c r="B429" s="100"/>
      <c r="C429" s="61"/>
      <c r="D429" s="46"/>
      <c r="E429" s="85"/>
      <c r="F429" s="101"/>
      <c r="G429" s="47"/>
      <c r="H429" s="47"/>
      <c r="I429" s="5" t="str">
        <f t="shared" ca="1" si="82"/>
        <v>LOCKED</v>
      </c>
      <c r="J429" s="1" t="str">
        <f t="shared" si="87"/>
        <v/>
      </c>
      <c r="K429" s="2" t="e">
        <f>MATCH(J429,#REF!,0)</f>
        <v>#REF!</v>
      </c>
      <c r="L429" s="3" t="str">
        <f t="shared" ca="1" si="83"/>
        <v>G</v>
      </c>
      <c r="M429" s="3" t="str">
        <f t="shared" ca="1" si="84"/>
        <v>C2</v>
      </c>
      <c r="N429" s="3" t="str">
        <f t="shared" ca="1" si="85"/>
        <v>C2</v>
      </c>
    </row>
    <row r="430" spans="1:14" s="41" customFormat="1" ht="45" customHeight="1" thickBot="1" x14ac:dyDescent="0.25">
      <c r="A430" s="38"/>
      <c r="B430" s="104" t="str">
        <f>B349</f>
        <v>E</v>
      </c>
      <c r="C430" s="244" t="str">
        <f>C349</f>
        <v>REHABILITATION:  LAKESHORE ROAD FROM CHANCELLOR DRIVE TO CHANCELLOR DRIVE</v>
      </c>
      <c r="D430" s="245"/>
      <c r="E430" s="245"/>
      <c r="F430" s="246"/>
      <c r="G430" s="105" t="s">
        <v>529</v>
      </c>
      <c r="H430" s="105">
        <f>SUM(H349:H429)</f>
        <v>0</v>
      </c>
      <c r="I430" s="5" t="str">
        <f t="shared" ca="1" si="82"/>
        <v>LOCKED</v>
      </c>
      <c r="J430" s="1" t="str">
        <f t="shared" si="87"/>
        <v>REHABILITATION: LAKESHORE ROAD FROM CHANCELLOR DRIVE TO CHANCELLOR DRIVE</v>
      </c>
      <c r="K430" s="2" t="e">
        <f>MATCH(J430,#REF!,0)</f>
        <v>#REF!</v>
      </c>
      <c r="L430" s="3" t="str">
        <f t="shared" ca="1" si="83"/>
        <v>G</v>
      </c>
      <c r="M430" s="3" t="str">
        <f t="shared" ca="1" si="84"/>
        <v>C2</v>
      </c>
      <c r="N430" s="3" t="str">
        <f t="shared" ca="1" si="85"/>
        <v>C2</v>
      </c>
    </row>
    <row r="431" spans="1:14" s="41" customFormat="1" ht="45" customHeight="1" thickTop="1" x14ac:dyDescent="0.2">
      <c r="A431" s="38"/>
      <c r="B431" s="106" t="s">
        <v>317</v>
      </c>
      <c r="C431" s="235" t="s">
        <v>625</v>
      </c>
      <c r="D431" s="236"/>
      <c r="E431" s="236"/>
      <c r="F431" s="237"/>
      <c r="G431" s="107"/>
      <c r="H431" s="108"/>
      <c r="I431" s="5" t="str">
        <f t="shared" ca="1" si="82"/>
        <v>LOCKED</v>
      </c>
      <c r="J431" s="1" t="str">
        <f t="shared" si="87"/>
        <v>REHABILITATION: MOORE AVENUE FROM RIVER ROAD TO ST.MARY'S ROAD</v>
      </c>
      <c r="K431" s="2" t="e">
        <f>MATCH(J431,#REF!,0)</f>
        <v>#REF!</v>
      </c>
      <c r="L431" s="3" t="str">
        <f t="shared" ca="1" si="83"/>
        <v>G</v>
      </c>
      <c r="M431" s="3" t="str">
        <f t="shared" ca="1" si="84"/>
        <v>C2</v>
      </c>
      <c r="N431" s="3" t="str">
        <f t="shared" ca="1" si="85"/>
        <v>C2</v>
      </c>
    </row>
    <row r="432" spans="1:14" s="41" customFormat="1" ht="30" customHeight="1" x14ac:dyDescent="0.2">
      <c r="A432" s="38"/>
      <c r="B432" s="60"/>
      <c r="C432" s="109" t="s">
        <v>135</v>
      </c>
      <c r="D432" s="46"/>
      <c r="E432" s="101" t="s">
        <v>119</v>
      </c>
      <c r="F432" s="46"/>
      <c r="G432" s="47"/>
      <c r="H432" s="47"/>
      <c r="I432" s="5" t="str">
        <f t="shared" ca="1" si="82"/>
        <v>LOCKED</v>
      </c>
      <c r="J432" s="1" t="str">
        <f t="shared" si="87"/>
        <v>EARTH AND BASE WORKS</v>
      </c>
      <c r="K432" s="2" t="e">
        <f>MATCH(J432,#REF!,0)</f>
        <v>#REF!</v>
      </c>
      <c r="L432" s="3" t="str">
        <f t="shared" ca="1" si="83"/>
        <v>F0</v>
      </c>
      <c r="M432" s="3" t="str">
        <f t="shared" ca="1" si="84"/>
        <v>C2</v>
      </c>
      <c r="N432" s="3" t="str">
        <f t="shared" ca="1" si="85"/>
        <v>C2</v>
      </c>
    </row>
    <row r="433" spans="1:14" s="41" customFormat="1" ht="30" customHeight="1" x14ac:dyDescent="0.2">
      <c r="A433" s="48" t="s">
        <v>253</v>
      </c>
      <c r="B433" s="49" t="s">
        <v>82</v>
      </c>
      <c r="C433" s="50" t="s">
        <v>56</v>
      </c>
      <c r="D433" s="51" t="s">
        <v>472</v>
      </c>
      <c r="E433" s="52" t="s">
        <v>125</v>
      </c>
      <c r="F433" s="53">
        <v>450</v>
      </c>
      <c r="G433" s="54"/>
      <c r="H433" s="55">
        <f t="shared" ref="H433" si="91">ROUND(G433*F433,2)</f>
        <v>0</v>
      </c>
      <c r="I433" s="5" t="str">
        <f t="shared" ca="1" si="82"/>
        <v/>
      </c>
      <c r="J433" s="1" t="str">
        <f t="shared" si="87"/>
        <v>A003ExcavationCW 3110-R21m³</v>
      </c>
      <c r="K433" s="2" t="e">
        <f>MATCH(J433,#REF!,0)</f>
        <v>#REF!</v>
      </c>
      <c r="L433" s="3" t="str">
        <f t="shared" ca="1" si="83"/>
        <v>F0</v>
      </c>
      <c r="M433" s="3" t="str">
        <f t="shared" ca="1" si="84"/>
        <v>C2</v>
      </c>
      <c r="N433" s="3" t="str">
        <f t="shared" ca="1" si="85"/>
        <v>C2</v>
      </c>
    </row>
    <row r="434" spans="1:14" s="41" customFormat="1" ht="30" customHeight="1" x14ac:dyDescent="0.2">
      <c r="A434" s="56" t="s">
        <v>164</v>
      </c>
      <c r="B434" s="49" t="s">
        <v>83</v>
      </c>
      <c r="C434" s="50" t="s">
        <v>186</v>
      </c>
      <c r="D434" s="51" t="s">
        <v>472</v>
      </c>
      <c r="E434" s="52"/>
      <c r="F434" s="46"/>
      <c r="G434" s="47"/>
      <c r="H434" s="47"/>
      <c r="I434" s="5" t="str">
        <f t="shared" ca="1" si="82"/>
        <v>LOCKED</v>
      </c>
      <c r="J434" s="1" t="str">
        <f t="shared" si="87"/>
        <v>A010Supplying and Placing Base Course MaterialCW 3110-R21</v>
      </c>
      <c r="K434" s="2" t="e">
        <f>MATCH(J434,#REF!,0)</f>
        <v>#REF!</v>
      </c>
      <c r="L434" s="3" t="str">
        <f t="shared" ca="1" si="83"/>
        <v>F0</v>
      </c>
      <c r="M434" s="3" t="str">
        <f t="shared" ca="1" si="84"/>
        <v>C2</v>
      </c>
      <c r="N434" s="3" t="str">
        <f t="shared" ca="1" si="85"/>
        <v>C2</v>
      </c>
    </row>
    <row r="435" spans="1:14" s="117" customFormat="1" ht="45" customHeight="1" x14ac:dyDescent="0.2">
      <c r="A435" s="57" t="s">
        <v>445</v>
      </c>
      <c r="B435" s="58" t="s">
        <v>199</v>
      </c>
      <c r="C435" s="50" t="s">
        <v>446</v>
      </c>
      <c r="D435" s="51" t="s">
        <v>119</v>
      </c>
      <c r="E435" s="52" t="s">
        <v>125</v>
      </c>
      <c r="F435" s="53">
        <v>450</v>
      </c>
      <c r="G435" s="54"/>
      <c r="H435" s="55">
        <f t="shared" ref="H435:H436" si="92">ROUND(G435*F435,2)</f>
        <v>0</v>
      </c>
      <c r="I435" s="5" t="str">
        <f t="shared" ca="1" si="82"/>
        <v/>
      </c>
      <c r="J435" s="1" t="str">
        <f t="shared" si="87"/>
        <v>A010C2Base Course Material - Granular C Recycled Concretem³</v>
      </c>
      <c r="K435" s="2" t="e">
        <f>MATCH(J435,#REF!,0)</f>
        <v>#REF!</v>
      </c>
      <c r="L435" s="3" t="str">
        <f t="shared" ca="1" si="83"/>
        <v>F0</v>
      </c>
      <c r="M435" s="3" t="str">
        <f t="shared" ca="1" si="84"/>
        <v>C2</v>
      </c>
      <c r="N435" s="3" t="str">
        <f t="shared" ca="1" si="85"/>
        <v>C2</v>
      </c>
    </row>
    <row r="436" spans="1:14" s="41" customFormat="1" ht="30" customHeight="1" x14ac:dyDescent="0.2">
      <c r="A436" s="48" t="s">
        <v>165</v>
      </c>
      <c r="B436" s="49" t="s">
        <v>84</v>
      </c>
      <c r="C436" s="50" t="s">
        <v>60</v>
      </c>
      <c r="D436" s="51" t="s">
        <v>472</v>
      </c>
      <c r="E436" s="52" t="s">
        <v>124</v>
      </c>
      <c r="F436" s="53">
        <v>2700</v>
      </c>
      <c r="G436" s="54"/>
      <c r="H436" s="55">
        <f t="shared" si="92"/>
        <v>0</v>
      </c>
      <c r="I436" s="5" t="str">
        <f t="shared" ca="1" si="82"/>
        <v/>
      </c>
      <c r="J436" s="1" t="str">
        <f t="shared" si="87"/>
        <v>A012Grading of BoulevardsCW 3110-R21m²</v>
      </c>
      <c r="K436" s="2" t="e">
        <f>MATCH(J436,#REF!,0)</f>
        <v>#REF!</v>
      </c>
      <c r="L436" s="3" t="str">
        <f t="shared" ca="1" si="83"/>
        <v>F0</v>
      </c>
      <c r="M436" s="3" t="str">
        <f t="shared" ca="1" si="84"/>
        <v>C2</v>
      </c>
      <c r="N436" s="3" t="str">
        <f t="shared" ca="1" si="85"/>
        <v>C2</v>
      </c>
    </row>
    <row r="437" spans="1:14" s="41" customFormat="1" ht="30" customHeight="1" x14ac:dyDescent="0.2">
      <c r="A437" s="38"/>
      <c r="B437" s="60"/>
      <c r="C437" s="61" t="s">
        <v>494</v>
      </c>
      <c r="D437" s="46"/>
      <c r="E437" s="62"/>
      <c r="F437" s="46"/>
      <c r="G437" s="47"/>
      <c r="H437" s="47"/>
      <c r="I437" s="5" t="str">
        <f t="shared" ca="1" si="82"/>
        <v>LOCKED</v>
      </c>
      <c r="J437" s="1" t="str">
        <f t="shared" si="87"/>
        <v>ROADWORKS - REMOVALS/RENEWALS</v>
      </c>
      <c r="K437" s="2" t="e">
        <f>MATCH(J437,#REF!,0)</f>
        <v>#REF!</v>
      </c>
      <c r="L437" s="3" t="str">
        <f t="shared" ca="1" si="83"/>
        <v>F0</v>
      </c>
      <c r="M437" s="3" t="str">
        <f t="shared" ca="1" si="84"/>
        <v>C2</v>
      </c>
      <c r="N437" s="3" t="str">
        <f t="shared" ca="1" si="85"/>
        <v>C2</v>
      </c>
    </row>
    <row r="438" spans="1:14" s="41" customFormat="1" ht="30" customHeight="1" x14ac:dyDescent="0.2">
      <c r="A438" s="63" t="s">
        <v>211</v>
      </c>
      <c r="B438" s="49" t="s">
        <v>85</v>
      </c>
      <c r="C438" s="50" t="s">
        <v>183</v>
      </c>
      <c r="D438" s="51" t="s">
        <v>472</v>
      </c>
      <c r="E438" s="52"/>
      <c r="F438" s="46"/>
      <c r="G438" s="47"/>
      <c r="H438" s="47"/>
      <c r="I438" s="5" t="str">
        <f t="shared" ca="1" si="82"/>
        <v>LOCKED</v>
      </c>
      <c r="J438" s="1" t="str">
        <f t="shared" si="87"/>
        <v>B001Pavement RemovalCW 3110-R21</v>
      </c>
      <c r="K438" s="2" t="e">
        <f>MATCH(J438,#REF!,0)</f>
        <v>#REF!</v>
      </c>
      <c r="L438" s="3" t="str">
        <f t="shared" ca="1" si="83"/>
        <v>F0</v>
      </c>
      <c r="M438" s="3" t="str">
        <f t="shared" ca="1" si="84"/>
        <v>C2</v>
      </c>
      <c r="N438" s="3" t="str">
        <f t="shared" ca="1" si="85"/>
        <v>C2</v>
      </c>
    </row>
    <row r="439" spans="1:14" s="41" customFormat="1" ht="30" customHeight="1" x14ac:dyDescent="0.2">
      <c r="A439" s="63" t="s">
        <v>254</v>
      </c>
      <c r="B439" s="58" t="s">
        <v>199</v>
      </c>
      <c r="C439" s="50" t="s">
        <v>184</v>
      </c>
      <c r="D439" s="51" t="s">
        <v>119</v>
      </c>
      <c r="E439" s="52" t="s">
        <v>124</v>
      </c>
      <c r="F439" s="53">
        <v>2400</v>
      </c>
      <c r="G439" s="54"/>
      <c r="H439" s="55">
        <f>ROUND(G439*F439,2)</f>
        <v>0</v>
      </c>
      <c r="I439" s="5" t="str">
        <f t="shared" ca="1" si="82"/>
        <v/>
      </c>
      <c r="J439" s="1" t="str">
        <f t="shared" si="87"/>
        <v>B002Concrete Pavementm²</v>
      </c>
      <c r="K439" s="2" t="e">
        <f>MATCH(J439,#REF!,0)</f>
        <v>#REF!</v>
      </c>
      <c r="L439" s="3" t="str">
        <f t="shared" ca="1" si="83"/>
        <v>F0</v>
      </c>
      <c r="M439" s="3" t="str">
        <f t="shared" ca="1" si="84"/>
        <v>C2</v>
      </c>
      <c r="N439" s="3" t="str">
        <f t="shared" ca="1" si="85"/>
        <v>C2</v>
      </c>
    </row>
    <row r="440" spans="1:14" s="41" customFormat="1" ht="30" customHeight="1" x14ac:dyDescent="0.2">
      <c r="A440" s="63" t="s">
        <v>167</v>
      </c>
      <c r="B440" s="58" t="s">
        <v>200</v>
      </c>
      <c r="C440" s="50" t="s">
        <v>185</v>
      </c>
      <c r="D440" s="51" t="s">
        <v>119</v>
      </c>
      <c r="E440" s="52" t="s">
        <v>124</v>
      </c>
      <c r="F440" s="53">
        <v>630</v>
      </c>
      <c r="G440" s="54"/>
      <c r="H440" s="55">
        <f>ROUND(G440*F440,2)</f>
        <v>0</v>
      </c>
      <c r="I440" s="5" t="str">
        <f t="shared" ca="1" si="82"/>
        <v/>
      </c>
      <c r="J440" s="1" t="str">
        <f t="shared" si="87"/>
        <v>B003Asphalt Pavementm²</v>
      </c>
      <c r="K440" s="2" t="e">
        <f>MATCH(J440,#REF!,0)</f>
        <v>#REF!</v>
      </c>
      <c r="L440" s="3" t="str">
        <f t="shared" ca="1" si="83"/>
        <v>F0</v>
      </c>
      <c r="M440" s="3" t="str">
        <f t="shared" ca="1" si="84"/>
        <v>C2</v>
      </c>
      <c r="N440" s="3" t="str">
        <f t="shared" ca="1" si="85"/>
        <v>C2</v>
      </c>
    </row>
    <row r="441" spans="1:14" s="41" customFormat="1" ht="30" customHeight="1" x14ac:dyDescent="0.2">
      <c r="A441" s="63" t="s">
        <v>168</v>
      </c>
      <c r="B441" s="49" t="s">
        <v>86</v>
      </c>
      <c r="C441" s="50" t="s">
        <v>263</v>
      </c>
      <c r="D441" s="51" t="s">
        <v>496</v>
      </c>
      <c r="E441" s="52"/>
      <c r="F441" s="46"/>
      <c r="G441" s="47"/>
      <c r="H441" s="47"/>
      <c r="I441" s="5" t="str">
        <f t="shared" ca="1" si="82"/>
        <v>LOCKED</v>
      </c>
      <c r="J441" s="1" t="str">
        <f t="shared" si="87"/>
        <v>B004Slab ReplacementCW 3230-R8, E13</v>
      </c>
      <c r="K441" s="2" t="e">
        <f>MATCH(J441,#REF!,0)</f>
        <v>#REF!</v>
      </c>
      <c r="L441" s="3" t="str">
        <f t="shared" ca="1" si="83"/>
        <v>F0</v>
      </c>
      <c r="M441" s="3" t="str">
        <f t="shared" ca="1" si="84"/>
        <v>C2</v>
      </c>
      <c r="N441" s="3" t="str">
        <f t="shared" ca="1" si="85"/>
        <v>C2</v>
      </c>
    </row>
    <row r="442" spans="1:14" s="41" customFormat="1" ht="45" customHeight="1" x14ac:dyDescent="0.2">
      <c r="A442" s="63" t="s">
        <v>169</v>
      </c>
      <c r="B442" s="58" t="s">
        <v>199</v>
      </c>
      <c r="C442" s="50" t="s">
        <v>497</v>
      </c>
      <c r="D442" s="51" t="s">
        <v>119</v>
      </c>
      <c r="E442" s="52" t="s">
        <v>124</v>
      </c>
      <c r="F442" s="53">
        <v>1000</v>
      </c>
      <c r="G442" s="54"/>
      <c r="H442" s="55">
        <f>ROUND(G442*F442,2)</f>
        <v>0</v>
      </c>
      <c r="I442" s="5" t="str">
        <f t="shared" ca="1" si="82"/>
        <v/>
      </c>
      <c r="J442" s="1" t="str">
        <f t="shared" si="87"/>
        <v>B014150 mm Type 2 Concrete Pavement (Reinforced)m²</v>
      </c>
      <c r="K442" s="2" t="e">
        <f>MATCH(J442,#REF!,0)</f>
        <v>#REF!</v>
      </c>
      <c r="L442" s="3" t="str">
        <f t="shared" ca="1" si="83"/>
        <v>F0</v>
      </c>
      <c r="M442" s="3" t="str">
        <f t="shared" ca="1" si="84"/>
        <v>C2</v>
      </c>
      <c r="N442" s="3" t="str">
        <f t="shared" ca="1" si="85"/>
        <v>C2</v>
      </c>
    </row>
    <row r="443" spans="1:14" s="41" customFormat="1" ht="30" customHeight="1" x14ac:dyDescent="0.2">
      <c r="A443" s="63" t="s">
        <v>170</v>
      </c>
      <c r="B443" s="49" t="s">
        <v>302</v>
      </c>
      <c r="C443" s="50" t="s">
        <v>264</v>
      </c>
      <c r="D443" s="51" t="s">
        <v>496</v>
      </c>
      <c r="E443" s="52"/>
      <c r="F443" s="46"/>
      <c r="G443" s="47"/>
      <c r="H443" s="47"/>
      <c r="I443" s="5" t="str">
        <f t="shared" ca="1" si="82"/>
        <v>LOCKED</v>
      </c>
      <c r="J443" s="1" t="str">
        <f t="shared" si="87"/>
        <v>B017Partial Slab PatchesCW 3230-R8, E13</v>
      </c>
      <c r="K443" s="2" t="e">
        <f>MATCH(J443,#REF!,0)</f>
        <v>#REF!</v>
      </c>
      <c r="L443" s="3" t="str">
        <f t="shared" ca="1" si="83"/>
        <v>F0</v>
      </c>
      <c r="M443" s="3" t="str">
        <f t="shared" ca="1" si="84"/>
        <v>C2</v>
      </c>
      <c r="N443" s="3" t="str">
        <f t="shared" ca="1" si="85"/>
        <v>C2</v>
      </c>
    </row>
    <row r="444" spans="1:14" s="41" customFormat="1" ht="30" customHeight="1" x14ac:dyDescent="0.2">
      <c r="A444" s="63" t="s">
        <v>171</v>
      </c>
      <c r="B444" s="58" t="s">
        <v>199</v>
      </c>
      <c r="C444" s="50" t="s">
        <v>498</v>
      </c>
      <c r="D444" s="51" t="s">
        <v>119</v>
      </c>
      <c r="E444" s="52" t="s">
        <v>124</v>
      </c>
      <c r="F444" s="53">
        <v>15</v>
      </c>
      <c r="G444" s="54"/>
      <c r="H444" s="55">
        <f t="shared" ref="H444:H445" si="93">ROUND(G444*F444,2)</f>
        <v>0</v>
      </c>
      <c r="I444" s="5" t="str">
        <f t="shared" ca="1" si="82"/>
        <v/>
      </c>
      <c r="J444" s="1" t="str">
        <f t="shared" si="87"/>
        <v>B030150 mm Type 2 Concrete Pavement (Type A)m²</v>
      </c>
      <c r="K444" s="2" t="e">
        <f>MATCH(J444,#REF!,0)</f>
        <v>#REF!</v>
      </c>
      <c r="L444" s="3" t="str">
        <f t="shared" ca="1" si="83"/>
        <v>F0</v>
      </c>
      <c r="M444" s="3" t="str">
        <f t="shared" ca="1" si="84"/>
        <v>C2</v>
      </c>
      <c r="N444" s="3" t="str">
        <f t="shared" ca="1" si="85"/>
        <v>C2</v>
      </c>
    </row>
    <row r="445" spans="1:14" s="117" customFormat="1" ht="30" customHeight="1" x14ac:dyDescent="0.2">
      <c r="A445" s="64" t="s">
        <v>172</v>
      </c>
      <c r="B445" s="58" t="s">
        <v>200</v>
      </c>
      <c r="C445" s="50" t="s">
        <v>499</v>
      </c>
      <c r="D445" s="51" t="s">
        <v>119</v>
      </c>
      <c r="E445" s="52" t="s">
        <v>124</v>
      </c>
      <c r="F445" s="53">
        <v>40</v>
      </c>
      <c r="G445" s="54"/>
      <c r="H445" s="55">
        <f t="shared" si="93"/>
        <v>0</v>
      </c>
      <c r="I445" s="5" t="str">
        <f t="shared" ca="1" si="82"/>
        <v/>
      </c>
      <c r="J445" s="1" t="str">
        <f t="shared" si="87"/>
        <v>B031150 mm Type 2 Concrete Pavement (Type B)m²</v>
      </c>
      <c r="K445" s="2" t="e">
        <f>MATCH(J445,#REF!,0)</f>
        <v>#REF!</v>
      </c>
      <c r="L445" s="3" t="str">
        <f t="shared" ca="1" si="83"/>
        <v>F0</v>
      </c>
      <c r="M445" s="3" t="str">
        <f t="shared" ca="1" si="84"/>
        <v>C2</v>
      </c>
      <c r="N445" s="3" t="str">
        <f t="shared" ca="1" si="85"/>
        <v>C2</v>
      </c>
    </row>
    <row r="446" spans="1:14" s="41" customFormat="1" ht="30" customHeight="1" x14ac:dyDescent="0.2">
      <c r="A446" s="63" t="s">
        <v>357</v>
      </c>
      <c r="B446" s="49" t="s">
        <v>87</v>
      </c>
      <c r="C446" s="50" t="s">
        <v>301</v>
      </c>
      <c r="D446" s="51" t="s">
        <v>496</v>
      </c>
      <c r="E446" s="52"/>
      <c r="F446" s="46"/>
      <c r="G446" s="47"/>
      <c r="H446" s="47"/>
      <c r="I446" s="5" t="str">
        <f t="shared" ca="1" si="82"/>
        <v>LOCKED</v>
      </c>
      <c r="J446" s="1" t="str">
        <f t="shared" si="87"/>
        <v>B064-72Slab Replacement - Early Opening (72 hour)CW 3230-R8, E13</v>
      </c>
      <c r="K446" s="2" t="e">
        <f>MATCH(J446,#REF!,0)</f>
        <v>#REF!</v>
      </c>
      <c r="L446" s="3" t="str">
        <f t="shared" ca="1" si="83"/>
        <v>F0</v>
      </c>
      <c r="M446" s="3" t="str">
        <f t="shared" ca="1" si="84"/>
        <v>C2</v>
      </c>
      <c r="N446" s="3" t="str">
        <f t="shared" ca="1" si="85"/>
        <v>C2</v>
      </c>
    </row>
    <row r="447" spans="1:14" s="41" customFormat="1" ht="45" customHeight="1" x14ac:dyDescent="0.2">
      <c r="A447" s="63" t="s">
        <v>358</v>
      </c>
      <c r="B447" s="58" t="s">
        <v>199</v>
      </c>
      <c r="C447" s="50" t="s">
        <v>501</v>
      </c>
      <c r="D447" s="51" t="s">
        <v>119</v>
      </c>
      <c r="E447" s="52" t="s">
        <v>124</v>
      </c>
      <c r="F447" s="53">
        <v>1000</v>
      </c>
      <c r="G447" s="54"/>
      <c r="H447" s="55">
        <f>ROUND(G447*F447,2)</f>
        <v>0</v>
      </c>
      <c r="I447" s="5" t="str">
        <f t="shared" ca="1" si="82"/>
        <v/>
      </c>
      <c r="J447" s="1" t="str">
        <f t="shared" si="87"/>
        <v>B074-72150 mm Type 4 Concrete Pavement (Reinforced)m²</v>
      </c>
      <c r="K447" s="2" t="e">
        <f>MATCH(J447,#REF!,0)</f>
        <v>#REF!</v>
      </c>
      <c r="L447" s="3" t="str">
        <f t="shared" ca="1" si="83"/>
        <v>F0</v>
      </c>
      <c r="M447" s="3" t="str">
        <f t="shared" ca="1" si="84"/>
        <v>C2</v>
      </c>
      <c r="N447" s="3" t="str">
        <f t="shared" ca="1" si="85"/>
        <v>C2</v>
      </c>
    </row>
    <row r="448" spans="1:14" s="41" customFormat="1" ht="45" customHeight="1" x14ac:dyDescent="0.2">
      <c r="A448" s="64" t="s">
        <v>359</v>
      </c>
      <c r="B448" s="126" t="s">
        <v>88</v>
      </c>
      <c r="C448" s="50" t="s">
        <v>266</v>
      </c>
      <c r="D448" s="51" t="s">
        <v>626</v>
      </c>
      <c r="E448" s="52"/>
      <c r="F448" s="46"/>
      <c r="G448" s="47"/>
      <c r="H448" s="47"/>
      <c r="I448" s="5" t="str">
        <f t="shared" ca="1" si="82"/>
        <v>LOCKED</v>
      </c>
      <c r="J448" s="1" t="str">
        <f t="shared" si="87"/>
        <v>B077-72Partial Slab Patches - Early Opening (72 hour)CW 3230-R8,E13</v>
      </c>
      <c r="K448" s="2" t="e">
        <f>MATCH(J448,#REF!,0)</f>
        <v>#REF!</v>
      </c>
      <c r="L448" s="3" t="str">
        <f t="shared" ca="1" si="83"/>
        <v>F0</v>
      </c>
      <c r="M448" s="3" t="str">
        <f t="shared" ca="1" si="84"/>
        <v>C2</v>
      </c>
      <c r="N448" s="3" t="str">
        <f t="shared" ca="1" si="85"/>
        <v>C2</v>
      </c>
    </row>
    <row r="449" spans="1:14" s="117" customFormat="1" ht="30" customHeight="1" x14ac:dyDescent="0.2">
      <c r="A449" s="64" t="s">
        <v>360</v>
      </c>
      <c r="B449" s="58" t="s">
        <v>199</v>
      </c>
      <c r="C449" s="50" t="s">
        <v>499</v>
      </c>
      <c r="D449" s="51" t="s">
        <v>119</v>
      </c>
      <c r="E449" s="52" t="s">
        <v>124</v>
      </c>
      <c r="F449" s="53">
        <v>40</v>
      </c>
      <c r="G449" s="54"/>
      <c r="H449" s="55">
        <f t="shared" ref="H449" si="94">ROUND(G449*F449,2)</f>
        <v>0</v>
      </c>
      <c r="I449" s="5" t="str">
        <f t="shared" ca="1" si="82"/>
        <v/>
      </c>
      <c r="J449" s="1" t="str">
        <f t="shared" si="87"/>
        <v>B091-72150 mm Type 2 Concrete Pavement (Type B)m²</v>
      </c>
      <c r="K449" s="2" t="e">
        <f>MATCH(J449,#REF!,0)</f>
        <v>#REF!</v>
      </c>
      <c r="L449" s="3" t="str">
        <f t="shared" ca="1" si="83"/>
        <v>F0</v>
      </c>
      <c r="M449" s="3" t="str">
        <f t="shared" ca="1" si="84"/>
        <v>C2</v>
      </c>
      <c r="N449" s="3" t="str">
        <f t="shared" ca="1" si="85"/>
        <v>C2</v>
      </c>
    </row>
    <row r="450" spans="1:14" s="41" customFormat="1" ht="30" customHeight="1" x14ac:dyDescent="0.2">
      <c r="A450" s="63" t="s">
        <v>173</v>
      </c>
      <c r="B450" s="49" t="s">
        <v>256</v>
      </c>
      <c r="C450" s="50" t="s">
        <v>107</v>
      </c>
      <c r="D450" s="51" t="s">
        <v>390</v>
      </c>
      <c r="E450" s="52"/>
      <c r="F450" s="46"/>
      <c r="G450" s="47"/>
      <c r="H450" s="47"/>
      <c r="I450" s="5" t="str">
        <f t="shared" ca="1" si="82"/>
        <v>LOCKED</v>
      </c>
      <c r="J450" s="1" t="str">
        <f t="shared" si="87"/>
        <v>B094Drilled DowelsCW 3230-R8</v>
      </c>
      <c r="K450" s="2" t="e">
        <f>MATCH(J450,#REF!,0)</f>
        <v>#REF!</v>
      </c>
      <c r="L450" s="3" t="str">
        <f t="shared" ca="1" si="83"/>
        <v>F0</v>
      </c>
      <c r="M450" s="3" t="str">
        <f t="shared" ca="1" si="84"/>
        <v>C2</v>
      </c>
      <c r="N450" s="3" t="str">
        <f t="shared" ca="1" si="85"/>
        <v>C2</v>
      </c>
    </row>
    <row r="451" spans="1:14" s="41" customFormat="1" ht="30" customHeight="1" x14ac:dyDescent="0.2">
      <c r="A451" s="63" t="s">
        <v>174</v>
      </c>
      <c r="B451" s="58" t="s">
        <v>199</v>
      </c>
      <c r="C451" s="50" t="s">
        <v>132</v>
      </c>
      <c r="D451" s="51" t="s">
        <v>119</v>
      </c>
      <c r="E451" s="52" t="s">
        <v>127</v>
      </c>
      <c r="F451" s="53">
        <v>480</v>
      </c>
      <c r="G451" s="54"/>
      <c r="H451" s="55">
        <f>ROUND(G451*F451,2)</f>
        <v>0</v>
      </c>
      <c r="I451" s="5" t="str">
        <f t="shared" ca="1" si="82"/>
        <v/>
      </c>
      <c r="J451" s="1" t="str">
        <f t="shared" si="87"/>
        <v>B09519.1 mm Diametereach</v>
      </c>
      <c r="K451" s="2" t="e">
        <f>MATCH(J451,#REF!,0)</f>
        <v>#REF!</v>
      </c>
      <c r="L451" s="3" t="str">
        <f t="shared" ca="1" si="83"/>
        <v>F0</v>
      </c>
      <c r="M451" s="3" t="str">
        <f t="shared" ca="1" si="84"/>
        <v>C2</v>
      </c>
      <c r="N451" s="3" t="str">
        <f t="shared" ca="1" si="85"/>
        <v>C2</v>
      </c>
    </row>
    <row r="452" spans="1:14" s="41" customFormat="1" ht="30" customHeight="1" x14ac:dyDescent="0.2">
      <c r="A452" s="63" t="s">
        <v>175</v>
      </c>
      <c r="B452" s="49" t="s">
        <v>89</v>
      </c>
      <c r="C452" s="50" t="s">
        <v>108</v>
      </c>
      <c r="D452" s="51" t="s">
        <v>390</v>
      </c>
      <c r="E452" s="52"/>
      <c r="F452" s="46"/>
      <c r="G452" s="47"/>
      <c r="H452" s="47"/>
      <c r="I452" s="5" t="str">
        <f t="shared" ca="1" si="82"/>
        <v>LOCKED</v>
      </c>
      <c r="J452" s="1" t="str">
        <f t="shared" si="87"/>
        <v>B097Drilled Tie BarsCW 3230-R8</v>
      </c>
      <c r="K452" s="2" t="e">
        <f>MATCH(J452,#REF!,0)</f>
        <v>#REF!</v>
      </c>
      <c r="L452" s="3" t="str">
        <f t="shared" ca="1" si="83"/>
        <v>F0</v>
      </c>
      <c r="M452" s="3" t="str">
        <f t="shared" ca="1" si="84"/>
        <v>C2</v>
      </c>
      <c r="N452" s="3" t="str">
        <f t="shared" ca="1" si="85"/>
        <v>C2</v>
      </c>
    </row>
    <row r="453" spans="1:14" s="41" customFormat="1" ht="30" customHeight="1" x14ac:dyDescent="0.2">
      <c r="A453" s="63" t="s">
        <v>176</v>
      </c>
      <c r="B453" s="58" t="s">
        <v>199</v>
      </c>
      <c r="C453" s="50" t="s">
        <v>131</v>
      </c>
      <c r="D453" s="51" t="s">
        <v>119</v>
      </c>
      <c r="E453" s="52" t="s">
        <v>127</v>
      </c>
      <c r="F453" s="53">
        <v>1850</v>
      </c>
      <c r="G453" s="54"/>
      <c r="H453" s="55">
        <f>ROUND(G453*F453,2)</f>
        <v>0</v>
      </c>
      <c r="I453" s="5" t="str">
        <f t="shared" ca="1" si="82"/>
        <v/>
      </c>
      <c r="J453" s="1" t="str">
        <f t="shared" si="87"/>
        <v>B09820 M Deformed Tie Bareach</v>
      </c>
      <c r="K453" s="2" t="e">
        <f>MATCH(J453,#REF!,0)</f>
        <v>#REF!</v>
      </c>
      <c r="L453" s="3" t="str">
        <f t="shared" ca="1" si="83"/>
        <v>F0</v>
      </c>
      <c r="M453" s="3" t="str">
        <f t="shared" ca="1" si="84"/>
        <v>C2</v>
      </c>
      <c r="N453" s="3" t="str">
        <f t="shared" ca="1" si="85"/>
        <v>C2</v>
      </c>
    </row>
    <row r="454" spans="1:14" s="41" customFormat="1" ht="30" customHeight="1" x14ac:dyDescent="0.2">
      <c r="A454" s="63" t="s">
        <v>364</v>
      </c>
      <c r="B454" s="49" t="s">
        <v>257</v>
      </c>
      <c r="C454" s="50" t="s">
        <v>189</v>
      </c>
      <c r="D454" s="51" t="s">
        <v>503</v>
      </c>
      <c r="E454" s="52"/>
      <c r="F454" s="46"/>
      <c r="G454" s="47"/>
      <c r="H454" s="47"/>
      <c r="I454" s="5" t="str">
        <f t="shared" ref="I454:I517" ca="1" si="95">IF(CELL("protect",$G454)=1, "LOCKED", "")</f>
        <v>LOCKED</v>
      </c>
      <c r="J454" s="1" t="str">
        <f t="shared" si="87"/>
        <v>B114rlMiscellaneous Concrete Slab RenewalCW 3235-R9, E13</v>
      </c>
      <c r="K454" s="2" t="e">
        <f>MATCH(J454,#REF!,0)</f>
        <v>#REF!</v>
      </c>
      <c r="L454" s="3" t="str">
        <f t="shared" ref="L454:L517" ca="1" si="96">CELL("format",$F454)</f>
        <v>F0</v>
      </c>
      <c r="M454" s="3" t="str">
        <f t="shared" ref="M454:M517" ca="1" si="97">CELL("format",$G454)</f>
        <v>C2</v>
      </c>
      <c r="N454" s="3" t="str">
        <f t="shared" ref="N454:N517" ca="1" si="98">CELL("format",$H454)</f>
        <v>C2</v>
      </c>
    </row>
    <row r="455" spans="1:14" s="117" customFormat="1" ht="30" customHeight="1" x14ac:dyDescent="0.2">
      <c r="A455" s="64" t="s">
        <v>365</v>
      </c>
      <c r="B455" s="58" t="s">
        <v>199</v>
      </c>
      <c r="C455" s="50" t="s">
        <v>504</v>
      </c>
      <c r="D455" s="51" t="s">
        <v>226</v>
      </c>
      <c r="E455" s="52"/>
      <c r="F455" s="46"/>
      <c r="G455" s="47"/>
      <c r="H455" s="47"/>
      <c r="I455" s="5" t="str">
        <f t="shared" ca="1" si="95"/>
        <v>LOCKED</v>
      </c>
      <c r="J455" s="1" t="str">
        <f t="shared" ref="J455:J518" si="99">CLEAN(CONCATENATE(TRIM($A455),TRIM($C455),IF(LEFT($D455)&lt;&gt;"E",TRIM($D455),),TRIM($E455)))</f>
        <v>B118rl100 mm Type 2 Concrete SidewalkSD-228A</v>
      </c>
      <c r="K455" s="2" t="e">
        <f>MATCH(J455,#REF!,0)</f>
        <v>#REF!</v>
      </c>
      <c r="L455" s="3" t="str">
        <f t="shared" ca="1" si="96"/>
        <v>F0</v>
      </c>
      <c r="M455" s="3" t="str">
        <f t="shared" ca="1" si="97"/>
        <v>C2</v>
      </c>
      <c r="N455" s="3" t="str">
        <f t="shared" ca="1" si="98"/>
        <v>C2</v>
      </c>
    </row>
    <row r="456" spans="1:14" s="41" customFormat="1" ht="30" customHeight="1" x14ac:dyDescent="0.2">
      <c r="A456" s="63" t="s">
        <v>366</v>
      </c>
      <c r="B456" s="65" t="s">
        <v>333</v>
      </c>
      <c r="C456" s="50" t="s">
        <v>334</v>
      </c>
      <c r="D456" s="51"/>
      <c r="E456" s="52" t="s">
        <v>124</v>
      </c>
      <c r="F456" s="53">
        <v>140</v>
      </c>
      <c r="G456" s="54"/>
      <c r="H456" s="55">
        <f>ROUND(G456*F456,2)</f>
        <v>0</v>
      </c>
      <c r="I456" s="5" t="str">
        <f t="shared" ca="1" si="95"/>
        <v/>
      </c>
      <c r="J456" s="1" t="str">
        <f t="shared" si="99"/>
        <v>B119rlLess than 5 sq.m.m²</v>
      </c>
      <c r="K456" s="2" t="e">
        <f>MATCH(J456,#REF!,0)</f>
        <v>#REF!</v>
      </c>
      <c r="L456" s="3" t="str">
        <f t="shared" ca="1" si="96"/>
        <v>F0</v>
      </c>
      <c r="M456" s="3" t="str">
        <f t="shared" ca="1" si="97"/>
        <v>C2</v>
      </c>
      <c r="N456" s="3" t="str">
        <f t="shared" ca="1" si="98"/>
        <v>C2</v>
      </c>
    </row>
    <row r="457" spans="1:14" s="41" customFormat="1" ht="30" customHeight="1" x14ac:dyDescent="0.2">
      <c r="A457" s="63" t="s">
        <v>367</v>
      </c>
      <c r="B457" s="65" t="s">
        <v>335</v>
      </c>
      <c r="C457" s="50" t="s">
        <v>336</v>
      </c>
      <c r="D457" s="51"/>
      <c r="E457" s="52" t="s">
        <v>124</v>
      </c>
      <c r="F457" s="53">
        <v>580</v>
      </c>
      <c r="G457" s="54"/>
      <c r="H457" s="55">
        <f>ROUND(G457*F457,2)</f>
        <v>0</v>
      </c>
      <c r="I457" s="5" t="str">
        <f t="shared" ca="1" si="95"/>
        <v/>
      </c>
      <c r="J457" s="1" t="str">
        <f t="shared" si="99"/>
        <v>B120rl5 sq.m. to 20 sq.m.m²</v>
      </c>
      <c r="K457" s="2" t="e">
        <f>MATCH(J457,#REF!,0)</f>
        <v>#REF!</v>
      </c>
      <c r="L457" s="3" t="str">
        <f t="shared" ca="1" si="96"/>
        <v>F0</v>
      </c>
      <c r="M457" s="3" t="str">
        <f t="shared" ca="1" si="97"/>
        <v>C2</v>
      </c>
      <c r="N457" s="3" t="str">
        <f t="shared" ca="1" si="98"/>
        <v>C2</v>
      </c>
    </row>
    <row r="458" spans="1:14" s="75" customFormat="1" ht="30" customHeight="1" x14ac:dyDescent="0.2">
      <c r="A458" s="67" t="s">
        <v>368</v>
      </c>
      <c r="B458" s="114" t="s">
        <v>337</v>
      </c>
      <c r="C458" s="69" t="s">
        <v>338</v>
      </c>
      <c r="D458" s="70" t="s">
        <v>119</v>
      </c>
      <c r="E458" s="71" t="s">
        <v>124</v>
      </c>
      <c r="F458" s="72">
        <v>900</v>
      </c>
      <c r="G458" s="73"/>
      <c r="H458" s="74">
        <f>ROUND(G458*F458,2)</f>
        <v>0</v>
      </c>
      <c r="I458" s="5" t="str">
        <f t="shared" ca="1" si="95"/>
        <v/>
      </c>
      <c r="J458" s="1" t="str">
        <f t="shared" si="99"/>
        <v>B121rlGreater than 20 sq.m.m²</v>
      </c>
      <c r="K458" s="2" t="e">
        <f>MATCH(J458,#REF!,0)</f>
        <v>#REF!</v>
      </c>
      <c r="L458" s="3" t="str">
        <f t="shared" ca="1" si="96"/>
        <v>F0</v>
      </c>
      <c r="M458" s="3" t="str">
        <f t="shared" ca="1" si="97"/>
        <v>C2</v>
      </c>
      <c r="N458" s="3" t="str">
        <f t="shared" ca="1" si="98"/>
        <v>C2</v>
      </c>
    </row>
    <row r="459" spans="1:14" s="41" customFormat="1" ht="30" customHeight="1" x14ac:dyDescent="0.2">
      <c r="A459" s="63" t="s">
        <v>369</v>
      </c>
      <c r="B459" s="58" t="s">
        <v>200</v>
      </c>
      <c r="C459" s="50" t="s">
        <v>550</v>
      </c>
      <c r="D459" s="51" t="s">
        <v>198</v>
      </c>
      <c r="E459" s="52" t="s">
        <v>124</v>
      </c>
      <c r="F459" s="53">
        <v>40</v>
      </c>
      <c r="G459" s="54"/>
      <c r="H459" s="55">
        <f t="shared" ref="H459:H462" si="100">ROUND(G459*F459,2)</f>
        <v>0</v>
      </c>
      <c r="I459" s="5" t="str">
        <f t="shared" ca="1" si="95"/>
        <v/>
      </c>
      <c r="J459" s="1" t="str">
        <f t="shared" si="99"/>
        <v>B123rlType 2 Concrete Monolithic Curb and SidewalkSD-228Bm²</v>
      </c>
      <c r="K459" s="2" t="e">
        <f>MATCH(J459,#REF!,0)</f>
        <v>#REF!</v>
      </c>
      <c r="L459" s="3" t="str">
        <f t="shared" ca="1" si="96"/>
        <v>F0</v>
      </c>
      <c r="M459" s="3" t="str">
        <f t="shared" ca="1" si="97"/>
        <v>C2</v>
      </c>
      <c r="N459" s="3" t="str">
        <f t="shared" ca="1" si="98"/>
        <v>C2</v>
      </c>
    </row>
    <row r="460" spans="1:14" s="41" customFormat="1" ht="30" customHeight="1" x14ac:dyDescent="0.2">
      <c r="A460" s="63" t="s">
        <v>269</v>
      </c>
      <c r="B460" s="49" t="s">
        <v>90</v>
      </c>
      <c r="C460" s="50" t="s">
        <v>236</v>
      </c>
      <c r="D460" s="51" t="s">
        <v>3</v>
      </c>
      <c r="E460" s="52" t="s">
        <v>124</v>
      </c>
      <c r="F460" s="66">
        <v>30</v>
      </c>
      <c r="G460" s="54"/>
      <c r="H460" s="55">
        <f t="shared" si="100"/>
        <v>0</v>
      </c>
      <c r="I460" s="5" t="str">
        <f t="shared" ca="1" si="95"/>
        <v/>
      </c>
      <c r="J460" s="1" t="str">
        <f t="shared" si="99"/>
        <v>B124Adjustment of Precast Sidewalk BlocksCW 3235-R9m²</v>
      </c>
      <c r="K460" s="2" t="e">
        <f>MATCH(J460,#REF!,0)</f>
        <v>#REF!</v>
      </c>
      <c r="L460" s="3" t="str">
        <f t="shared" ca="1" si="96"/>
        <v>F0</v>
      </c>
      <c r="M460" s="3" t="str">
        <f t="shared" ca="1" si="97"/>
        <v>C2</v>
      </c>
      <c r="N460" s="3" t="str">
        <f t="shared" ca="1" si="98"/>
        <v>C2</v>
      </c>
    </row>
    <row r="461" spans="1:14" s="41" customFormat="1" ht="30" customHeight="1" x14ac:dyDescent="0.2">
      <c r="A461" s="63" t="s">
        <v>270</v>
      </c>
      <c r="B461" s="49" t="s">
        <v>91</v>
      </c>
      <c r="C461" s="50" t="s">
        <v>237</v>
      </c>
      <c r="D461" s="51" t="s">
        <v>3</v>
      </c>
      <c r="E461" s="52" t="s">
        <v>124</v>
      </c>
      <c r="F461" s="53">
        <v>20</v>
      </c>
      <c r="G461" s="54"/>
      <c r="H461" s="55">
        <f t="shared" si="100"/>
        <v>0</v>
      </c>
      <c r="I461" s="5" t="str">
        <f t="shared" ca="1" si="95"/>
        <v/>
      </c>
      <c r="J461" s="1" t="str">
        <f t="shared" si="99"/>
        <v>B125Supply of Precast Sidewalk BlocksCW 3235-R9m²</v>
      </c>
      <c r="K461" s="2" t="e">
        <f>MATCH(J461,#REF!,0)</f>
        <v>#REF!</v>
      </c>
      <c r="L461" s="3" t="str">
        <f t="shared" ca="1" si="96"/>
        <v>F0</v>
      </c>
      <c r="M461" s="3" t="str">
        <f t="shared" ca="1" si="97"/>
        <v>C2</v>
      </c>
      <c r="N461" s="3" t="str">
        <f t="shared" ca="1" si="98"/>
        <v>C2</v>
      </c>
    </row>
    <row r="462" spans="1:14" s="41" customFormat="1" ht="30" customHeight="1" x14ac:dyDescent="0.2">
      <c r="A462" s="63" t="s">
        <v>320</v>
      </c>
      <c r="B462" s="49" t="s">
        <v>407</v>
      </c>
      <c r="C462" s="50" t="s">
        <v>311</v>
      </c>
      <c r="D462" s="51" t="s">
        <v>3</v>
      </c>
      <c r="E462" s="52" t="s">
        <v>124</v>
      </c>
      <c r="F462" s="53">
        <v>20</v>
      </c>
      <c r="G462" s="54"/>
      <c r="H462" s="55">
        <f t="shared" si="100"/>
        <v>0</v>
      </c>
      <c r="I462" s="5" t="str">
        <f t="shared" ca="1" si="95"/>
        <v/>
      </c>
      <c r="J462" s="1" t="str">
        <f t="shared" si="99"/>
        <v>B125ARemoval of Precast Sidewalk BlocksCW 3235-R9m²</v>
      </c>
      <c r="K462" s="2" t="e">
        <f>MATCH(J462,#REF!,0)</f>
        <v>#REF!</v>
      </c>
      <c r="L462" s="3" t="str">
        <f t="shared" ca="1" si="96"/>
        <v>F0</v>
      </c>
      <c r="M462" s="3" t="str">
        <f t="shared" ca="1" si="97"/>
        <v>C2</v>
      </c>
      <c r="N462" s="3" t="str">
        <f t="shared" ca="1" si="98"/>
        <v>C2</v>
      </c>
    </row>
    <row r="463" spans="1:14" s="41" customFormat="1" ht="30" customHeight="1" x14ac:dyDescent="0.2">
      <c r="A463" s="63" t="s">
        <v>370</v>
      </c>
      <c r="B463" s="49" t="s">
        <v>303</v>
      </c>
      <c r="C463" s="50" t="s">
        <v>191</v>
      </c>
      <c r="D463" s="51" t="s">
        <v>389</v>
      </c>
      <c r="E463" s="52"/>
      <c r="F463" s="46"/>
      <c r="G463" s="47"/>
      <c r="H463" s="47"/>
      <c r="I463" s="5" t="str">
        <f t="shared" ca="1" si="95"/>
        <v>LOCKED</v>
      </c>
      <c r="J463" s="1" t="str">
        <f t="shared" si="99"/>
        <v>B126rConcrete Curb RemovalCW 3240-R10</v>
      </c>
      <c r="K463" s="2" t="e">
        <f>MATCH(J463,#REF!,0)</f>
        <v>#REF!</v>
      </c>
      <c r="L463" s="3" t="str">
        <f t="shared" ca="1" si="96"/>
        <v>F0</v>
      </c>
      <c r="M463" s="3" t="str">
        <f t="shared" ca="1" si="97"/>
        <v>C2</v>
      </c>
      <c r="N463" s="3" t="str">
        <f t="shared" ca="1" si="98"/>
        <v>C2</v>
      </c>
    </row>
    <row r="464" spans="1:14" s="41" customFormat="1" ht="30" customHeight="1" x14ac:dyDescent="0.2">
      <c r="A464" s="63" t="s">
        <v>372</v>
      </c>
      <c r="B464" s="58" t="s">
        <v>199</v>
      </c>
      <c r="C464" s="50" t="s">
        <v>230</v>
      </c>
      <c r="D464" s="51" t="s">
        <v>119</v>
      </c>
      <c r="E464" s="52" t="s">
        <v>128</v>
      </c>
      <c r="F464" s="53">
        <v>310</v>
      </c>
      <c r="G464" s="54"/>
      <c r="H464" s="55">
        <f t="shared" ref="H464" si="101">ROUND(G464*F464,2)</f>
        <v>0</v>
      </c>
      <c r="I464" s="5" t="str">
        <f t="shared" ca="1" si="95"/>
        <v/>
      </c>
      <c r="J464" s="1" t="str">
        <f t="shared" si="99"/>
        <v>B130rMountable Curbm</v>
      </c>
      <c r="K464" s="2" t="e">
        <f>MATCH(J464,#REF!,0)</f>
        <v>#REF!</v>
      </c>
      <c r="L464" s="3" t="str">
        <f t="shared" ca="1" si="96"/>
        <v>F0</v>
      </c>
      <c r="M464" s="3" t="str">
        <f t="shared" ca="1" si="97"/>
        <v>C2</v>
      </c>
      <c r="N464" s="3" t="str">
        <f t="shared" ca="1" si="98"/>
        <v>C2</v>
      </c>
    </row>
    <row r="465" spans="1:14" s="41" customFormat="1" ht="30" customHeight="1" x14ac:dyDescent="0.2">
      <c r="A465" s="63" t="s">
        <v>373</v>
      </c>
      <c r="B465" s="49" t="s">
        <v>304</v>
      </c>
      <c r="C465" s="50" t="s">
        <v>192</v>
      </c>
      <c r="D465" s="51" t="s">
        <v>389</v>
      </c>
      <c r="E465" s="52"/>
      <c r="F465" s="46"/>
      <c r="G465" s="47"/>
      <c r="H465" s="47"/>
      <c r="I465" s="5" t="str">
        <f t="shared" ca="1" si="95"/>
        <v>LOCKED</v>
      </c>
      <c r="J465" s="1" t="str">
        <f t="shared" si="99"/>
        <v>B135iConcrete Curb InstallationCW 3240-R10</v>
      </c>
      <c r="K465" s="2" t="e">
        <f>MATCH(J465,#REF!,0)</f>
        <v>#REF!</v>
      </c>
      <c r="L465" s="3" t="str">
        <f t="shared" ca="1" si="96"/>
        <v>F0</v>
      </c>
      <c r="M465" s="3" t="str">
        <f t="shared" ca="1" si="97"/>
        <v>C2</v>
      </c>
      <c r="N465" s="3" t="str">
        <f t="shared" ca="1" si="98"/>
        <v>C2</v>
      </c>
    </row>
    <row r="466" spans="1:14" s="41" customFormat="1" ht="45" customHeight="1" x14ac:dyDescent="0.2">
      <c r="A466" s="63" t="s">
        <v>374</v>
      </c>
      <c r="B466" s="58" t="s">
        <v>199</v>
      </c>
      <c r="C466" s="50" t="s">
        <v>627</v>
      </c>
      <c r="D466" s="51" t="s">
        <v>227</v>
      </c>
      <c r="E466" s="52" t="s">
        <v>128</v>
      </c>
      <c r="F466" s="53">
        <v>310</v>
      </c>
      <c r="G466" s="54"/>
      <c r="H466" s="55">
        <f t="shared" ref="H466" si="102">ROUND(G466*F466,2)</f>
        <v>0</v>
      </c>
      <c r="I466" s="5" t="str">
        <f t="shared" ca="1" si="95"/>
        <v/>
      </c>
      <c r="J466" s="1" t="str">
        <f t="shared" si="99"/>
        <v>B136iType 2 Concrete Barrier (100 mm reveal ht, Dowelled)SD-205m</v>
      </c>
      <c r="K466" s="2" t="e">
        <f>MATCH(J466,#REF!,0)</f>
        <v>#REF!</v>
      </c>
      <c r="L466" s="3" t="str">
        <f t="shared" ca="1" si="96"/>
        <v>F0</v>
      </c>
      <c r="M466" s="3" t="str">
        <f t="shared" ca="1" si="97"/>
        <v>C2</v>
      </c>
      <c r="N466" s="3" t="str">
        <f t="shared" ca="1" si="98"/>
        <v>C2</v>
      </c>
    </row>
    <row r="467" spans="1:14" s="41" customFormat="1" ht="30" customHeight="1" x14ac:dyDescent="0.2">
      <c r="A467" s="63" t="s">
        <v>377</v>
      </c>
      <c r="B467" s="49" t="s">
        <v>305</v>
      </c>
      <c r="C467" s="50" t="s">
        <v>103</v>
      </c>
      <c r="D467" s="51" t="s">
        <v>506</v>
      </c>
      <c r="E467" s="52"/>
      <c r="F467" s="46"/>
      <c r="G467" s="47"/>
      <c r="H467" s="47"/>
      <c r="I467" s="5" t="str">
        <f t="shared" ca="1" si="95"/>
        <v>LOCKED</v>
      </c>
      <c r="J467" s="1" t="str">
        <f t="shared" si="99"/>
        <v>B154rlConcrete Curb RenewalCW 3240-R10, E13</v>
      </c>
      <c r="K467" s="2" t="e">
        <f>MATCH(J467,#REF!,0)</f>
        <v>#REF!</v>
      </c>
      <c r="L467" s="3" t="str">
        <f t="shared" ca="1" si="96"/>
        <v>F0</v>
      </c>
      <c r="M467" s="3" t="str">
        <f t="shared" ca="1" si="97"/>
        <v>C2</v>
      </c>
      <c r="N467" s="3" t="str">
        <f t="shared" ca="1" si="98"/>
        <v>C2</v>
      </c>
    </row>
    <row r="468" spans="1:14" s="117" customFormat="1" ht="45" customHeight="1" x14ac:dyDescent="0.2">
      <c r="A468" s="64" t="s">
        <v>456</v>
      </c>
      <c r="B468" s="58" t="s">
        <v>199</v>
      </c>
      <c r="C468" s="50" t="s">
        <v>627</v>
      </c>
      <c r="D468" s="51" t="s">
        <v>339</v>
      </c>
      <c r="E468" s="52"/>
      <c r="F468" s="46"/>
      <c r="G468" s="47"/>
      <c r="H468" s="47"/>
      <c r="I468" s="5" t="str">
        <f t="shared" ca="1" si="95"/>
        <v>LOCKED</v>
      </c>
      <c r="J468" s="1" t="str">
        <f t="shared" si="99"/>
        <v>B155rlAType 2 Concrete Barrier (100 mm reveal ht, Dowelled)SD-205,SD-206A</v>
      </c>
      <c r="K468" s="2" t="e">
        <f>MATCH(J468,#REF!,0)</f>
        <v>#REF!</v>
      </c>
      <c r="L468" s="3" t="str">
        <f t="shared" ca="1" si="96"/>
        <v>F0</v>
      </c>
      <c r="M468" s="3" t="str">
        <f t="shared" ca="1" si="97"/>
        <v>C2</v>
      </c>
      <c r="N468" s="3" t="str">
        <f t="shared" ca="1" si="98"/>
        <v>C2</v>
      </c>
    </row>
    <row r="469" spans="1:14" s="41" customFormat="1" ht="30" customHeight="1" x14ac:dyDescent="0.2">
      <c r="A469" s="63" t="s">
        <v>818</v>
      </c>
      <c r="B469" s="65" t="s">
        <v>333</v>
      </c>
      <c r="C469" s="50" t="s">
        <v>340</v>
      </c>
      <c r="D469" s="51"/>
      <c r="E469" s="52" t="s">
        <v>128</v>
      </c>
      <c r="F469" s="53">
        <v>3</v>
      </c>
      <c r="G469" s="54"/>
      <c r="H469" s="55">
        <f>ROUND(G469*F469,2)</f>
        <v>0</v>
      </c>
      <c r="I469" s="5" t="str">
        <f t="shared" ca="1" si="95"/>
        <v/>
      </c>
      <c r="J469" s="1" t="str">
        <f t="shared" si="99"/>
        <v>B155rl1Less than 3 mm</v>
      </c>
      <c r="K469" s="2" t="e">
        <f>MATCH(J469,#REF!,0)</f>
        <v>#REF!</v>
      </c>
      <c r="L469" s="3" t="str">
        <f t="shared" ca="1" si="96"/>
        <v>F0</v>
      </c>
      <c r="M469" s="3" t="str">
        <f t="shared" ca="1" si="97"/>
        <v>C2</v>
      </c>
      <c r="N469" s="3" t="str">
        <f t="shared" ca="1" si="98"/>
        <v>C2</v>
      </c>
    </row>
    <row r="470" spans="1:14" s="41" customFormat="1" ht="30" customHeight="1" x14ac:dyDescent="0.2">
      <c r="A470" s="63" t="s">
        <v>819</v>
      </c>
      <c r="B470" s="65" t="s">
        <v>335</v>
      </c>
      <c r="C470" s="50" t="s">
        <v>341</v>
      </c>
      <c r="D470" s="51"/>
      <c r="E470" s="52" t="s">
        <v>128</v>
      </c>
      <c r="F470" s="53">
        <v>360</v>
      </c>
      <c r="G470" s="54"/>
      <c r="H470" s="55">
        <f>ROUND(G470*F470,2)</f>
        <v>0</v>
      </c>
      <c r="I470" s="5" t="str">
        <f t="shared" ca="1" si="95"/>
        <v/>
      </c>
      <c r="J470" s="1" t="str">
        <f t="shared" si="99"/>
        <v>B155rl23 m to 30 mm</v>
      </c>
      <c r="K470" s="2" t="e">
        <f>MATCH(J470,#REF!,0)</f>
        <v>#REF!</v>
      </c>
      <c r="L470" s="3" t="str">
        <f t="shared" ca="1" si="96"/>
        <v>F0</v>
      </c>
      <c r="M470" s="3" t="str">
        <f t="shared" ca="1" si="97"/>
        <v>C2</v>
      </c>
      <c r="N470" s="3" t="str">
        <f t="shared" ca="1" si="98"/>
        <v>C2</v>
      </c>
    </row>
    <row r="471" spans="1:14" s="41" customFormat="1" ht="45" customHeight="1" x14ac:dyDescent="0.2">
      <c r="A471" s="63" t="s">
        <v>378</v>
      </c>
      <c r="B471" s="58" t="s">
        <v>200</v>
      </c>
      <c r="C471" s="50" t="s">
        <v>507</v>
      </c>
      <c r="D471" s="51" t="s">
        <v>228</v>
      </c>
      <c r="E471" s="52" t="s">
        <v>128</v>
      </c>
      <c r="F471" s="53">
        <v>45</v>
      </c>
      <c r="G471" s="54"/>
      <c r="H471" s="55">
        <f t="shared" ref="H471:H474" si="103">ROUND(G471*F471,2)</f>
        <v>0</v>
      </c>
      <c r="I471" s="5" t="str">
        <f t="shared" ca="1" si="95"/>
        <v/>
      </c>
      <c r="J471" s="1" t="str">
        <f t="shared" si="99"/>
        <v>B167rlType 2 Concrete Modified Barrier (150 mm reveal ht, Dowelled)SD-203Bm</v>
      </c>
      <c r="K471" s="2" t="e">
        <f>MATCH(J471,#REF!,0)</f>
        <v>#REF!</v>
      </c>
      <c r="L471" s="3" t="str">
        <f t="shared" ca="1" si="96"/>
        <v>F0</v>
      </c>
      <c r="M471" s="3" t="str">
        <f t="shared" ca="1" si="97"/>
        <v>C2</v>
      </c>
      <c r="N471" s="3" t="str">
        <f t="shared" ca="1" si="98"/>
        <v>C2</v>
      </c>
    </row>
    <row r="472" spans="1:14" s="41" customFormat="1" ht="45" customHeight="1" x14ac:dyDescent="0.2">
      <c r="A472" s="63" t="s">
        <v>394</v>
      </c>
      <c r="B472" s="58" t="s">
        <v>201</v>
      </c>
      <c r="C472" s="50" t="s">
        <v>508</v>
      </c>
      <c r="D472" s="51" t="s">
        <v>342</v>
      </c>
      <c r="E472" s="52" t="s">
        <v>128</v>
      </c>
      <c r="F472" s="53">
        <v>60</v>
      </c>
      <c r="G472" s="54"/>
      <c r="H472" s="55">
        <f t="shared" si="103"/>
        <v>0</v>
      </c>
      <c r="I472" s="5" t="str">
        <f t="shared" ca="1" si="95"/>
        <v/>
      </c>
      <c r="J472" s="1" t="str">
        <f t="shared" si="99"/>
        <v>B184rlAType 2 Concrete Curb Ramp (8-12 mm reveal ht, Monolithic)SD-229C,Dm</v>
      </c>
      <c r="K472" s="2" t="e">
        <f>MATCH(J472,#REF!,0)</f>
        <v>#REF!</v>
      </c>
      <c r="L472" s="3" t="str">
        <f t="shared" ca="1" si="96"/>
        <v>F0</v>
      </c>
      <c r="M472" s="3" t="str">
        <f t="shared" ca="1" si="97"/>
        <v>C2</v>
      </c>
      <c r="N472" s="3" t="str">
        <f t="shared" ca="1" si="98"/>
        <v>C2</v>
      </c>
    </row>
    <row r="473" spans="1:14" s="41" customFormat="1" ht="60" customHeight="1" x14ac:dyDescent="0.2">
      <c r="A473" s="63" t="s">
        <v>395</v>
      </c>
      <c r="B473" s="58" t="s">
        <v>202</v>
      </c>
      <c r="C473" s="50" t="s">
        <v>628</v>
      </c>
      <c r="D473" s="51" t="s">
        <v>433</v>
      </c>
      <c r="E473" s="52" t="s">
        <v>128</v>
      </c>
      <c r="F473" s="53">
        <v>5</v>
      </c>
      <c r="G473" s="54"/>
      <c r="H473" s="55">
        <f t="shared" si="103"/>
        <v>0</v>
      </c>
      <c r="I473" s="5" t="str">
        <f t="shared" ca="1" si="95"/>
        <v/>
      </c>
      <c r="J473" s="1" t="str">
        <f t="shared" si="99"/>
        <v>B185rlCType 2 Concrete Splash Strip (150 mm reveal ht, Monolithic Modified Barrier Curb, 750 mm width)SD-223ASD-203Bm</v>
      </c>
      <c r="K473" s="2" t="e">
        <f>MATCH(J473,#REF!,0)</f>
        <v>#REF!</v>
      </c>
      <c r="L473" s="3" t="str">
        <f t="shared" ca="1" si="96"/>
        <v>F0</v>
      </c>
      <c r="M473" s="3" t="str">
        <f t="shared" ca="1" si="97"/>
        <v>C2</v>
      </c>
      <c r="N473" s="3" t="str">
        <f t="shared" ca="1" si="98"/>
        <v>C2</v>
      </c>
    </row>
    <row r="474" spans="1:14" s="41" customFormat="1" ht="30" customHeight="1" x14ac:dyDescent="0.2">
      <c r="A474" s="63" t="s">
        <v>271</v>
      </c>
      <c r="B474" s="49" t="s">
        <v>330</v>
      </c>
      <c r="C474" s="50" t="s">
        <v>111</v>
      </c>
      <c r="D474" s="51" t="s">
        <v>351</v>
      </c>
      <c r="E474" s="52" t="s">
        <v>124</v>
      </c>
      <c r="F474" s="53">
        <v>20</v>
      </c>
      <c r="G474" s="54"/>
      <c r="H474" s="55">
        <f t="shared" si="103"/>
        <v>0</v>
      </c>
      <c r="I474" s="5" t="str">
        <f t="shared" ca="1" si="95"/>
        <v/>
      </c>
      <c r="J474" s="1" t="str">
        <f t="shared" si="99"/>
        <v>B189Regrading Existing Interlocking Paving StonesCW 3330-R5m²</v>
      </c>
      <c r="K474" s="2" t="e">
        <f>MATCH(J474,#REF!,0)</f>
        <v>#REF!</v>
      </c>
      <c r="L474" s="3" t="str">
        <f t="shared" ca="1" si="96"/>
        <v>F0</v>
      </c>
      <c r="M474" s="3" t="str">
        <f t="shared" ca="1" si="97"/>
        <v>C2</v>
      </c>
      <c r="N474" s="3" t="str">
        <f t="shared" ca="1" si="98"/>
        <v>C2</v>
      </c>
    </row>
    <row r="475" spans="1:14" s="41" customFormat="1" ht="30" customHeight="1" x14ac:dyDescent="0.2">
      <c r="A475" s="63" t="s">
        <v>272</v>
      </c>
      <c r="B475" s="49" t="s">
        <v>629</v>
      </c>
      <c r="C475" s="50" t="s">
        <v>204</v>
      </c>
      <c r="D475" s="51" t="s">
        <v>458</v>
      </c>
      <c r="E475" s="76"/>
      <c r="F475" s="46"/>
      <c r="G475" s="47"/>
      <c r="H475" s="47"/>
      <c r="I475" s="5" t="str">
        <f t="shared" ca="1" si="95"/>
        <v>LOCKED</v>
      </c>
      <c r="J475" s="1" t="str">
        <f t="shared" si="99"/>
        <v>B190Construction of Asphaltic Concrete OverlayCW 3410-R12</v>
      </c>
      <c r="K475" s="2" t="e">
        <f>MATCH(J475,#REF!,0)</f>
        <v>#REF!</v>
      </c>
      <c r="L475" s="3" t="str">
        <f t="shared" ca="1" si="96"/>
        <v>F0</v>
      </c>
      <c r="M475" s="3" t="str">
        <f t="shared" ca="1" si="97"/>
        <v>C2</v>
      </c>
      <c r="N475" s="3" t="str">
        <f t="shared" ca="1" si="98"/>
        <v>C2</v>
      </c>
    </row>
    <row r="476" spans="1:14" s="41" customFormat="1" ht="30" customHeight="1" x14ac:dyDescent="0.2">
      <c r="A476" s="63" t="s">
        <v>273</v>
      </c>
      <c r="B476" s="58" t="s">
        <v>199</v>
      </c>
      <c r="C476" s="50" t="s">
        <v>205</v>
      </c>
      <c r="D476" s="51"/>
      <c r="E476" s="52"/>
      <c r="F476" s="46"/>
      <c r="G476" s="47"/>
      <c r="H476" s="47"/>
      <c r="I476" s="5" t="str">
        <f t="shared" ca="1" si="95"/>
        <v>LOCKED</v>
      </c>
      <c r="J476" s="1" t="str">
        <f t="shared" si="99"/>
        <v>B191Main Line Paving</v>
      </c>
      <c r="K476" s="2" t="e">
        <f>MATCH(J476,#REF!,0)</f>
        <v>#REF!</v>
      </c>
      <c r="L476" s="3" t="str">
        <f t="shared" ca="1" si="96"/>
        <v>F0</v>
      </c>
      <c r="M476" s="3" t="str">
        <f t="shared" ca="1" si="97"/>
        <v>C2</v>
      </c>
      <c r="N476" s="3" t="str">
        <f t="shared" ca="1" si="98"/>
        <v>C2</v>
      </c>
    </row>
    <row r="477" spans="1:14" s="41" customFormat="1" ht="30" customHeight="1" x14ac:dyDescent="0.2">
      <c r="A477" s="63" t="s">
        <v>274</v>
      </c>
      <c r="B477" s="65" t="s">
        <v>333</v>
      </c>
      <c r="C477" s="50" t="s">
        <v>343</v>
      </c>
      <c r="D477" s="51"/>
      <c r="E477" s="52" t="s">
        <v>126</v>
      </c>
      <c r="F477" s="53">
        <v>1790</v>
      </c>
      <c r="G477" s="54"/>
      <c r="H477" s="55">
        <f>ROUND(G477*F477,2)</f>
        <v>0</v>
      </c>
      <c r="I477" s="5" t="str">
        <f t="shared" ca="1" si="95"/>
        <v/>
      </c>
      <c r="J477" s="1" t="str">
        <f t="shared" si="99"/>
        <v>B193Type IAtonne</v>
      </c>
      <c r="K477" s="2" t="e">
        <f>MATCH(J477,#REF!,0)</f>
        <v>#REF!</v>
      </c>
      <c r="L477" s="3" t="str">
        <f t="shared" ca="1" si="96"/>
        <v>F0</v>
      </c>
      <c r="M477" s="3" t="str">
        <f t="shared" ca="1" si="97"/>
        <v>C2</v>
      </c>
      <c r="N477" s="3" t="str">
        <f t="shared" ca="1" si="98"/>
        <v>C2</v>
      </c>
    </row>
    <row r="478" spans="1:14" s="41" customFormat="1" ht="30" customHeight="1" x14ac:dyDescent="0.2">
      <c r="A478" s="63" t="s">
        <v>275</v>
      </c>
      <c r="B478" s="58" t="s">
        <v>200</v>
      </c>
      <c r="C478" s="50" t="s">
        <v>206</v>
      </c>
      <c r="D478" s="51"/>
      <c r="E478" s="52"/>
      <c r="F478" s="46"/>
      <c r="G478" s="47"/>
      <c r="H478" s="47"/>
      <c r="I478" s="5" t="str">
        <f t="shared" ca="1" si="95"/>
        <v>LOCKED</v>
      </c>
      <c r="J478" s="1" t="str">
        <f t="shared" si="99"/>
        <v>B194Tie-ins and Approaches</v>
      </c>
      <c r="K478" s="2" t="e">
        <f>MATCH(J478,#REF!,0)</f>
        <v>#REF!</v>
      </c>
      <c r="L478" s="3" t="str">
        <f t="shared" ca="1" si="96"/>
        <v>F0</v>
      </c>
      <c r="M478" s="3" t="str">
        <f t="shared" ca="1" si="97"/>
        <v>C2</v>
      </c>
      <c r="N478" s="3" t="str">
        <f t="shared" ca="1" si="98"/>
        <v>C2</v>
      </c>
    </row>
    <row r="479" spans="1:14" s="41" customFormat="1" ht="30" customHeight="1" x14ac:dyDescent="0.2">
      <c r="A479" s="63" t="s">
        <v>276</v>
      </c>
      <c r="B479" s="65" t="s">
        <v>333</v>
      </c>
      <c r="C479" s="50" t="s">
        <v>343</v>
      </c>
      <c r="D479" s="51"/>
      <c r="E479" s="52" t="s">
        <v>126</v>
      </c>
      <c r="F479" s="53">
        <v>320</v>
      </c>
      <c r="G479" s="54"/>
      <c r="H479" s="55">
        <f>ROUND(G479*F479,2)</f>
        <v>0</v>
      </c>
      <c r="I479" s="5" t="str">
        <f t="shared" ca="1" si="95"/>
        <v/>
      </c>
      <c r="J479" s="1" t="str">
        <f t="shared" si="99"/>
        <v>B195Type IAtonne</v>
      </c>
      <c r="K479" s="2" t="e">
        <f>MATCH(J479,#REF!,0)</f>
        <v>#REF!</v>
      </c>
      <c r="L479" s="3" t="str">
        <f t="shared" ca="1" si="96"/>
        <v>F0</v>
      </c>
      <c r="M479" s="3" t="str">
        <f t="shared" ca="1" si="97"/>
        <v>C2</v>
      </c>
      <c r="N479" s="3" t="str">
        <f t="shared" ca="1" si="98"/>
        <v>C2</v>
      </c>
    </row>
    <row r="480" spans="1:14" s="41" customFormat="1" ht="30" customHeight="1" x14ac:dyDescent="0.2">
      <c r="A480" s="63" t="s">
        <v>277</v>
      </c>
      <c r="B480" s="49" t="s">
        <v>6</v>
      </c>
      <c r="C480" s="50" t="s">
        <v>52</v>
      </c>
      <c r="D480" s="51" t="s">
        <v>397</v>
      </c>
      <c r="E480" s="52"/>
      <c r="F480" s="46"/>
      <c r="G480" s="47"/>
      <c r="H480" s="47"/>
      <c r="I480" s="5" t="str">
        <f t="shared" ca="1" si="95"/>
        <v>LOCKED</v>
      </c>
      <c r="J480" s="1" t="str">
        <f t="shared" si="99"/>
        <v>B200Planing of PavementCW 3450-R6</v>
      </c>
      <c r="K480" s="2" t="e">
        <f>MATCH(J480,#REF!,0)</f>
        <v>#REF!</v>
      </c>
      <c r="L480" s="3" t="str">
        <f t="shared" ca="1" si="96"/>
        <v>F0</v>
      </c>
      <c r="M480" s="3" t="str">
        <f t="shared" ca="1" si="97"/>
        <v>C2</v>
      </c>
      <c r="N480" s="3" t="str">
        <f t="shared" ca="1" si="98"/>
        <v>C2</v>
      </c>
    </row>
    <row r="481" spans="1:14" s="41" customFormat="1" ht="30" customHeight="1" x14ac:dyDescent="0.2">
      <c r="A481" s="63" t="s">
        <v>278</v>
      </c>
      <c r="B481" s="58" t="s">
        <v>199</v>
      </c>
      <c r="C481" s="50" t="s">
        <v>411</v>
      </c>
      <c r="D481" s="51" t="s">
        <v>119</v>
      </c>
      <c r="E481" s="52" t="s">
        <v>124</v>
      </c>
      <c r="F481" s="53">
        <v>650</v>
      </c>
      <c r="G481" s="54"/>
      <c r="H481" s="55">
        <f t="shared" ref="H481:H484" si="104">ROUND(G481*F481,2)</f>
        <v>0</v>
      </c>
      <c r="I481" s="5" t="str">
        <f t="shared" ca="1" si="95"/>
        <v/>
      </c>
      <c r="J481" s="1" t="str">
        <f t="shared" si="99"/>
        <v>B2011 - 50 mm Depth (Asphalt)m²</v>
      </c>
      <c r="K481" s="2" t="e">
        <f>MATCH(J481,#REF!,0)</f>
        <v>#REF!</v>
      </c>
      <c r="L481" s="3" t="str">
        <f t="shared" ca="1" si="96"/>
        <v>F0</v>
      </c>
      <c r="M481" s="3" t="str">
        <f t="shared" ca="1" si="97"/>
        <v>C2</v>
      </c>
      <c r="N481" s="3" t="str">
        <f t="shared" ca="1" si="98"/>
        <v>C2</v>
      </c>
    </row>
    <row r="482" spans="1:14" s="41" customFormat="1" ht="30" customHeight="1" x14ac:dyDescent="0.2">
      <c r="A482" s="63" t="s">
        <v>279</v>
      </c>
      <c r="B482" s="58" t="s">
        <v>200</v>
      </c>
      <c r="C482" s="50" t="s">
        <v>50</v>
      </c>
      <c r="D482" s="51" t="s">
        <v>119</v>
      </c>
      <c r="E482" s="52" t="s">
        <v>124</v>
      </c>
      <c r="F482" s="53">
        <v>650</v>
      </c>
      <c r="G482" s="54"/>
      <c r="H482" s="55">
        <f t="shared" si="104"/>
        <v>0</v>
      </c>
      <c r="I482" s="5" t="str">
        <f t="shared" ca="1" si="95"/>
        <v/>
      </c>
      <c r="J482" s="1" t="str">
        <f t="shared" si="99"/>
        <v>B20250 - 100 mm Depth (Asphalt)m²</v>
      </c>
      <c r="K482" s="2" t="e">
        <f>MATCH(J482,#REF!,0)</f>
        <v>#REF!</v>
      </c>
      <c r="L482" s="3" t="str">
        <f t="shared" ca="1" si="96"/>
        <v>F0</v>
      </c>
      <c r="M482" s="3" t="str">
        <f t="shared" ca="1" si="97"/>
        <v>C2</v>
      </c>
      <c r="N482" s="3" t="str">
        <f t="shared" ca="1" si="98"/>
        <v>C2</v>
      </c>
    </row>
    <row r="483" spans="1:14" s="41" customFormat="1" ht="30" customHeight="1" x14ac:dyDescent="0.2">
      <c r="A483" s="63" t="s">
        <v>300</v>
      </c>
      <c r="B483" s="49" t="s">
        <v>630</v>
      </c>
      <c r="C483" s="50" t="s">
        <v>483</v>
      </c>
      <c r="D483" s="51" t="s">
        <v>509</v>
      </c>
      <c r="E483" s="52"/>
      <c r="F483" s="46"/>
      <c r="G483" s="47"/>
      <c r="H483" s="47"/>
      <c r="I483" s="5" t="str">
        <f t="shared" ca="1" si="95"/>
        <v>LOCKED</v>
      </c>
      <c r="J483" s="1" t="str">
        <f t="shared" si="99"/>
        <v>B206Supply and Install Pavement Repair Fabric</v>
      </c>
      <c r="K483" s="2" t="e">
        <f>MATCH(J483,#REF!,0)</f>
        <v>#REF!</v>
      </c>
      <c r="L483" s="3" t="str">
        <f t="shared" ca="1" si="96"/>
        <v>F0</v>
      </c>
      <c r="M483" s="3" t="str">
        <f t="shared" ca="1" si="97"/>
        <v>C2</v>
      </c>
      <c r="N483" s="3" t="str">
        <f t="shared" ca="1" si="98"/>
        <v>C2</v>
      </c>
    </row>
    <row r="484" spans="1:14" s="118" customFormat="1" ht="30" customHeight="1" x14ac:dyDescent="0.2">
      <c r="A484" s="67" t="s">
        <v>481</v>
      </c>
      <c r="B484" s="111" t="s">
        <v>199</v>
      </c>
      <c r="C484" s="69" t="s">
        <v>482</v>
      </c>
      <c r="D484" s="70"/>
      <c r="E484" s="71" t="s">
        <v>124</v>
      </c>
      <c r="F484" s="83">
        <v>900</v>
      </c>
      <c r="G484" s="73"/>
      <c r="H484" s="74">
        <f t="shared" si="104"/>
        <v>0</v>
      </c>
      <c r="I484" s="5" t="str">
        <f t="shared" ca="1" si="95"/>
        <v/>
      </c>
      <c r="J484" s="1" t="str">
        <f t="shared" si="99"/>
        <v>B206AType Am²</v>
      </c>
      <c r="K484" s="2" t="e">
        <f>MATCH(J484,#REF!,0)</f>
        <v>#REF!</v>
      </c>
      <c r="L484" s="3" t="str">
        <f t="shared" ca="1" si="96"/>
        <v>F0</v>
      </c>
      <c r="M484" s="3" t="str">
        <f t="shared" ca="1" si="97"/>
        <v>C2</v>
      </c>
      <c r="N484" s="3" t="str">
        <f t="shared" ca="1" si="98"/>
        <v>C2</v>
      </c>
    </row>
    <row r="485" spans="1:14" s="41" customFormat="1" ht="30" customHeight="1" x14ac:dyDescent="0.2">
      <c r="A485" s="38"/>
      <c r="B485" s="84"/>
      <c r="C485" s="61" t="s">
        <v>532</v>
      </c>
      <c r="D485" s="46"/>
      <c r="E485" s="101"/>
      <c r="F485" s="46"/>
      <c r="G485" s="47"/>
      <c r="H485" s="47"/>
      <c r="I485" s="5" t="str">
        <f t="shared" ca="1" si="95"/>
        <v>LOCKED</v>
      </c>
      <c r="J485" s="1" t="str">
        <f t="shared" si="99"/>
        <v>ROADWORKS - NEW CONSTRUCTION</v>
      </c>
      <c r="K485" s="2" t="e">
        <f>MATCH(J485,#REF!,0)</f>
        <v>#REF!</v>
      </c>
      <c r="L485" s="3" t="str">
        <f t="shared" ca="1" si="96"/>
        <v>F0</v>
      </c>
      <c r="M485" s="3" t="str">
        <f t="shared" ca="1" si="97"/>
        <v>C2</v>
      </c>
      <c r="N485" s="3" t="str">
        <f t="shared" ca="1" si="98"/>
        <v>C2</v>
      </c>
    </row>
    <row r="486" spans="1:14" s="41" customFormat="1" ht="45" customHeight="1" x14ac:dyDescent="0.2">
      <c r="A486" s="48" t="s">
        <v>142</v>
      </c>
      <c r="B486" s="49" t="s">
        <v>631</v>
      </c>
      <c r="C486" s="50" t="s">
        <v>268</v>
      </c>
      <c r="D486" s="51" t="s">
        <v>511</v>
      </c>
      <c r="E486" s="52"/>
      <c r="F486" s="46"/>
      <c r="G486" s="47"/>
      <c r="H486" s="47"/>
      <c r="I486" s="5" t="str">
        <f t="shared" ca="1" si="95"/>
        <v>LOCKED</v>
      </c>
      <c r="J486" s="1" t="str">
        <f t="shared" si="99"/>
        <v>C001Concrete Pavements, Median Slabs, Bull-noses, and Safety MediansCW 3310-R17, E13</v>
      </c>
      <c r="K486" s="2" t="e">
        <f>MATCH(J486,#REF!,0)</f>
        <v>#REF!</v>
      </c>
      <c r="L486" s="3" t="str">
        <f t="shared" ca="1" si="96"/>
        <v>F0</v>
      </c>
      <c r="M486" s="3" t="str">
        <f t="shared" ca="1" si="97"/>
        <v>C2</v>
      </c>
      <c r="N486" s="3" t="str">
        <f t="shared" ca="1" si="98"/>
        <v>C2</v>
      </c>
    </row>
    <row r="487" spans="1:14" s="41" customFormat="1" ht="45" customHeight="1" x14ac:dyDescent="0.2">
      <c r="A487" s="48" t="s">
        <v>143</v>
      </c>
      <c r="B487" s="58" t="s">
        <v>199</v>
      </c>
      <c r="C487" s="50" t="s">
        <v>512</v>
      </c>
      <c r="D487" s="51" t="s">
        <v>119</v>
      </c>
      <c r="E487" s="52" t="s">
        <v>124</v>
      </c>
      <c r="F487" s="66">
        <v>1200</v>
      </c>
      <c r="G487" s="54"/>
      <c r="H487" s="55">
        <f t="shared" ref="H487" si="105">ROUND(G487*F487,2)</f>
        <v>0</v>
      </c>
      <c r="I487" s="5" t="str">
        <f t="shared" ca="1" si="95"/>
        <v/>
      </c>
      <c r="J487" s="1" t="str">
        <f t="shared" si="99"/>
        <v>C011Construction of 150 mm Type 2 Concrete Pavement (Reinforced)m²</v>
      </c>
      <c r="K487" s="2" t="e">
        <f>MATCH(J487,#REF!,0)</f>
        <v>#REF!</v>
      </c>
      <c r="L487" s="3" t="str">
        <f t="shared" ca="1" si="96"/>
        <v>F0</v>
      </c>
      <c r="M487" s="3" t="str">
        <f t="shared" ca="1" si="97"/>
        <v>C2</v>
      </c>
      <c r="N487" s="3" t="str">
        <f t="shared" ca="1" si="98"/>
        <v>C2</v>
      </c>
    </row>
    <row r="488" spans="1:14" s="41" customFormat="1" ht="30" customHeight="1" x14ac:dyDescent="0.2">
      <c r="A488" s="48" t="s">
        <v>219</v>
      </c>
      <c r="B488" s="49" t="s">
        <v>632</v>
      </c>
      <c r="C488" s="50" t="s">
        <v>73</v>
      </c>
      <c r="D488" s="51" t="s">
        <v>511</v>
      </c>
      <c r="E488" s="52"/>
      <c r="F488" s="46"/>
      <c r="G488" s="47"/>
      <c r="H488" s="47"/>
      <c r="I488" s="5" t="str">
        <f t="shared" ca="1" si="95"/>
        <v>LOCKED</v>
      </c>
      <c r="J488" s="1" t="str">
        <f t="shared" si="99"/>
        <v>C019Concrete Pavements for Early OpeningCW 3310-R17, E13</v>
      </c>
      <c r="K488" s="2" t="e">
        <f>MATCH(J488,#REF!,0)</f>
        <v>#REF!</v>
      </c>
      <c r="L488" s="3" t="str">
        <f t="shared" ca="1" si="96"/>
        <v>F0</v>
      </c>
      <c r="M488" s="3" t="str">
        <f t="shared" ca="1" si="97"/>
        <v>C2</v>
      </c>
      <c r="N488" s="3" t="str">
        <f t="shared" ca="1" si="98"/>
        <v>C2</v>
      </c>
    </row>
    <row r="489" spans="1:14" s="41" customFormat="1" ht="60" customHeight="1" x14ac:dyDescent="0.2">
      <c r="A489" s="48" t="s">
        <v>459</v>
      </c>
      <c r="B489" s="58" t="s">
        <v>199</v>
      </c>
      <c r="C489" s="50" t="s">
        <v>479</v>
      </c>
      <c r="D489" s="51"/>
      <c r="E489" s="52" t="s">
        <v>124</v>
      </c>
      <c r="F489" s="66">
        <v>200</v>
      </c>
      <c r="G489" s="54"/>
      <c r="H489" s="55">
        <f t="shared" ref="H489:H490" si="106">ROUND(G489*F489,2)</f>
        <v>0</v>
      </c>
      <c r="I489" s="5" t="str">
        <f t="shared" ca="1" si="95"/>
        <v/>
      </c>
      <c r="J489" s="1" t="str">
        <f t="shared" si="99"/>
        <v>C029-24Construction of 150 mm Type 3 Concrete Pavement for Early Opening 24 Hour (Reinforced)m²</v>
      </c>
      <c r="K489" s="2" t="e">
        <f>MATCH(J489,#REF!,0)</f>
        <v>#REF!</v>
      </c>
      <c r="L489" s="3" t="str">
        <f t="shared" ca="1" si="96"/>
        <v>F0</v>
      </c>
      <c r="M489" s="3" t="str">
        <f t="shared" ca="1" si="97"/>
        <v>C2</v>
      </c>
      <c r="N489" s="3" t="str">
        <f t="shared" ca="1" si="98"/>
        <v>C2</v>
      </c>
    </row>
    <row r="490" spans="1:14" s="41" customFormat="1" ht="60" customHeight="1" x14ac:dyDescent="0.2">
      <c r="A490" s="48" t="s">
        <v>460</v>
      </c>
      <c r="B490" s="58" t="s">
        <v>200</v>
      </c>
      <c r="C490" s="50" t="s">
        <v>480</v>
      </c>
      <c r="D490" s="51"/>
      <c r="E490" s="52" t="s">
        <v>124</v>
      </c>
      <c r="F490" s="66">
        <v>1000</v>
      </c>
      <c r="G490" s="54"/>
      <c r="H490" s="55">
        <f t="shared" si="106"/>
        <v>0</v>
      </c>
      <c r="I490" s="5" t="str">
        <f t="shared" ca="1" si="95"/>
        <v/>
      </c>
      <c r="J490" s="1" t="str">
        <f t="shared" si="99"/>
        <v>C029-72Construction of 150 mm Type 4 Concrete Pavement for Early Opening 72 Hour (Reinforced)m²</v>
      </c>
      <c r="K490" s="2" t="e">
        <f>MATCH(J490,#REF!,0)</f>
        <v>#REF!</v>
      </c>
      <c r="L490" s="3" t="str">
        <f t="shared" ca="1" si="96"/>
        <v>F0</v>
      </c>
      <c r="M490" s="3" t="str">
        <f t="shared" ca="1" si="97"/>
        <v>C2</v>
      </c>
      <c r="N490" s="3" t="str">
        <f t="shared" ca="1" si="98"/>
        <v>C2</v>
      </c>
    </row>
    <row r="491" spans="1:14" s="41" customFormat="1" ht="45" customHeight="1" x14ac:dyDescent="0.2">
      <c r="A491" s="48" t="s">
        <v>220</v>
      </c>
      <c r="B491" s="49" t="s">
        <v>633</v>
      </c>
      <c r="C491" s="50" t="s">
        <v>207</v>
      </c>
      <c r="D491" s="51" t="s">
        <v>511</v>
      </c>
      <c r="E491" s="52"/>
      <c r="F491" s="46"/>
      <c r="G491" s="47"/>
      <c r="H491" s="47"/>
      <c r="I491" s="5" t="str">
        <f t="shared" ca="1" si="95"/>
        <v>LOCKED</v>
      </c>
      <c r="J491" s="1" t="str">
        <f t="shared" si="99"/>
        <v>C032Concrete Curbs, Curb and Gutter, and Splash StripsCW 3310-R17, E13</v>
      </c>
      <c r="K491" s="2" t="e">
        <f>MATCH(J491,#REF!,0)</f>
        <v>#REF!</v>
      </c>
      <c r="L491" s="3" t="str">
        <f t="shared" ca="1" si="96"/>
        <v>F0</v>
      </c>
      <c r="M491" s="3" t="str">
        <f t="shared" ca="1" si="97"/>
        <v>C2</v>
      </c>
      <c r="N491" s="3" t="str">
        <f t="shared" ca="1" si="98"/>
        <v>C2</v>
      </c>
    </row>
    <row r="492" spans="1:14" s="41" customFormat="1" ht="45" customHeight="1" x14ac:dyDescent="0.2">
      <c r="A492" s="48" t="s">
        <v>461</v>
      </c>
      <c r="B492" s="58" t="s">
        <v>199</v>
      </c>
      <c r="C492" s="50" t="s">
        <v>634</v>
      </c>
      <c r="D492" s="51" t="s">
        <v>197</v>
      </c>
      <c r="E492" s="52" t="s">
        <v>128</v>
      </c>
      <c r="F492" s="53">
        <v>760</v>
      </c>
      <c r="G492" s="54"/>
      <c r="H492" s="55">
        <f t="shared" ref="H492" si="107">ROUND(G492*F492,2)</f>
        <v>0</v>
      </c>
      <c r="I492" s="5" t="str">
        <f t="shared" ca="1" si="95"/>
        <v/>
      </c>
      <c r="J492" s="1" t="str">
        <f t="shared" si="99"/>
        <v>C035AConstruction of Barrier (100 mm ht, Type 2, Separate)SD-204m</v>
      </c>
      <c r="K492" s="2" t="e">
        <f>MATCH(J492,#REF!,0)</f>
        <v>#REF!</v>
      </c>
      <c r="L492" s="3" t="str">
        <f t="shared" ca="1" si="96"/>
        <v>F0</v>
      </c>
      <c r="M492" s="3" t="str">
        <f t="shared" ca="1" si="97"/>
        <v>C2</v>
      </c>
      <c r="N492" s="3" t="str">
        <f t="shared" ca="1" si="98"/>
        <v>C2</v>
      </c>
    </row>
    <row r="493" spans="1:14" s="41" customFormat="1" ht="30" customHeight="1" x14ac:dyDescent="0.2">
      <c r="A493" s="38"/>
      <c r="B493" s="84"/>
      <c r="C493" s="61" t="s">
        <v>136</v>
      </c>
      <c r="D493" s="46"/>
      <c r="E493" s="85"/>
      <c r="F493" s="46"/>
      <c r="G493" s="47"/>
      <c r="H493" s="47"/>
      <c r="I493" s="5" t="str">
        <f t="shared" ca="1" si="95"/>
        <v>LOCKED</v>
      </c>
      <c r="J493" s="1" t="str">
        <f t="shared" si="99"/>
        <v>JOINT AND CRACK SEALING</v>
      </c>
      <c r="K493" s="2" t="e">
        <f>MATCH(J493,#REF!,0)</f>
        <v>#REF!</v>
      </c>
      <c r="L493" s="3" t="str">
        <f t="shared" ca="1" si="96"/>
        <v>F0</v>
      </c>
      <c r="M493" s="3" t="str">
        <f t="shared" ca="1" si="97"/>
        <v>C2</v>
      </c>
      <c r="N493" s="3" t="str">
        <f t="shared" ca="1" si="98"/>
        <v>C2</v>
      </c>
    </row>
    <row r="494" spans="1:14" s="41" customFormat="1" ht="30" customHeight="1" x14ac:dyDescent="0.2">
      <c r="A494" s="48" t="s">
        <v>294</v>
      </c>
      <c r="B494" s="49" t="s">
        <v>635</v>
      </c>
      <c r="C494" s="50" t="s">
        <v>51</v>
      </c>
      <c r="D494" s="51" t="s">
        <v>353</v>
      </c>
      <c r="E494" s="52" t="s">
        <v>128</v>
      </c>
      <c r="F494" s="66">
        <v>750</v>
      </c>
      <c r="G494" s="54"/>
      <c r="H494" s="55">
        <f>ROUND(G494*F494,2)</f>
        <v>0</v>
      </c>
      <c r="I494" s="5" t="str">
        <f t="shared" ca="1" si="95"/>
        <v/>
      </c>
      <c r="J494" s="1" t="str">
        <f t="shared" si="99"/>
        <v>D006Reflective Crack MaintenanceCW 3250-R7m</v>
      </c>
      <c r="K494" s="2" t="e">
        <f>MATCH(J494,#REF!,0)</f>
        <v>#REF!</v>
      </c>
      <c r="L494" s="3" t="str">
        <f t="shared" ca="1" si="96"/>
        <v>F0</v>
      </c>
      <c r="M494" s="3" t="str">
        <f t="shared" ca="1" si="97"/>
        <v>C2</v>
      </c>
      <c r="N494" s="3" t="str">
        <f t="shared" ca="1" si="98"/>
        <v>C2</v>
      </c>
    </row>
    <row r="495" spans="1:14" s="41" customFormat="1" ht="45" customHeight="1" x14ac:dyDescent="0.2">
      <c r="A495" s="38"/>
      <c r="B495" s="84"/>
      <c r="C495" s="61" t="s">
        <v>137</v>
      </c>
      <c r="D495" s="46"/>
      <c r="E495" s="85"/>
      <c r="F495" s="46"/>
      <c r="G495" s="47"/>
      <c r="H495" s="47"/>
      <c r="I495" s="5" t="str">
        <f t="shared" ca="1" si="95"/>
        <v>LOCKED</v>
      </c>
      <c r="J495" s="1" t="str">
        <f t="shared" si="99"/>
        <v>ASSOCIATED DRAINAGE AND UNDERGROUND WORKS</v>
      </c>
      <c r="K495" s="2" t="e">
        <f>MATCH(J495,#REF!,0)</f>
        <v>#REF!</v>
      </c>
      <c r="L495" s="3" t="str">
        <f t="shared" ca="1" si="96"/>
        <v>F0</v>
      </c>
      <c r="M495" s="3" t="str">
        <f t="shared" ca="1" si="97"/>
        <v>C2</v>
      </c>
      <c r="N495" s="3" t="str">
        <f t="shared" ca="1" si="98"/>
        <v>C2</v>
      </c>
    </row>
    <row r="496" spans="1:14" s="127" customFormat="1" ht="30" customHeight="1" x14ac:dyDescent="0.2">
      <c r="A496" s="48" t="s">
        <v>146</v>
      </c>
      <c r="B496" s="49" t="s">
        <v>636</v>
      </c>
      <c r="C496" s="50" t="s">
        <v>238</v>
      </c>
      <c r="D496" s="51" t="s">
        <v>4</v>
      </c>
      <c r="E496" s="52"/>
      <c r="F496" s="46"/>
      <c r="G496" s="47"/>
      <c r="H496" s="47"/>
      <c r="I496" s="5" t="str">
        <f t="shared" ca="1" si="95"/>
        <v>LOCKED</v>
      </c>
      <c r="J496" s="1" t="str">
        <f t="shared" si="99"/>
        <v>E003Catch BasinCW 2130-R12</v>
      </c>
      <c r="K496" s="2" t="e">
        <f>MATCH(J496,#REF!,0)</f>
        <v>#REF!</v>
      </c>
      <c r="L496" s="3" t="str">
        <f t="shared" ca="1" si="96"/>
        <v>F0</v>
      </c>
      <c r="M496" s="3" t="str">
        <f t="shared" ca="1" si="97"/>
        <v>C2</v>
      </c>
      <c r="N496" s="3" t="str">
        <f t="shared" ca="1" si="98"/>
        <v>C2</v>
      </c>
    </row>
    <row r="497" spans="1:14" s="41" customFormat="1" ht="30" customHeight="1" x14ac:dyDescent="0.2">
      <c r="A497" s="48" t="s">
        <v>147</v>
      </c>
      <c r="B497" s="58" t="s">
        <v>199</v>
      </c>
      <c r="C497" s="50" t="s">
        <v>400</v>
      </c>
      <c r="D497" s="51"/>
      <c r="E497" s="52" t="s">
        <v>127</v>
      </c>
      <c r="F497" s="66">
        <v>6</v>
      </c>
      <c r="G497" s="54"/>
      <c r="H497" s="55">
        <f>ROUND(G497*F497,2)</f>
        <v>0</v>
      </c>
      <c r="I497" s="5" t="str">
        <f t="shared" ca="1" si="95"/>
        <v/>
      </c>
      <c r="J497" s="1" t="str">
        <f t="shared" si="99"/>
        <v>E004SD-024, 1200 mm deepeach</v>
      </c>
      <c r="K497" s="2" t="e">
        <f>MATCH(J497,#REF!,0)</f>
        <v>#REF!</v>
      </c>
      <c r="L497" s="3" t="str">
        <f t="shared" ca="1" si="96"/>
        <v>F0</v>
      </c>
      <c r="M497" s="3" t="str">
        <f t="shared" ca="1" si="97"/>
        <v>C2</v>
      </c>
      <c r="N497" s="3" t="str">
        <f t="shared" ca="1" si="98"/>
        <v>C2</v>
      </c>
    </row>
    <row r="498" spans="1:14" s="115" customFormat="1" ht="30" customHeight="1" x14ac:dyDescent="0.2">
      <c r="A498" s="90" t="s">
        <v>413</v>
      </c>
      <c r="B498" s="58" t="s">
        <v>200</v>
      </c>
      <c r="C498" s="50" t="s">
        <v>401</v>
      </c>
      <c r="D498" s="51"/>
      <c r="E498" s="52" t="s">
        <v>127</v>
      </c>
      <c r="F498" s="66">
        <v>2</v>
      </c>
      <c r="G498" s="124"/>
      <c r="H498" s="55">
        <f>ROUND(G498*F498,2)</f>
        <v>0</v>
      </c>
      <c r="I498" s="5" t="str">
        <f t="shared" ca="1" si="95"/>
        <v/>
      </c>
      <c r="J498" s="1" t="str">
        <f t="shared" si="99"/>
        <v>E004ASD-024, 1800 mm deepeach</v>
      </c>
      <c r="K498" s="2" t="e">
        <f>MATCH(J498,#REF!,0)</f>
        <v>#REF!</v>
      </c>
      <c r="L498" s="3" t="str">
        <f t="shared" ca="1" si="96"/>
        <v>F0</v>
      </c>
      <c r="M498" s="3" t="str">
        <f t="shared" ca="1" si="97"/>
        <v>C2</v>
      </c>
      <c r="N498" s="3" t="str">
        <f t="shared" ca="1" si="98"/>
        <v>C2</v>
      </c>
    </row>
    <row r="499" spans="1:14" s="41" customFormat="1" ht="30" customHeight="1" x14ac:dyDescent="0.2">
      <c r="A499" s="48" t="s">
        <v>148</v>
      </c>
      <c r="B499" s="49" t="s">
        <v>637</v>
      </c>
      <c r="C499" s="50" t="s">
        <v>239</v>
      </c>
      <c r="D499" s="51" t="s">
        <v>4</v>
      </c>
      <c r="E499" s="52"/>
      <c r="F499" s="46"/>
      <c r="G499" s="47"/>
      <c r="H499" s="47"/>
      <c r="I499" s="5" t="str">
        <f t="shared" ca="1" si="95"/>
        <v>LOCKED</v>
      </c>
      <c r="J499" s="1" t="str">
        <f t="shared" si="99"/>
        <v>E006Catch PitCW 2130-R12</v>
      </c>
      <c r="K499" s="2" t="e">
        <f>MATCH(J499,#REF!,0)</f>
        <v>#REF!</v>
      </c>
      <c r="L499" s="3" t="str">
        <f t="shared" ca="1" si="96"/>
        <v>F0</v>
      </c>
      <c r="M499" s="3" t="str">
        <f t="shared" ca="1" si="97"/>
        <v>C2</v>
      </c>
      <c r="N499" s="3" t="str">
        <f t="shared" ca="1" si="98"/>
        <v>C2</v>
      </c>
    </row>
    <row r="500" spans="1:14" s="41" customFormat="1" ht="30" customHeight="1" x14ac:dyDescent="0.2">
      <c r="A500" s="48" t="s">
        <v>149</v>
      </c>
      <c r="B500" s="58" t="s">
        <v>199</v>
      </c>
      <c r="C500" s="50" t="s">
        <v>240</v>
      </c>
      <c r="D500" s="51"/>
      <c r="E500" s="52" t="s">
        <v>127</v>
      </c>
      <c r="F500" s="66">
        <v>5</v>
      </c>
      <c r="G500" s="54"/>
      <c r="H500" s="55">
        <f>ROUND(G500*F500,2)</f>
        <v>0</v>
      </c>
      <c r="I500" s="5" t="str">
        <f t="shared" ca="1" si="95"/>
        <v/>
      </c>
      <c r="J500" s="1" t="str">
        <f t="shared" si="99"/>
        <v>E007SD-023each</v>
      </c>
      <c r="K500" s="2" t="e">
        <f>MATCH(J500,#REF!,0)</f>
        <v>#REF!</v>
      </c>
      <c r="L500" s="3" t="str">
        <f t="shared" ca="1" si="96"/>
        <v>F0</v>
      </c>
      <c r="M500" s="3" t="str">
        <f t="shared" ca="1" si="97"/>
        <v>C2</v>
      </c>
      <c r="N500" s="3" t="str">
        <f t="shared" ca="1" si="98"/>
        <v>C2</v>
      </c>
    </row>
    <row r="501" spans="1:14" s="41" customFormat="1" ht="30" customHeight="1" x14ac:dyDescent="0.2">
      <c r="A501" s="48" t="s">
        <v>150</v>
      </c>
      <c r="B501" s="49" t="s">
        <v>638</v>
      </c>
      <c r="C501" s="50" t="s">
        <v>241</v>
      </c>
      <c r="D501" s="51" t="s">
        <v>4</v>
      </c>
      <c r="E501" s="52"/>
      <c r="F501" s="46"/>
      <c r="G501" s="47"/>
      <c r="H501" s="47"/>
      <c r="I501" s="5" t="str">
        <f t="shared" ca="1" si="95"/>
        <v>LOCKED</v>
      </c>
      <c r="J501" s="1" t="str">
        <f t="shared" si="99"/>
        <v>E008Sewer ServiceCW 2130-R12</v>
      </c>
      <c r="K501" s="2" t="e">
        <f>MATCH(J501,#REF!,0)</f>
        <v>#REF!</v>
      </c>
      <c r="L501" s="3" t="str">
        <f t="shared" ca="1" si="96"/>
        <v>F0</v>
      </c>
      <c r="M501" s="3" t="str">
        <f t="shared" ca="1" si="97"/>
        <v>C2</v>
      </c>
      <c r="N501" s="3" t="str">
        <f t="shared" ca="1" si="98"/>
        <v>C2</v>
      </c>
    </row>
    <row r="502" spans="1:14" s="41" customFormat="1" ht="30" customHeight="1" x14ac:dyDescent="0.2">
      <c r="A502" s="48" t="s">
        <v>24</v>
      </c>
      <c r="B502" s="58" t="s">
        <v>199</v>
      </c>
      <c r="C502" s="50" t="s">
        <v>537</v>
      </c>
      <c r="D502" s="51"/>
      <c r="E502" s="52"/>
      <c r="F502" s="46"/>
      <c r="G502" s="47"/>
      <c r="H502" s="47"/>
      <c r="I502" s="5" t="str">
        <f t="shared" ca="1" si="95"/>
        <v>LOCKED</v>
      </c>
      <c r="J502" s="1" t="str">
        <f t="shared" si="99"/>
        <v>E009250 mm, PVC</v>
      </c>
      <c r="K502" s="2" t="e">
        <f>MATCH(J502,#REF!,0)</f>
        <v>#REF!</v>
      </c>
      <c r="L502" s="3" t="str">
        <f t="shared" ca="1" si="96"/>
        <v>F0</v>
      </c>
      <c r="M502" s="3" t="str">
        <f t="shared" ca="1" si="97"/>
        <v>C2</v>
      </c>
      <c r="N502" s="3" t="str">
        <f t="shared" ca="1" si="98"/>
        <v>C2</v>
      </c>
    </row>
    <row r="503" spans="1:14" s="41" customFormat="1" ht="45" customHeight="1" x14ac:dyDescent="0.2">
      <c r="A503" s="48" t="s">
        <v>25</v>
      </c>
      <c r="B503" s="65" t="s">
        <v>333</v>
      </c>
      <c r="C503" s="50" t="s">
        <v>516</v>
      </c>
      <c r="D503" s="51"/>
      <c r="E503" s="52" t="s">
        <v>128</v>
      </c>
      <c r="F503" s="66">
        <v>60</v>
      </c>
      <c r="G503" s="54"/>
      <c r="H503" s="55">
        <f>ROUND(G503*F503,2)</f>
        <v>0</v>
      </c>
      <c r="I503" s="5" t="str">
        <f t="shared" ca="1" si="95"/>
        <v/>
      </c>
      <c r="J503" s="1" t="str">
        <f t="shared" si="99"/>
        <v>E010In a Trench, Class B Sand Bedding, Class 3 Backfillm</v>
      </c>
      <c r="K503" s="2" t="e">
        <f>MATCH(J503,#REF!,0)</f>
        <v>#REF!</v>
      </c>
      <c r="L503" s="3" t="str">
        <f t="shared" ca="1" si="96"/>
        <v>F0</v>
      </c>
      <c r="M503" s="3" t="str">
        <f t="shared" ca="1" si="97"/>
        <v>C2</v>
      </c>
      <c r="N503" s="3" t="str">
        <f t="shared" ca="1" si="98"/>
        <v>C2</v>
      </c>
    </row>
    <row r="504" spans="1:14" s="41" customFormat="1" ht="30" customHeight="1" x14ac:dyDescent="0.2">
      <c r="A504" s="48" t="s">
        <v>26</v>
      </c>
      <c r="B504" s="49" t="s">
        <v>639</v>
      </c>
      <c r="C504" s="50" t="s">
        <v>313</v>
      </c>
      <c r="D504" s="51" t="s">
        <v>4</v>
      </c>
      <c r="E504" s="52" t="s">
        <v>128</v>
      </c>
      <c r="F504" s="66">
        <v>18</v>
      </c>
      <c r="G504" s="54"/>
      <c r="H504" s="55">
        <f>ROUND(G504*F504,2)</f>
        <v>0</v>
      </c>
      <c r="I504" s="5" t="str">
        <f t="shared" ca="1" si="95"/>
        <v/>
      </c>
      <c r="J504" s="1" t="str">
        <f t="shared" si="99"/>
        <v>E012Drainage Connection PipeCW 2130-R12m</v>
      </c>
      <c r="K504" s="2" t="e">
        <f>MATCH(J504,#REF!,0)</f>
        <v>#REF!</v>
      </c>
      <c r="L504" s="3" t="str">
        <f t="shared" ca="1" si="96"/>
        <v>F0</v>
      </c>
      <c r="M504" s="3" t="str">
        <f t="shared" ca="1" si="97"/>
        <v>C2</v>
      </c>
      <c r="N504" s="3" t="str">
        <f t="shared" ca="1" si="98"/>
        <v>C2</v>
      </c>
    </row>
    <row r="505" spans="1:14" s="41" customFormat="1" ht="30" customHeight="1" x14ac:dyDescent="0.2">
      <c r="A505" s="48" t="s">
        <v>32</v>
      </c>
      <c r="B505" s="49" t="s">
        <v>640</v>
      </c>
      <c r="C505" s="86" t="s">
        <v>426</v>
      </c>
      <c r="D505" s="87" t="s">
        <v>427</v>
      </c>
      <c r="E505" s="52"/>
      <c r="F505" s="46"/>
      <c r="G505" s="47"/>
      <c r="H505" s="47"/>
      <c r="I505" s="5" t="str">
        <f t="shared" ca="1" si="95"/>
        <v>LOCKED</v>
      </c>
      <c r="J505" s="1" t="str">
        <f t="shared" si="99"/>
        <v>E023Frames &amp; CoversCW 3210-R8</v>
      </c>
      <c r="K505" s="2" t="e">
        <f>MATCH(J505,#REF!,0)</f>
        <v>#REF!</v>
      </c>
      <c r="L505" s="3" t="str">
        <f t="shared" ca="1" si="96"/>
        <v>F0</v>
      </c>
      <c r="M505" s="3" t="str">
        <f t="shared" ca="1" si="97"/>
        <v>C2</v>
      </c>
      <c r="N505" s="3" t="str">
        <f t="shared" ca="1" si="98"/>
        <v>C2</v>
      </c>
    </row>
    <row r="506" spans="1:14" s="41" customFormat="1" ht="45" customHeight="1" x14ac:dyDescent="0.2">
      <c r="A506" s="48" t="s">
        <v>33</v>
      </c>
      <c r="B506" s="58" t="s">
        <v>199</v>
      </c>
      <c r="C506" s="88" t="s">
        <v>464</v>
      </c>
      <c r="D506" s="51"/>
      <c r="E506" s="52" t="s">
        <v>127</v>
      </c>
      <c r="F506" s="66">
        <v>5</v>
      </c>
      <c r="G506" s="54"/>
      <c r="H506" s="55">
        <f t="shared" ref="H506:H510" si="108">ROUND(G506*F506,2)</f>
        <v>0</v>
      </c>
      <c r="I506" s="5" t="str">
        <f t="shared" ca="1" si="95"/>
        <v/>
      </c>
      <c r="J506" s="1" t="str">
        <f t="shared" si="99"/>
        <v>E024AP-006 - Standard Frame for Manhole and Catch Basineach</v>
      </c>
      <c r="K506" s="2" t="e">
        <f>MATCH(J506,#REF!,0)</f>
        <v>#REF!</v>
      </c>
      <c r="L506" s="3" t="str">
        <f t="shared" ca="1" si="96"/>
        <v>F0</v>
      </c>
      <c r="M506" s="3" t="str">
        <f t="shared" ca="1" si="97"/>
        <v>C2</v>
      </c>
      <c r="N506" s="3" t="str">
        <f t="shared" ca="1" si="98"/>
        <v>C2</v>
      </c>
    </row>
    <row r="507" spans="1:14" s="41" customFormat="1" ht="45" customHeight="1" x14ac:dyDescent="0.2">
      <c r="A507" s="48" t="s">
        <v>34</v>
      </c>
      <c r="B507" s="58" t="s">
        <v>200</v>
      </c>
      <c r="C507" s="88" t="s">
        <v>465</v>
      </c>
      <c r="D507" s="51"/>
      <c r="E507" s="52" t="s">
        <v>127</v>
      </c>
      <c r="F507" s="66">
        <v>3</v>
      </c>
      <c r="G507" s="54"/>
      <c r="H507" s="55">
        <f t="shared" si="108"/>
        <v>0</v>
      </c>
      <c r="I507" s="5" t="str">
        <f t="shared" ca="1" si="95"/>
        <v/>
      </c>
      <c r="J507" s="1" t="str">
        <f t="shared" si="99"/>
        <v>E025AP-007 - Standard Solid Cover for Standard Frameeach</v>
      </c>
      <c r="K507" s="2" t="e">
        <f>MATCH(J507,#REF!,0)</f>
        <v>#REF!</v>
      </c>
      <c r="L507" s="3" t="str">
        <f t="shared" ca="1" si="96"/>
        <v>F0</v>
      </c>
      <c r="M507" s="3" t="str">
        <f t="shared" ca="1" si="97"/>
        <v>C2</v>
      </c>
      <c r="N507" s="3" t="str">
        <f t="shared" ca="1" si="98"/>
        <v>C2</v>
      </c>
    </row>
    <row r="508" spans="1:14" s="118" customFormat="1" ht="45" customHeight="1" x14ac:dyDescent="0.2">
      <c r="A508" s="82" t="s">
        <v>35</v>
      </c>
      <c r="B508" s="111" t="s">
        <v>201</v>
      </c>
      <c r="C508" s="116" t="s">
        <v>466</v>
      </c>
      <c r="D508" s="70"/>
      <c r="E508" s="71" t="s">
        <v>127</v>
      </c>
      <c r="F508" s="83">
        <v>2</v>
      </c>
      <c r="G508" s="73"/>
      <c r="H508" s="74">
        <f t="shared" si="108"/>
        <v>0</v>
      </c>
      <c r="I508" s="5" t="str">
        <f t="shared" ca="1" si="95"/>
        <v/>
      </c>
      <c r="J508" s="1" t="str">
        <f t="shared" si="99"/>
        <v>E026AP-008 - Standard Grated Cover for Standard Frameeach</v>
      </c>
      <c r="K508" s="2" t="e">
        <f>MATCH(J508,#REF!,0)</f>
        <v>#REF!</v>
      </c>
      <c r="L508" s="3" t="str">
        <f t="shared" ca="1" si="96"/>
        <v>F0</v>
      </c>
      <c r="M508" s="3" t="str">
        <f t="shared" ca="1" si="97"/>
        <v>C2</v>
      </c>
      <c r="N508" s="3" t="str">
        <f t="shared" ca="1" si="98"/>
        <v>C2</v>
      </c>
    </row>
    <row r="509" spans="1:14" s="41" customFormat="1" ht="30" customHeight="1" x14ac:dyDescent="0.2">
      <c r="A509" s="48" t="s">
        <v>36</v>
      </c>
      <c r="B509" s="58" t="s">
        <v>202</v>
      </c>
      <c r="C509" s="88" t="s">
        <v>467</v>
      </c>
      <c r="D509" s="51"/>
      <c r="E509" s="52" t="s">
        <v>127</v>
      </c>
      <c r="F509" s="66">
        <v>3</v>
      </c>
      <c r="G509" s="54"/>
      <c r="H509" s="55">
        <f t="shared" si="108"/>
        <v>0</v>
      </c>
      <c r="I509" s="5" t="str">
        <f t="shared" ca="1" si="95"/>
        <v/>
      </c>
      <c r="J509" s="1" t="str">
        <f t="shared" si="99"/>
        <v>E028AP-011 - Barrier Curb and Gutter Frameeach</v>
      </c>
      <c r="K509" s="2" t="e">
        <f>MATCH(J509,#REF!,0)</f>
        <v>#REF!</v>
      </c>
      <c r="L509" s="3" t="str">
        <f t="shared" ca="1" si="96"/>
        <v>F0</v>
      </c>
      <c r="M509" s="3" t="str">
        <f t="shared" ca="1" si="97"/>
        <v>C2</v>
      </c>
      <c r="N509" s="3" t="str">
        <f t="shared" ca="1" si="98"/>
        <v>C2</v>
      </c>
    </row>
    <row r="510" spans="1:14" s="41" customFormat="1" ht="30" customHeight="1" x14ac:dyDescent="0.2">
      <c r="A510" s="48" t="s">
        <v>37</v>
      </c>
      <c r="B510" s="58" t="s">
        <v>203</v>
      </c>
      <c r="C510" s="88" t="s">
        <v>468</v>
      </c>
      <c r="D510" s="51"/>
      <c r="E510" s="52" t="s">
        <v>127</v>
      </c>
      <c r="F510" s="66">
        <v>3</v>
      </c>
      <c r="G510" s="54"/>
      <c r="H510" s="55">
        <f t="shared" si="108"/>
        <v>0</v>
      </c>
      <c r="I510" s="5" t="str">
        <f t="shared" ca="1" si="95"/>
        <v/>
      </c>
      <c r="J510" s="1" t="str">
        <f t="shared" si="99"/>
        <v>E029AP-012 - Barrier Curb and Gutter Covereach</v>
      </c>
      <c r="K510" s="2" t="e">
        <f>MATCH(J510,#REF!,0)</f>
        <v>#REF!</v>
      </c>
      <c r="L510" s="3" t="str">
        <f t="shared" ca="1" si="96"/>
        <v>F0</v>
      </c>
      <c r="M510" s="3" t="str">
        <f t="shared" ca="1" si="97"/>
        <v>C2</v>
      </c>
      <c r="N510" s="3" t="str">
        <f t="shared" ca="1" si="98"/>
        <v>C2</v>
      </c>
    </row>
    <row r="511" spans="1:14" s="41" customFormat="1" ht="30" customHeight="1" x14ac:dyDescent="0.2">
      <c r="A511" s="48" t="s">
        <v>38</v>
      </c>
      <c r="B511" s="49" t="s">
        <v>641</v>
      </c>
      <c r="C511" s="89" t="s">
        <v>243</v>
      </c>
      <c r="D511" s="51" t="s">
        <v>4</v>
      </c>
      <c r="E511" s="52"/>
      <c r="F511" s="46"/>
      <c r="G511" s="47"/>
      <c r="H511" s="47"/>
      <c r="I511" s="5" t="str">
        <f t="shared" ca="1" si="95"/>
        <v>LOCKED</v>
      </c>
      <c r="J511" s="1" t="str">
        <f t="shared" si="99"/>
        <v>E032Connecting to Existing ManholeCW 2130-R12</v>
      </c>
      <c r="K511" s="2" t="e">
        <f>MATCH(J511,#REF!,0)</f>
        <v>#REF!</v>
      </c>
      <c r="L511" s="3" t="str">
        <f t="shared" ca="1" si="96"/>
        <v>F0</v>
      </c>
      <c r="M511" s="3" t="str">
        <f t="shared" ca="1" si="97"/>
        <v>C2</v>
      </c>
      <c r="N511" s="3" t="str">
        <f t="shared" ca="1" si="98"/>
        <v>C2</v>
      </c>
    </row>
    <row r="512" spans="1:14" s="41" customFormat="1" ht="30" customHeight="1" x14ac:dyDescent="0.2">
      <c r="A512" s="48" t="s">
        <v>39</v>
      </c>
      <c r="B512" s="58" t="s">
        <v>199</v>
      </c>
      <c r="C512" s="89" t="s">
        <v>405</v>
      </c>
      <c r="D512" s="51"/>
      <c r="E512" s="52" t="s">
        <v>127</v>
      </c>
      <c r="F512" s="66">
        <v>3</v>
      </c>
      <c r="G512" s="54"/>
      <c r="H512" s="55">
        <f>ROUND(G512*F512,2)</f>
        <v>0</v>
      </c>
      <c r="I512" s="5" t="str">
        <f t="shared" ca="1" si="95"/>
        <v/>
      </c>
      <c r="J512" s="1" t="str">
        <f t="shared" si="99"/>
        <v>E033250 mm Catch Basin Leadeach</v>
      </c>
      <c r="K512" s="2" t="e">
        <f>MATCH(J512,#REF!,0)</f>
        <v>#REF!</v>
      </c>
      <c r="L512" s="3" t="str">
        <f t="shared" ca="1" si="96"/>
        <v>F0</v>
      </c>
      <c r="M512" s="3" t="str">
        <f t="shared" ca="1" si="97"/>
        <v>C2</v>
      </c>
      <c r="N512" s="3" t="str">
        <f t="shared" ca="1" si="98"/>
        <v>C2</v>
      </c>
    </row>
    <row r="513" spans="1:14" s="41" customFormat="1" ht="30" customHeight="1" x14ac:dyDescent="0.2">
      <c r="A513" s="48" t="s">
        <v>40</v>
      </c>
      <c r="B513" s="49" t="s">
        <v>642</v>
      </c>
      <c r="C513" s="89" t="s">
        <v>244</v>
      </c>
      <c r="D513" s="51" t="s">
        <v>4</v>
      </c>
      <c r="E513" s="52"/>
      <c r="F513" s="46"/>
      <c r="G513" s="47"/>
      <c r="H513" s="47"/>
      <c r="I513" s="5" t="str">
        <f t="shared" ca="1" si="95"/>
        <v>LOCKED</v>
      </c>
      <c r="J513" s="1" t="str">
        <f t="shared" si="99"/>
        <v>E034Connecting to Existing Catch BasinCW 2130-R12</v>
      </c>
      <c r="K513" s="2" t="e">
        <f>MATCH(J513,#REF!,0)</f>
        <v>#REF!</v>
      </c>
      <c r="L513" s="3" t="str">
        <f t="shared" ca="1" si="96"/>
        <v>F0</v>
      </c>
      <c r="M513" s="3" t="str">
        <f t="shared" ca="1" si="97"/>
        <v>C2</v>
      </c>
      <c r="N513" s="3" t="str">
        <f t="shared" ca="1" si="98"/>
        <v>C2</v>
      </c>
    </row>
    <row r="514" spans="1:14" s="41" customFormat="1" ht="30" customHeight="1" x14ac:dyDescent="0.2">
      <c r="A514" s="48" t="s">
        <v>41</v>
      </c>
      <c r="B514" s="58" t="s">
        <v>199</v>
      </c>
      <c r="C514" s="89" t="s">
        <v>406</v>
      </c>
      <c r="D514" s="51"/>
      <c r="E514" s="52" t="s">
        <v>127</v>
      </c>
      <c r="F514" s="66">
        <v>10</v>
      </c>
      <c r="G514" s="54"/>
      <c r="H514" s="55">
        <f>ROUND(G514*F514,2)</f>
        <v>0</v>
      </c>
      <c r="I514" s="5" t="str">
        <f t="shared" ca="1" si="95"/>
        <v/>
      </c>
      <c r="J514" s="1" t="str">
        <f t="shared" si="99"/>
        <v>E035250 mm Drainage Connection Pipeeach</v>
      </c>
      <c r="K514" s="2" t="e">
        <f>MATCH(J514,#REF!,0)</f>
        <v>#REF!</v>
      </c>
      <c r="L514" s="3" t="str">
        <f t="shared" ca="1" si="96"/>
        <v>F0</v>
      </c>
      <c r="M514" s="3" t="str">
        <f t="shared" ca="1" si="97"/>
        <v>C2</v>
      </c>
      <c r="N514" s="3" t="str">
        <f t="shared" ca="1" si="98"/>
        <v>C2</v>
      </c>
    </row>
    <row r="515" spans="1:14" s="41" customFormat="1" ht="30" customHeight="1" x14ac:dyDescent="0.2">
      <c r="A515" s="48" t="s">
        <v>42</v>
      </c>
      <c r="B515" s="49" t="s">
        <v>643</v>
      </c>
      <c r="C515" s="89" t="s">
        <v>245</v>
      </c>
      <c r="D515" s="51" t="s">
        <v>4</v>
      </c>
      <c r="E515" s="52"/>
      <c r="F515" s="46"/>
      <c r="G515" s="47"/>
      <c r="H515" s="47"/>
      <c r="I515" s="5" t="str">
        <f t="shared" ca="1" si="95"/>
        <v>LOCKED</v>
      </c>
      <c r="J515" s="1" t="str">
        <f t="shared" si="99"/>
        <v>E036Connecting to Existing SewerCW 2130-R12</v>
      </c>
      <c r="K515" s="2" t="e">
        <f>MATCH(J515,#REF!,0)</f>
        <v>#REF!</v>
      </c>
      <c r="L515" s="3" t="str">
        <f t="shared" ca="1" si="96"/>
        <v>F0</v>
      </c>
      <c r="M515" s="3" t="str">
        <f t="shared" ca="1" si="97"/>
        <v>C2</v>
      </c>
      <c r="N515" s="3" t="str">
        <f t="shared" ca="1" si="98"/>
        <v>C2</v>
      </c>
    </row>
    <row r="516" spans="1:14" s="41" customFormat="1" ht="30" customHeight="1" x14ac:dyDescent="0.2">
      <c r="A516" s="81" t="s">
        <v>43</v>
      </c>
      <c r="B516" s="58" t="s">
        <v>199</v>
      </c>
      <c r="C516" s="89" t="s">
        <v>538</v>
      </c>
      <c r="D516" s="51"/>
      <c r="E516" s="52"/>
      <c r="F516" s="46"/>
      <c r="G516" s="47"/>
      <c r="H516" s="47"/>
      <c r="I516" s="5" t="str">
        <f t="shared" ca="1" si="95"/>
        <v>LOCKED</v>
      </c>
      <c r="J516" s="1" t="str">
        <f t="shared" si="99"/>
        <v>E037250 mm (Type PVC) Connecting Pipe</v>
      </c>
      <c r="K516" s="2" t="e">
        <f>MATCH(J516,#REF!,0)</f>
        <v>#REF!</v>
      </c>
      <c r="L516" s="3" t="str">
        <f t="shared" ca="1" si="96"/>
        <v>F0</v>
      </c>
      <c r="M516" s="3" t="str">
        <f t="shared" ca="1" si="97"/>
        <v>C2</v>
      </c>
      <c r="N516" s="3" t="str">
        <f t="shared" ca="1" si="98"/>
        <v>C2</v>
      </c>
    </row>
    <row r="517" spans="1:14" s="41" customFormat="1" ht="45" customHeight="1" x14ac:dyDescent="0.2">
      <c r="A517" s="94" t="s">
        <v>429</v>
      </c>
      <c r="B517" s="65" t="s">
        <v>333</v>
      </c>
      <c r="C517" s="50" t="s">
        <v>644</v>
      </c>
      <c r="D517" s="51"/>
      <c r="E517" s="52" t="s">
        <v>127</v>
      </c>
      <c r="F517" s="66">
        <v>2</v>
      </c>
      <c r="G517" s="54"/>
      <c r="H517" s="55">
        <f t="shared" ref="H517:H518" si="109">ROUND(G517*F517,2)</f>
        <v>0</v>
      </c>
      <c r="I517" s="5" t="str">
        <f t="shared" ca="1" si="95"/>
        <v/>
      </c>
      <c r="J517" s="1" t="str">
        <f t="shared" si="99"/>
        <v>E041BConnecting to 1350 mm (Type Concrete) LDS Sewereach</v>
      </c>
      <c r="K517" s="2" t="e">
        <f>MATCH(J517,#REF!,0)</f>
        <v>#REF!</v>
      </c>
      <c r="L517" s="3" t="str">
        <f t="shared" ca="1" si="96"/>
        <v>F0</v>
      </c>
      <c r="M517" s="3" t="str">
        <f t="shared" ca="1" si="97"/>
        <v>C2</v>
      </c>
      <c r="N517" s="3" t="str">
        <f t="shared" ca="1" si="98"/>
        <v>C2</v>
      </c>
    </row>
    <row r="518" spans="1:14" s="41" customFormat="1" ht="45" customHeight="1" x14ac:dyDescent="0.2">
      <c r="A518" s="94"/>
      <c r="B518" s="65" t="s">
        <v>335</v>
      </c>
      <c r="C518" s="50" t="s">
        <v>645</v>
      </c>
      <c r="D518" s="51"/>
      <c r="E518" s="52" t="s">
        <v>127</v>
      </c>
      <c r="F518" s="66">
        <v>1</v>
      </c>
      <c r="G518" s="54"/>
      <c r="H518" s="55">
        <f t="shared" si="109"/>
        <v>0</v>
      </c>
      <c r="I518" s="5" t="str">
        <f t="shared" ref="I518:I581" ca="1" si="110">IF(CELL("protect",$G518)=1, "LOCKED", "")</f>
        <v/>
      </c>
      <c r="J518" s="1" t="str">
        <f t="shared" si="99"/>
        <v>Connecting to 1200 mm (Type Concrete) LDS Sewereach</v>
      </c>
      <c r="K518" s="2" t="e">
        <f>MATCH(J518,#REF!,0)</f>
        <v>#REF!</v>
      </c>
      <c r="L518" s="3" t="str">
        <f t="shared" ref="L518:L581" ca="1" si="111">CELL("format",$F518)</f>
        <v>F0</v>
      </c>
      <c r="M518" s="3" t="str">
        <f t="shared" ref="M518:M581" ca="1" si="112">CELL("format",$G518)</f>
        <v>C2</v>
      </c>
      <c r="N518" s="3" t="str">
        <f t="shared" ref="N518:N581" ca="1" si="113">CELL("format",$H518)</f>
        <v>C2</v>
      </c>
    </row>
    <row r="519" spans="1:14" s="41" customFormat="1" ht="45" customHeight="1" x14ac:dyDescent="0.2">
      <c r="A519" s="48" t="s">
        <v>47</v>
      </c>
      <c r="B519" s="49" t="s">
        <v>646</v>
      </c>
      <c r="C519" s="89" t="s">
        <v>347</v>
      </c>
      <c r="D519" s="51" t="s">
        <v>4</v>
      </c>
      <c r="E519" s="52"/>
      <c r="F519" s="46"/>
      <c r="G519" s="47"/>
      <c r="H519" s="47"/>
      <c r="I519" s="5" t="str">
        <f t="shared" ca="1" si="110"/>
        <v>LOCKED</v>
      </c>
      <c r="J519" s="1" t="str">
        <f t="shared" ref="J519:J582" si="114">CLEAN(CONCATENATE(TRIM($A519),TRIM($C519),IF(LEFT($D519)&lt;&gt;"E",TRIM($D519),),TRIM($E519)))</f>
        <v>E042Connecting New Sewer Service to Existing Sewer ServiceCW 2130-R12</v>
      </c>
      <c r="K519" s="2" t="e">
        <f>MATCH(J519,#REF!,0)</f>
        <v>#REF!</v>
      </c>
      <c r="L519" s="3" t="str">
        <f t="shared" ca="1" si="111"/>
        <v>F0</v>
      </c>
      <c r="M519" s="3" t="str">
        <f t="shared" ca="1" si="112"/>
        <v>C2</v>
      </c>
      <c r="N519" s="3" t="str">
        <f t="shared" ca="1" si="113"/>
        <v>C2</v>
      </c>
    </row>
    <row r="520" spans="1:14" s="41" customFormat="1" ht="30" customHeight="1" x14ac:dyDescent="0.2">
      <c r="A520" s="48" t="s">
        <v>48</v>
      </c>
      <c r="B520" s="58" t="s">
        <v>199</v>
      </c>
      <c r="C520" s="89" t="s">
        <v>412</v>
      </c>
      <c r="D520" s="51"/>
      <c r="E520" s="52" t="s">
        <v>127</v>
      </c>
      <c r="F520" s="66">
        <v>10</v>
      </c>
      <c r="G520" s="54"/>
      <c r="H520" s="55">
        <f t="shared" ref="H520:H523" si="115">ROUND(G520*F520,2)</f>
        <v>0</v>
      </c>
      <c r="I520" s="5" t="str">
        <f t="shared" ca="1" si="110"/>
        <v/>
      </c>
      <c r="J520" s="1" t="str">
        <f t="shared" si="114"/>
        <v>E043250 mmeach</v>
      </c>
      <c r="K520" s="2" t="e">
        <f>MATCH(J520,#REF!,0)</f>
        <v>#REF!</v>
      </c>
      <c r="L520" s="3" t="str">
        <f t="shared" ca="1" si="111"/>
        <v>F0</v>
      </c>
      <c r="M520" s="3" t="str">
        <f t="shared" ca="1" si="112"/>
        <v>C2</v>
      </c>
      <c r="N520" s="3" t="str">
        <f t="shared" ca="1" si="113"/>
        <v>C2</v>
      </c>
    </row>
    <row r="521" spans="1:14" s="41" customFormat="1" ht="30" customHeight="1" x14ac:dyDescent="0.2">
      <c r="A521" s="48" t="s">
        <v>248</v>
      </c>
      <c r="B521" s="49" t="s">
        <v>647</v>
      </c>
      <c r="C521" s="50" t="s">
        <v>331</v>
      </c>
      <c r="D521" s="51" t="s">
        <v>4</v>
      </c>
      <c r="E521" s="52" t="s">
        <v>127</v>
      </c>
      <c r="F521" s="66">
        <v>8</v>
      </c>
      <c r="G521" s="54"/>
      <c r="H521" s="55">
        <f t="shared" si="115"/>
        <v>0</v>
      </c>
      <c r="I521" s="5" t="str">
        <f t="shared" ca="1" si="110"/>
        <v/>
      </c>
      <c r="J521" s="1" t="str">
        <f t="shared" si="114"/>
        <v>E046Removal of Existing Catch BasinsCW 2130-R12each</v>
      </c>
      <c r="K521" s="2" t="e">
        <f>MATCH(J521,#REF!,0)</f>
        <v>#REF!</v>
      </c>
      <c r="L521" s="3" t="str">
        <f t="shared" ca="1" si="111"/>
        <v>F0</v>
      </c>
      <c r="M521" s="3" t="str">
        <f t="shared" ca="1" si="112"/>
        <v>C2</v>
      </c>
      <c r="N521" s="3" t="str">
        <f t="shared" ca="1" si="113"/>
        <v>C2</v>
      </c>
    </row>
    <row r="522" spans="1:14" s="41" customFormat="1" ht="30" customHeight="1" x14ac:dyDescent="0.2">
      <c r="A522" s="48" t="s">
        <v>250</v>
      </c>
      <c r="B522" s="49" t="s">
        <v>648</v>
      </c>
      <c r="C522" s="50" t="s">
        <v>246</v>
      </c>
      <c r="D522" s="51" t="s">
        <v>4</v>
      </c>
      <c r="E522" s="52" t="s">
        <v>127</v>
      </c>
      <c r="F522" s="66">
        <v>5</v>
      </c>
      <c r="G522" s="54"/>
      <c r="H522" s="55">
        <f t="shared" si="115"/>
        <v>0</v>
      </c>
      <c r="I522" s="5" t="str">
        <f t="shared" ca="1" si="110"/>
        <v/>
      </c>
      <c r="J522" s="1" t="str">
        <f t="shared" si="114"/>
        <v>E047Removal of Existing Catch PitCW 2130-R12each</v>
      </c>
      <c r="K522" s="2" t="e">
        <f>MATCH(J522,#REF!,0)</f>
        <v>#REF!</v>
      </c>
      <c r="L522" s="3" t="str">
        <f t="shared" ca="1" si="111"/>
        <v>F0</v>
      </c>
      <c r="M522" s="3" t="str">
        <f t="shared" ca="1" si="112"/>
        <v>C2</v>
      </c>
      <c r="N522" s="3" t="str">
        <f t="shared" ca="1" si="113"/>
        <v>C2</v>
      </c>
    </row>
    <row r="523" spans="1:14" s="41" customFormat="1" ht="30" customHeight="1" x14ac:dyDescent="0.2">
      <c r="A523" s="48" t="s">
        <v>0</v>
      </c>
      <c r="B523" s="49" t="s">
        <v>649</v>
      </c>
      <c r="C523" s="50" t="s">
        <v>1</v>
      </c>
      <c r="D523" s="51" t="s">
        <v>431</v>
      </c>
      <c r="E523" s="52" t="s">
        <v>127</v>
      </c>
      <c r="F523" s="66">
        <v>5</v>
      </c>
      <c r="G523" s="54"/>
      <c r="H523" s="55">
        <f t="shared" si="115"/>
        <v>0</v>
      </c>
      <c r="I523" s="5" t="str">
        <f t="shared" ca="1" si="110"/>
        <v/>
      </c>
      <c r="J523" s="1" t="str">
        <f t="shared" si="114"/>
        <v>E050ACatch Basin CleaningCW 2140-R4each</v>
      </c>
      <c r="K523" s="2" t="e">
        <f>MATCH(J523,#REF!,0)</f>
        <v>#REF!</v>
      </c>
      <c r="L523" s="3" t="str">
        <f t="shared" ca="1" si="111"/>
        <v>F0</v>
      </c>
      <c r="M523" s="3" t="str">
        <f t="shared" ca="1" si="112"/>
        <v>C2</v>
      </c>
      <c r="N523" s="3" t="str">
        <f t="shared" ca="1" si="113"/>
        <v>C2</v>
      </c>
    </row>
    <row r="524" spans="1:14" s="41" customFormat="1" ht="30" customHeight="1" x14ac:dyDescent="0.2">
      <c r="A524" s="38"/>
      <c r="B524" s="92"/>
      <c r="C524" s="61" t="s">
        <v>138</v>
      </c>
      <c r="D524" s="46"/>
      <c r="E524" s="85"/>
      <c r="F524" s="46"/>
      <c r="G524" s="47"/>
      <c r="H524" s="47"/>
      <c r="I524" s="5" t="str">
        <f t="shared" ca="1" si="110"/>
        <v>LOCKED</v>
      </c>
      <c r="J524" s="1" t="str">
        <f t="shared" si="114"/>
        <v>ADJUSTMENTS</v>
      </c>
      <c r="K524" s="2" t="e">
        <f>MATCH(J524,#REF!,0)</f>
        <v>#REF!</v>
      </c>
      <c r="L524" s="3" t="str">
        <f t="shared" ca="1" si="111"/>
        <v>F0</v>
      </c>
      <c r="M524" s="3" t="str">
        <f t="shared" ca="1" si="112"/>
        <v>C2</v>
      </c>
      <c r="N524" s="3" t="str">
        <f t="shared" ca="1" si="113"/>
        <v>C2</v>
      </c>
    </row>
    <row r="525" spans="1:14" s="41" customFormat="1" ht="30" customHeight="1" x14ac:dyDescent="0.2">
      <c r="A525" s="48" t="s">
        <v>151</v>
      </c>
      <c r="B525" s="49" t="s">
        <v>650</v>
      </c>
      <c r="C525" s="88" t="s">
        <v>428</v>
      </c>
      <c r="D525" s="87" t="s">
        <v>427</v>
      </c>
      <c r="E525" s="52" t="s">
        <v>127</v>
      </c>
      <c r="F525" s="66">
        <v>14</v>
      </c>
      <c r="G525" s="54"/>
      <c r="H525" s="55">
        <f>ROUND(G525*F525,2)</f>
        <v>0</v>
      </c>
      <c r="I525" s="5" t="str">
        <f t="shared" ca="1" si="110"/>
        <v/>
      </c>
      <c r="J525" s="1" t="str">
        <f t="shared" si="114"/>
        <v>F001Adjustment of Manholes/Catch Basins FramesCW 3210-R8each</v>
      </c>
      <c r="K525" s="2" t="e">
        <f>MATCH(J525,#REF!,0)</f>
        <v>#REF!</v>
      </c>
      <c r="L525" s="3" t="str">
        <f t="shared" ca="1" si="111"/>
        <v>F0</v>
      </c>
      <c r="M525" s="3" t="str">
        <f t="shared" ca="1" si="112"/>
        <v>C2</v>
      </c>
      <c r="N525" s="3" t="str">
        <f t="shared" ca="1" si="113"/>
        <v>C2</v>
      </c>
    </row>
    <row r="526" spans="1:14" s="41" customFormat="1" ht="30" customHeight="1" x14ac:dyDescent="0.2">
      <c r="A526" s="81" t="s">
        <v>152</v>
      </c>
      <c r="B526" s="49" t="s">
        <v>651</v>
      </c>
      <c r="C526" s="50" t="s">
        <v>327</v>
      </c>
      <c r="D526" s="51" t="s">
        <v>4</v>
      </c>
      <c r="E526" s="52"/>
      <c r="F526" s="46"/>
      <c r="G526" s="47"/>
      <c r="H526" s="47"/>
      <c r="I526" s="5" t="str">
        <f t="shared" ca="1" si="110"/>
        <v>LOCKED</v>
      </c>
      <c r="J526" s="1" t="str">
        <f t="shared" si="114"/>
        <v>F002Replacing Existing RisersCW 2130-R12</v>
      </c>
      <c r="K526" s="2" t="e">
        <f>MATCH(J526,#REF!,0)</f>
        <v>#REF!</v>
      </c>
      <c r="L526" s="3" t="str">
        <f t="shared" ca="1" si="111"/>
        <v>F0</v>
      </c>
      <c r="M526" s="3" t="str">
        <f t="shared" ca="1" si="112"/>
        <v>C2</v>
      </c>
      <c r="N526" s="3" t="str">
        <f t="shared" ca="1" si="113"/>
        <v>C2</v>
      </c>
    </row>
    <row r="527" spans="1:14" s="41" customFormat="1" ht="30" customHeight="1" x14ac:dyDescent="0.2">
      <c r="A527" s="48" t="s">
        <v>328</v>
      </c>
      <c r="B527" s="58" t="s">
        <v>199</v>
      </c>
      <c r="C527" s="50" t="s">
        <v>332</v>
      </c>
      <c r="D527" s="51"/>
      <c r="E527" s="52" t="s">
        <v>129</v>
      </c>
      <c r="F527" s="128">
        <v>2</v>
      </c>
      <c r="G527" s="54"/>
      <c r="H527" s="55">
        <f>ROUND(G527*F527,2)</f>
        <v>0</v>
      </c>
      <c r="I527" s="5" t="str">
        <f t="shared" ca="1" si="110"/>
        <v/>
      </c>
      <c r="J527" s="1" t="str">
        <f t="shared" si="114"/>
        <v>F002APre-cast Concrete Risersvert. m</v>
      </c>
      <c r="K527" s="2" t="e">
        <f>MATCH(J527,#REF!,0)</f>
        <v>#REF!</v>
      </c>
      <c r="L527" s="3" t="str">
        <f t="shared" ca="1" si="111"/>
        <v>F1</v>
      </c>
      <c r="M527" s="3" t="str">
        <f t="shared" ca="1" si="112"/>
        <v>C2</v>
      </c>
      <c r="N527" s="3" t="str">
        <f t="shared" ca="1" si="113"/>
        <v>C2</v>
      </c>
    </row>
    <row r="528" spans="1:14" s="41" customFormat="1" ht="30" customHeight="1" x14ac:dyDescent="0.2">
      <c r="A528" s="48" t="s">
        <v>153</v>
      </c>
      <c r="B528" s="49" t="s">
        <v>652</v>
      </c>
      <c r="C528" s="88" t="s">
        <v>469</v>
      </c>
      <c r="D528" s="87" t="s">
        <v>427</v>
      </c>
      <c r="E528" s="52"/>
      <c r="F528" s="46"/>
      <c r="G528" s="47"/>
      <c r="H528" s="47"/>
      <c r="I528" s="5" t="str">
        <f t="shared" ca="1" si="110"/>
        <v>LOCKED</v>
      </c>
      <c r="J528" s="1" t="str">
        <f t="shared" si="114"/>
        <v>F003Lifter Rings (AP-010)CW 3210-R8</v>
      </c>
      <c r="K528" s="2" t="e">
        <f>MATCH(J528,#REF!,0)</f>
        <v>#REF!</v>
      </c>
      <c r="L528" s="3" t="str">
        <f t="shared" ca="1" si="111"/>
        <v>F0</v>
      </c>
      <c r="M528" s="3" t="str">
        <f t="shared" ca="1" si="112"/>
        <v>C2</v>
      </c>
      <c r="N528" s="3" t="str">
        <f t="shared" ca="1" si="113"/>
        <v>C2</v>
      </c>
    </row>
    <row r="529" spans="1:14" s="41" customFormat="1" ht="30" customHeight="1" x14ac:dyDescent="0.2">
      <c r="A529" s="48" t="s">
        <v>154</v>
      </c>
      <c r="B529" s="58" t="s">
        <v>199</v>
      </c>
      <c r="C529" s="50" t="s">
        <v>384</v>
      </c>
      <c r="D529" s="51"/>
      <c r="E529" s="52" t="s">
        <v>127</v>
      </c>
      <c r="F529" s="66">
        <v>3</v>
      </c>
      <c r="G529" s="54"/>
      <c r="H529" s="55">
        <f t="shared" ref="H529:H534" si="116">ROUND(G529*F529,2)</f>
        <v>0</v>
      </c>
      <c r="I529" s="5" t="str">
        <f t="shared" ca="1" si="110"/>
        <v/>
      </c>
      <c r="J529" s="1" t="str">
        <f t="shared" si="114"/>
        <v>F00438 mmeach</v>
      </c>
      <c r="K529" s="2" t="e">
        <f>MATCH(J529,#REF!,0)</f>
        <v>#REF!</v>
      </c>
      <c r="L529" s="3" t="str">
        <f t="shared" ca="1" si="111"/>
        <v>F0</v>
      </c>
      <c r="M529" s="3" t="str">
        <f t="shared" ca="1" si="112"/>
        <v>C2</v>
      </c>
      <c r="N529" s="3" t="str">
        <f t="shared" ca="1" si="113"/>
        <v>C2</v>
      </c>
    </row>
    <row r="530" spans="1:14" s="41" customFormat="1" ht="30" customHeight="1" x14ac:dyDescent="0.2">
      <c r="A530" s="48" t="s">
        <v>155</v>
      </c>
      <c r="B530" s="58" t="s">
        <v>200</v>
      </c>
      <c r="C530" s="50" t="s">
        <v>385</v>
      </c>
      <c r="D530" s="51"/>
      <c r="E530" s="52" t="s">
        <v>127</v>
      </c>
      <c r="F530" s="66">
        <v>8</v>
      </c>
      <c r="G530" s="54"/>
      <c r="H530" s="55">
        <f t="shared" si="116"/>
        <v>0</v>
      </c>
      <c r="I530" s="5" t="str">
        <f t="shared" ca="1" si="110"/>
        <v/>
      </c>
      <c r="J530" s="1" t="str">
        <f t="shared" si="114"/>
        <v>F00551 mmeach</v>
      </c>
      <c r="K530" s="2" t="e">
        <f>MATCH(J530,#REF!,0)</f>
        <v>#REF!</v>
      </c>
      <c r="L530" s="3" t="str">
        <f t="shared" ca="1" si="111"/>
        <v>F0</v>
      </c>
      <c r="M530" s="3" t="str">
        <f t="shared" ca="1" si="112"/>
        <v>C2</v>
      </c>
      <c r="N530" s="3" t="str">
        <f t="shared" ca="1" si="113"/>
        <v>C2</v>
      </c>
    </row>
    <row r="531" spans="1:14" s="41" customFormat="1" ht="30" customHeight="1" x14ac:dyDescent="0.2">
      <c r="A531" s="48" t="s">
        <v>156</v>
      </c>
      <c r="B531" s="49" t="s">
        <v>653</v>
      </c>
      <c r="C531" s="50" t="s">
        <v>307</v>
      </c>
      <c r="D531" s="87" t="s">
        <v>427</v>
      </c>
      <c r="E531" s="52" t="s">
        <v>127</v>
      </c>
      <c r="F531" s="66">
        <v>12</v>
      </c>
      <c r="G531" s="54"/>
      <c r="H531" s="55">
        <f t="shared" si="116"/>
        <v>0</v>
      </c>
      <c r="I531" s="5" t="str">
        <f t="shared" ca="1" si="110"/>
        <v/>
      </c>
      <c r="J531" s="1" t="str">
        <f t="shared" si="114"/>
        <v>F009Adjustment of Valve BoxesCW 3210-R8each</v>
      </c>
      <c r="K531" s="2" t="e">
        <f>MATCH(J531,#REF!,0)</f>
        <v>#REF!</v>
      </c>
      <c r="L531" s="3" t="str">
        <f t="shared" ca="1" si="111"/>
        <v>F0</v>
      </c>
      <c r="M531" s="3" t="str">
        <f t="shared" ca="1" si="112"/>
        <v>C2</v>
      </c>
      <c r="N531" s="3" t="str">
        <f t="shared" ca="1" si="113"/>
        <v>C2</v>
      </c>
    </row>
    <row r="532" spans="1:14" s="41" customFormat="1" ht="30" customHeight="1" x14ac:dyDescent="0.2">
      <c r="A532" s="48" t="s">
        <v>261</v>
      </c>
      <c r="B532" s="49" t="s">
        <v>654</v>
      </c>
      <c r="C532" s="50" t="s">
        <v>309</v>
      </c>
      <c r="D532" s="87" t="s">
        <v>427</v>
      </c>
      <c r="E532" s="52" t="s">
        <v>127</v>
      </c>
      <c r="F532" s="66">
        <v>4</v>
      </c>
      <c r="G532" s="54"/>
      <c r="H532" s="55">
        <f t="shared" si="116"/>
        <v>0</v>
      </c>
      <c r="I532" s="5" t="str">
        <f t="shared" ca="1" si="110"/>
        <v/>
      </c>
      <c r="J532" s="1" t="str">
        <f t="shared" si="114"/>
        <v>F010Valve Box ExtensionsCW 3210-R8each</v>
      </c>
      <c r="K532" s="2" t="e">
        <f>MATCH(J532,#REF!,0)</f>
        <v>#REF!</v>
      </c>
      <c r="L532" s="3" t="str">
        <f t="shared" ca="1" si="111"/>
        <v>F0</v>
      </c>
      <c r="M532" s="3" t="str">
        <f t="shared" ca="1" si="112"/>
        <v>C2</v>
      </c>
      <c r="N532" s="3" t="str">
        <f t="shared" ca="1" si="113"/>
        <v>C2</v>
      </c>
    </row>
    <row r="533" spans="1:14" s="41" customFormat="1" ht="30" customHeight="1" x14ac:dyDescent="0.2">
      <c r="A533" s="48" t="s">
        <v>157</v>
      </c>
      <c r="B533" s="49" t="s">
        <v>655</v>
      </c>
      <c r="C533" s="50" t="s">
        <v>308</v>
      </c>
      <c r="D533" s="87" t="s">
        <v>427</v>
      </c>
      <c r="E533" s="52" t="s">
        <v>127</v>
      </c>
      <c r="F533" s="66">
        <v>5</v>
      </c>
      <c r="G533" s="54"/>
      <c r="H533" s="55">
        <f t="shared" si="116"/>
        <v>0</v>
      </c>
      <c r="I533" s="5" t="str">
        <f t="shared" ca="1" si="110"/>
        <v/>
      </c>
      <c r="J533" s="1" t="str">
        <f t="shared" si="114"/>
        <v>F011Adjustment of Curb Stop BoxesCW 3210-R8each</v>
      </c>
      <c r="K533" s="2" t="e">
        <f>MATCH(J533,#REF!,0)</f>
        <v>#REF!</v>
      </c>
      <c r="L533" s="3" t="str">
        <f t="shared" ca="1" si="111"/>
        <v>F0</v>
      </c>
      <c r="M533" s="3" t="str">
        <f t="shared" ca="1" si="112"/>
        <v>C2</v>
      </c>
      <c r="N533" s="3" t="str">
        <f t="shared" ca="1" si="113"/>
        <v>C2</v>
      </c>
    </row>
    <row r="534" spans="1:14" s="41" customFormat="1" ht="30" customHeight="1" x14ac:dyDescent="0.2">
      <c r="A534" s="94" t="s">
        <v>158</v>
      </c>
      <c r="B534" s="95" t="s">
        <v>656</v>
      </c>
      <c r="C534" s="88" t="s">
        <v>310</v>
      </c>
      <c r="D534" s="87" t="s">
        <v>427</v>
      </c>
      <c r="E534" s="96" t="s">
        <v>127</v>
      </c>
      <c r="F534" s="97">
        <v>5</v>
      </c>
      <c r="G534" s="98"/>
      <c r="H534" s="99">
        <f t="shared" si="116"/>
        <v>0</v>
      </c>
      <c r="I534" s="5" t="str">
        <f t="shared" ca="1" si="110"/>
        <v/>
      </c>
      <c r="J534" s="1" t="str">
        <f t="shared" si="114"/>
        <v>F018Curb Stop ExtensionsCW 3210-R8each</v>
      </c>
      <c r="K534" s="2" t="e">
        <f>MATCH(J534,#REF!,0)</f>
        <v>#REF!</v>
      </c>
      <c r="L534" s="3" t="str">
        <f t="shared" ca="1" si="111"/>
        <v>F0</v>
      </c>
      <c r="M534" s="3" t="str">
        <f t="shared" ca="1" si="112"/>
        <v>C2</v>
      </c>
      <c r="N534" s="3" t="str">
        <f t="shared" ca="1" si="113"/>
        <v>C2</v>
      </c>
    </row>
    <row r="535" spans="1:14" s="41" customFormat="1" ht="30" customHeight="1" x14ac:dyDescent="0.2">
      <c r="A535" s="38"/>
      <c r="B535" s="60"/>
      <c r="C535" s="61" t="s">
        <v>139</v>
      </c>
      <c r="D535" s="46"/>
      <c r="E535" s="62"/>
      <c r="F535" s="46"/>
      <c r="G535" s="47"/>
      <c r="H535" s="47"/>
      <c r="I535" s="5" t="str">
        <f t="shared" ca="1" si="110"/>
        <v>LOCKED</v>
      </c>
      <c r="J535" s="1" t="str">
        <f t="shared" si="114"/>
        <v>LANDSCAPING</v>
      </c>
      <c r="K535" s="2" t="e">
        <f>MATCH(J535,#REF!,0)</f>
        <v>#REF!</v>
      </c>
      <c r="L535" s="3" t="str">
        <f t="shared" ca="1" si="111"/>
        <v>F0</v>
      </c>
      <c r="M535" s="3" t="str">
        <f t="shared" ca="1" si="112"/>
        <v>C2</v>
      </c>
      <c r="N535" s="3" t="str">
        <f t="shared" ca="1" si="113"/>
        <v>C2</v>
      </c>
    </row>
    <row r="536" spans="1:14" s="41" customFormat="1" ht="30" customHeight="1" x14ac:dyDescent="0.2">
      <c r="A536" s="63" t="s">
        <v>159</v>
      </c>
      <c r="B536" s="49" t="s">
        <v>657</v>
      </c>
      <c r="C536" s="50" t="s">
        <v>94</v>
      </c>
      <c r="D536" s="51" t="s">
        <v>820</v>
      </c>
      <c r="E536" s="52"/>
      <c r="F536" s="46"/>
      <c r="G536" s="47"/>
      <c r="H536" s="47"/>
      <c r="I536" s="5" t="str">
        <f t="shared" ca="1" si="110"/>
        <v>LOCKED</v>
      </c>
      <c r="J536" s="1" t="str">
        <f t="shared" si="114"/>
        <v>G001SoddingCW 3510-R10</v>
      </c>
      <c r="K536" s="2" t="e">
        <f>MATCH(J536,#REF!,0)</f>
        <v>#REF!</v>
      </c>
      <c r="L536" s="3" t="str">
        <f t="shared" ca="1" si="111"/>
        <v>F0</v>
      </c>
      <c r="M536" s="3" t="str">
        <f t="shared" ca="1" si="112"/>
        <v>C2</v>
      </c>
      <c r="N536" s="3" t="str">
        <f t="shared" ca="1" si="113"/>
        <v>C2</v>
      </c>
    </row>
    <row r="537" spans="1:14" s="118" customFormat="1" ht="30" customHeight="1" x14ac:dyDescent="0.2">
      <c r="A537" s="67" t="s">
        <v>160</v>
      </c>
      <c r="B537" s="111" t="s">
        <v>199</v>
      </c>
      <c r="C537" s="69" t="s">
        <v>386</v>
      </c>
      <c r="D537" s="70"/>
      <c r="E537" s="71" t="s">
        <v>124</v>
      </c>
      <c r="F537" s="72">
        <v>200</v>
      </c>
      <c r="G537" s="73"/>
      <c r="H537" s="74">
        <f>ROUND(G537*F537,2)</f>
        <v>0</v>
      </c>
      <c r="I537" s="5" t="str">
        <f t="shared" ca="1" si="110"/>
        <v/>
      </c>
      <c r="J537" s="1" t="str">
        <f t="shared" si="114"/>
        <v>G002width &lt; 600 mmm²</v>
      </c>
      <c r="K537" s="2" t="e">
        <f>MATCH(J537,#REF!,0)</f>
        <v>#REF!</v>
      </c>
      <c r="L537" s="3" t="str">
        <f t="shared" ca="1" si="111"/>
        <v>F0</v>
      </c>
      <c r="M537" s="3" t="str">
        <f t="shared" ca="1" si="112"/>
        <v>C2</v>
      </c>
      <c r="N537" s="3" t="str">
        <f t="shared" ca="1" si="113"/>
        <v>C2</v>
      </c>
    </row>
    <row r="538" spans="1:14" s="41" customFormat="1" ht="30" customHeight="1" x14ac:dyDescent="0.2">
      <c r="A538" s="63" t="s">
        <v>161</v>
      </c>
      <c r="B538" s="58" t="s">
        <v>200</v>
      </c>
      <c r="C538" s="50" t="s">
        <v>387</v>
      </c>
      <c r="D538" s="51"/>
      <c r="E538" s="52" t="s">
        <v>124</v>
      </c>
      <c r="F538" s="53">
        <v>2500</v>
      </c>
      <c r="G538" s="54"/>
      <c r="H538" s="55">
        <f>ROUND(G538*F538,2)</f>
        <v>0</v>
      </c>
      <c r="I538" s="5" t="str">
        <f t="shared" ca="1" si="110"/>
        <v/>
      </c>
      <c r="J538" s="1" t="str">
        <f t="shared" si="114"/>
        <v>G003width &gt; or = 600 mmm²</v>
      </c>
      <c r="K538" s="2" t="e">
        <f>MATCH(J538,#REF!,0)</f>
        <v>#REF!</v>
      </c>
      <c r="L538" s="3" t="str">
        <f t="shared" ca="1" si="111"/>
        <v>F0</v>
      </c>
      <c r="M538" s="3" t="str">
        <f t="shared" ca="1" si="112"/>
        <v>C2</v>
      </c>
      <c r="N538" s="3" t="str">
        <f t="shared" ca="1" si="113"/>
        <v>C2</v>
      </c>
    </row>
    <row r="539" spans="1:14" s="41" customFormat="1" ht="12" customHeight="1" x14ac:dyDescent="0.2">
      <c r="A539" s="38"/>
      <c r="B539" s="100"/>
      <c r="C539" s="61"/>
      <c r="D539" s="46"/>
      <c r="E539" s="85"/>
      <c r="F539" s="101"/>
      <c r="G539" s="112"/>
      <c r="H539" s="47"/>
      <c r="I539" s="5" t="str">
        <f t="shared" ca="1" si="110"/>
        <v>LOCKED</v>
      </c>
      <c r="J539" s="1" t="str">
        <f t="shared" si="114"/>
        <v/>
      </c>
      <c r="K539" s="2" t="e">
        <f>MATCH(J539,#REF!,0)</f>
        <v>#REF!</v>
      </c>
      <c r="L539" s="3" t="str">
        <f t="shared" ca="1" si="111"/>
        <v>G</v>
      </c>
      <c r="M539" s="3" t="str">
        <f t="shared" ca="1" si="112"/>
        <v>C2</v>
      </c>
      <c r="N539" s="3" t="str">
        <f t="shared" ca="1" si="113"/>
        <v>C2</v>
      </c>
    </row>
    <row r="540" spans="1:14" s="41" customFormat="1" ht="36" customHeight="1" thickBot="1" x14ac:dyDescent="0.25">
      <c r="A540" s="38"/>
      <c r="B540" s="104" t="str">
        <f>B431</f>
        <v>F</v>
      </c>
      <c r="C540" s="244" t="str">
        <f>C431</f>
        <v>REHABILITATION:  MOORE AVENUE FROM RIVER ROAD TO ST.MARY'S ROAD</v>
      </c>
      <c r="D540" s="245"/>
      <c r="E540" s="245"/>
      <c r="F540" s="246"/>
      <c r="G540" s="105" t="s">
        <v>529</v>
      </c>
      <c r="H540" s="105">
        <f>SUM(H431:H539)</f>
        <v>0</v>
      </c>
      <c r="I540" s="5" t="str">
        <f t="shared" ca="1" si="110"/>
        <v>LOCKED</v>
      </c>
      <c r="J540" s="1" t="str">
        <f t="shared" si="114"/>
        <v>REHABILITATION: MOORE AVENUE FROM RIVER ROAD TO ST.MARY'S ROAD</v>
      </c>
      <c r="K540" s="2" t="e">
        <f>MATCH(J540,#REF!,0)</f>
        <v>#REF!</v>
      </c>
      <c r="L540" s="3" t="str">
        <f t="shared" ca="1" si="111"/>
        <v>G</v>
      </c>
      <c r="M540" s="3" t="str">
        <f t="shared" ca="1" si="112"/>
        <v>C2</v>
      </c>
      <c r="N540" s="3" t="str">
        <f t="shared" ca="1" si="113"/>
        <v>C2</v>
      </c>
    </row>
    <row r="541" spans="1:14" s="41" customFormat="1" ht="36" customHeight="1" thickTop="1" x14ac:dyDescent="0.2">
      <c r="A541" s="38"/>
      <c r="B541" s="253" t="s">
        <v>658</v>
      </c>
      <c r="C541" s="254"/>
      <c r="D541" s="254"/>
      <c r="E541" s="254"/>
      <c r="F541" s="255"/>
      <c r="G541" s="107"/>
      <c r="H541" s="108"/>
      <c r="I541" s="5" t="str">
        <f t="shared" ca="1" si="110"/>
        <v>LOCKED</v>
      </c>
      <c r="J541" s="1" t="str">
        <f t="shared" si="114"/>
        <v/>
      </c>
      <c r="K541" s="2" t="e">
        <f>MATCH(J541,#REF!,0)</f>
        <v>#REF!</v>
      </c>
      <c r="L541" s="3" t="str">
        <f t="shared" ca="1" si="111"/>
        <v>G</v>
      </c>
      <c r="M541" s="3" t="str">
        <f t="shared" ca="1" si="112"/>
        <v>C2</v>
      </c>
      <c r="N541" s="3" t="str">
        <f t="shared" ca="1" si="113"/>
        <v>C2</v>
      </c>
    </row>
    <row r="542" spans="1:14" s="41" customFormat="1" ht="45" customHeight="1" x14ac:dyDescent="0.2">
      <c r="A542" s="38"/>
      <c r="B542" s="129" t="s">
        <v>318</v>
      </c>
      <c r="C542" s="256" t="s">
        <v>659</v>
      </c>
      <c r="D542" s="257"/>
      <c r="E542" s="257"/>
      <c r="F542" s="258"/>
      <c r="G542" s="121"/>
      <c r="H542" s="122"/>
      <c r="I542" s="5" t="str">
        <f t="shared" ca="1" si="110"/>
        <v>LOCKED</v>
      </c>
      <c r="J542" s="1" t="str">
        <f t="shared" si="114"/>
        <v>WINDERMERE AVENUE/BYNG PLACE ALLEY - BOUNDED BY PEMBINA HIGHWAY AND RIVERSIDE ROAD</v>
      </c>
      <c r="K542" s="2" t="e">
        <f>MATCH(J542,#REF!,0)</f>
        <v>#REF!</v>
      </c>
      <c r="L542" s="3" t="str">
        <f t="shared" ca="1" si="111"/>
        <v>G</v>
      </c>
      <c r="M542" s="3" t="str">
        <f t="shared" ca="1" si="112"/>
        <v>F0</v>
      </c>
      <c r="N542" s="3" t="str">
        <f t="shared" ca="1" si="113"/>
        <v>F2</v>
      </c>
    </row>
    <row r="543" spans="1:14" s="41" customFormat="1" ht="36" customHeight="1" x14ac:dyDescent="0.2">
      <c r="A543" s="38"/>
      <c r="B543" s="60"/>
      <c r="C543" s="109" t="s">
        <v>135</v>
      </c>
      <c r="D543" s="46"/>
      <c r="E543" s="101" t="s">
        <v>119</v>
      </c>
      <c r="F543" s="46"/>
      <c r="G543" s="47"/>
      <c r="H543" s="47"/>
      <c r="I543" s="5" t="str">
        <f t="shared" ca="1" si="110"/>
        <v>LOCKED</v>
      </c>
      <c r="J543" s="1" t="str">
        <f t="shared" si="114"/>
        <v>EARTH AND BASE WORKS</v>
      </c>
      <c r="K543" s="2" t="e">
        <f>MATCH(J543,#REF!,0)</f>
        <v>#REF!</v>
      </c>
      <c r="L543" s="3" t="str">
        <f t="shared" ca="1" si="111"/>
        <v>F0</v>
      </c>
      <c r="M543" s="3" t="str">
        <f t="shared" ca="1" si="112"/>
        <v>C2</v>
      </c>
      <c r="N543" s="3" t="str">
        <f t="shared" ca="1" si="113"/>
        <v>C2</v>
      </c>
    </row>
    <row r="544" spans="1:14" s="41" customFormat="1" ht="30" customHeight="1" x14ac:dyDescent="0.2">
      <c r="A544" s="90" t="s">
        <v>253</v>
      </c>
      <c r="B544" s="49" t="s">
        <v>92</v>
      </c>
      <c r="C544" s="50" t="s">
        <v>56</v>
      </c>
      <c r="D544" s="51" t="s">
        <v>472</v>
      </c>
      <c r="E544" s="52" t="s">
        <v>125</v>
      </c>
      <c r="F544" s="53">
        <v>720</v>
      </c>
      <c r="G544" s="54"/>
      <c r="H544" s="55">
        <f t="shared" ref="H544:H545" si="117">ROUND(G544*F544,2)</f>
        <v>0</v>
      </c>
      <c r="I544" s="5" t="str">
        <f t="shared" ca="1" si="110"/>
        <v/>
      </c>
      <c r="J544" s="1" t="str">
        <f t="shared" si="114"/>
        <v>A003ExcavationCW 3110-R21m³</v>
      </c>
      <c r="K544" s="2" t="e">
        <f>MATCH(J544,#REF!,0)</f>
        <v>#REF!</v>
      </c>
      <c r="L544" s="3" t="str">
        <f t="shared" ca="1" si="111"/>
        <v>F0</v>
      </c>
      <c r="M544" s="3" t="str">
        <f t="shared" ca="1" si="112"/>
        <v>C2</v>
      </c>
      <c r="N544" s="3" t="str">
        <f t="shared" ca="1" si="113"/>
        <v>C2</v>
      </c>
    </row>
    <row r="545" spans="1:14" s="41" customFormat="1" ht="30" customHeight="1" x14ac:dyDescent="0.2">
      <c r="A545" s="130" t="s">
        <v>162</v>
      </c>
      <c r="B545" s="49" t="s">
        <v>93</v>
      </c>
      <c r="C545" s="50" t="s">
        <v>49</v>
      </c>
      <c r="D545" s="51" t="s">
        <v>472</v>
      </c>
      <c r="E545" s="52" t="s">
        <v>124</v>
      </c>
      <c r="F545" s="53">
        <v>1700</v>
      </c>
      <c r="G545" s="54"/>
      <c r="H545" s="55">
        <f t="shared" si="117"/>
        <v>0</v>
      </c>
      <c r="I545" s="5" t="str">
        <f t="shared" ca="1" si="110"/>
        <v/>
      </c>
      <c r="J545" s="1" t="str">
        <f t="shared" si="114"/>
        <v>A004Sub-Grade CompactionCW 3110-R21m²</v>
      </c>
      <c r="K545" s="2" t="e">
        <f>MATCH(J545,#REF!,0)</f>
        <v>#REF!</v>
      </c>
      <c r="L545" s="3" t="str">
        <f t="shared" ca="1" si="111"/>
        <v>F0</v>
      </c>
      <c r="M545" s="3" t="str">
        <f t="shared" ca="1" si="112"/>
        <v>C2</v>
      </c>
      <c r="N545" s="3" t="str">
        <f t="shared" ca="1" si="113"/>
        <v>C2</v>
      </c>
    </row>
    <row r="546" spans="1:14" s="41" customFormat="1" ht="30" customHeight="1" x14ac:dyDescent="0.2">
      <c r="A546" s="130" t="s">
        <v>163</v>
      </c>
      <c r="B546" s="49" t="s">
        <v>381</v>
      </c>
      <c r="C546" s="50" t="s">
        <v>434</v>
      </c>
      <c r="D546" s="51" t="s">
        <v>472</v>
      </c>
      <c r="E546" s="52"/>
      <c r="F546" s="46"/>
      <c r="G546" s="47"/>
      <c r="H546" s="47"/>
      <c r="I546" s="5" t="str">
        <f t="shared" ca="1" si="110"/>
        <v>LOCKED</v>
      </c>
      <c r="J546" s="1" t="str">
        <f t="shared" si="114"/>
        <v>A007Supplying and Placing Sub-base MaterialCW 3110-R21</v>
      </c>
      <c r="K546" s="2" t="e">
        <f>MATCH(J546,#REF!,0)</f>
        <v>#REF!</v>
      </c>
      <c r="L546" s="3" t="str">
        <f t="shared" ca="1" si="111"/>
        <v>F0</v>
      </c>
      <c r="M546" s="3" t="str">
        <f t="shared" ca="1" si="112"/>
        <v>C2</v>
      </c>
      <c r="N546" s="3" t="str">
        <f t="shared" ca="1" si="113"/>
        <v>C2</v>
      </c>
    </row>
    <row r="547" spans="1:14" s="41" customFormat="1" ht="30" customHeight="1" x14ac:dyDescent="0.2">
      <c r="A547" s="130" t="s">
        <v>437</v>
      </c>
      <c r="B547" s="58" t="s">
        <v>199</v>
      </c>
      <c r="C547" s="50" t="s">
        <v>438</v>
      </c>
      <c r="D547" s="51" t="s">
        <v>119</v>
      </c>
      <c r="E547" s="52" t="s">
        <v>126</v>
      </c>
      <c r="F547" s="53">
        <v>860</v>
      </c>
      <c r="G547" s="54"/>
      <c r="H547" s="55">
        <f t="shared" ref="H547" si="118">ROUND(G547*F547,2)</f>
        <v>0</v>
      </c>
      <c r="I547" s="5" t="str">
        <f t="shared" ca="1" si="110"/>
        <v/>
      </c>
      <c r="J547" s="1" t="str">
        <f t="shared" si="114"/>
        <v>A007B150 mm Granular B Limestonetonne</v>
      </c>
      <c r="K547" s="2" t="e">
        <f>MATCH(J547,#REF!,0)</f>
        <v>#REF!</v>
      </c>
      <c r="L547" s="3" t="str">
        <f t="shared" ca="1" si="111"/>
        <v>F0</v>
      </c>
      <c r="M547" s="3" t="str">
        <f t="shared" ca="1" si="112"/>
        <v>C2</v>
      </c>
      <c r="N547" s="3" t="str">
        <f t="shared" ca="1" si="113"/>
        <v>C2</v>
      </c>
    </row>
    <row r="548" spans="1:14" s="41" customFormat="1" ht="30" customHeight="1" x14ac:dyDescent="0.2">
      <c r="A548" s="130" t="s">
        <v>164</v>
      </c>
      <c r="B548" s="49" t="s">
        <v>660</v>
      </c>
      <c r="C548" s="50" t="s">
        <v>186</v>
      </c>
      <c r="D548" s="51" t="s">
        <v>472</v>
      </c>
      <c r="E548" s="52"/>
      <c r="F548" s="46"/>
      <c r="G548" s="47"/>
      <c r="H548" s="47"/>
      <c r="I548" s="5" t="str">
        <f t="shared" ca="1" si="110"/>
        <v>LOCKED</v>
      </c>
      <c r="J548" s="1" t="str">
        <f t="shared" si="114"/>
        <v>A010Supplying and Placing Base Course MaterialCW 3110-R21</v>
      </c>
      <c r="K548" s="2" t="e">
        <f>MATCH(J548,#REF!,0)</f>
        <v>#REF!</v>
      </c>
      <c r="L548" s="3" t="str">
        <f t="shared" ca="1" si="111"/>
        <v>F0</v>
      </c>
      <c r="M548" s="3" t="str">
        <f t="shared" ca="1" si="112"/>
        <v>C2</v>
      </c>
      <c r="N548" s="3" t="str">
        <f t="shared" ca="1" si="113"/>
        <v>C2</v>
      </c>
    </row>
    <row r="549" spans="1:14" s="41" customFormat="1" ht="36" customHeight="1" x14ac:dyDescent="0.2">
      <c r="A549" s="130" t="s">
        <v>441</v>
      </c>
      <c r="B549" s="58" t="s">
        <v>199</v>
      </c>
      <c r="C549" s="50" t="s">
        <v>442</v>
      </c>
      <c r="D549" s="51" t="s">
        <v>119</v>
      </c>
      <c r="E549" s="52" t="s">
        <v>125</v>
      </c>
      <c r="F549" s="53">
        <v>190</v>
      </c>
      <c r="G549" s="54"/>
      <c r="H549" s="55">
        <f t="shared" ref="H549:H552" si="119">ROUND(G549*F549,2)</f>
        <v>0</v>
      </c>
      <c r="I549" s="5" t="str">
        <f t="shared" ca="1" si="110"/>
        <v/>
      </c>
      <c r="J549" s="1" t="str">
        <f t="shared" si="114"/>
        <v>A010B1Base Course Material - Granular B Limestonem³</v>
      </c>
      <c r="K549" s="2" t="e">
        <f>MATCH(J549,#REF!,0)</f>
        <v>#REF!</v>
      </c>
      <c r="L549" s="3" t="str">
        <f t="shared" ca="1" si="111"/>
        <v>F0</v>
      </c>
      <c r="M549" s="3" t="str">
        <f t="shared" ca="1" si="112"/>
        <v>C2</v>
      </c>
      <c r="N549" s="3" t="str">
        <f t="shared" ca="1" si="113"/>
        <v>C2</v>
      </c>
    </row>
    <row r="550" spans="1:14" s="41" customFormat="1" ht="30" customHeight="1" x14ac:dyDescent="0.2">
      <c r="A550" s="90" t="s">
        <v>165</v>
      </c>
      <c r="B550" s="49" t="s">
        <v>661</v>
      </c>
      <c r="C550" s="50" t="s">
        <v>60</v>
      </c>
      <c r="D550" s="51" t="s">
        <v>472</v>
      </c>
      <c r="E550" s="52" t="s">
        <v>124</v>
      </c>
      <c r="F550" s="53">
        <v>120</v>
      </c>
      <c r="G550" s="54"/>
      <c r="H550" s="55">
        <f t="shared" si="119"/>
        <v>0</v>
      </c>
      <c r="I550" s="5" t="str">
        <f t="shared" ca="1" si="110"/>
        <v/>
      </c>
      <c r="J550" s="1" t="str">
        <f t="shared" si="114"/>
        <v>A012Grading of BoulevardsCW 3110-R21m²</v>
      </c>
      <c r="K550" s="2" t="e">
        <f>MATCH(J550,#REF!,0)</f>
        <v>#REF!</v>
      </c>
      <c r="L550" s="3" t="str">
        <f t="shared" ca="1" si="111"/>
        <v>F0</v>
      </c>
      <c r="M550" s="3" t="str">
        <f t="shared" ca="1" si="112"/>
        <v>C2</v>
      </c>
      <c r="N550" s="3" t="str">
        <f t="shared" ca="1" si="113"/>
        <v>C2</v>
      </c>
    </row>
    <row r="551" spans="1:14" s="41" customFormat="1" ht="30" customHeight="1" x14ac:dyDescent="0.2">
      <c r="A551" s="130" t="s">
        <v>166</v>
      </c>
      <c r="B551" s="49" t="s">
        <v>662</v>
      </c>
      <c r="C551" s="50" t="s">
        <v>447</v>
      </c>
      <c r="D551" s="51" t="s">
        <v>448</v>
      </c>
      <c r="E551" s="52"/>
      <c r="F551" s="46"/>
      <c r="G551" s="47"/>
      <c r="H551" s="47"/>
      <c r="I551" s="5" t="str">
        <f t="shared" ca="1" si="110"/>
        <v>LOCKED</v>
      </c>
      <c r="J551" s="1" t="str">
        <f t="shared" si="114"/>
        <v>A022Geotextile FabricCW 3130-R5</v>
      </c>
      <c r="K551" s="2" t="e">
        <f>MATCH(J551,#REF!,0)</f>
        <v>#REF!</v>
      </c>
      <c r="L551" s="3" t="str">
        <f t="shared" ca="1" si="111"/>
        <v>F0</v>
      </c>
      <c r="M551" s="3" t="str">
        <f t="shared" ca="1" si="112"/>
        <v>C2</v>
      </c>
      <c r="N551" s="3" t="str">
        <f t="shared" ca="1" si="113"/>
        <v>C2</v>
      </c>
    </row>
    <row r="552" spans="1:14" s="41" customFormat="1" ht="30" customHeight="1" x14ac:dyDescent="0.2">
      <c r="A552" s="130" t="s">
        <v>449</v>
      </c>
      <c r="B552" s="58" t="s">
        <v>199</v>
      </c>
      <c r="C552" s="50" t="s">
        <v>450</v>
      </c>
      <c r="D552" s="51" t="s">
        <v>119</v>
      </c>
      <c r="E552" s="52" t="s">
        <v>124</v>
      </c>
      <c r="F552" s="53">
        <v>1700</v>
      </c>
      <c r="G552" s="54"/>
      <c r="H552" s="55">
        <f t="shared" si="119"/>
        <v>0</v>
      </c>
      <c r="I552" s="5" t="str">
        <f t="shared" ca="1" si="110"/>
        <v/>
      </c>
      <c r="J552" s="1" t="str">
        <f t="shared" si="114"/>
        <v>A022A2Separation/Filtration Fabricm²</v>
      </c>
      <c r="K552" s="2" t="e">
        <f>MATCH(J552,#REF!,0)</f>
        <v>#REF!</v>
      </c>
      <c r="L552" s="3" t="str">
        <f t="shared" ca="1" si="111"/>
        <v>F0</v>
      </c>
      <c r="M552" s="3" t="str">
        <f t="shared" ca="1" si="112"/>
        <v>C2</v>
      </c>
      <c r="N552" s="3" t="str">
        <f t="shared" ca="1" si="113"/>
        <v>C2</v>
      </c>
    </row>
    <row r="553" spans="1:14" s="41" customFormat="1" ht="30" customHeight="1" x14ac:dyDescent="0.2">
      <c r="A553" s="130" t="s">
        <v>451</v>
      </c>
      <c r="B553" s="49" t="s">
        <v>663</v>
      </c>
      <c r="C553" s="50" t="s">
        <v>348</v>
      </c>
      <c r="D553" s="51" t="s">
        <v>452</v>
      </c>
      <c r="E553" s="52"/>
      <c r="F553" s="46"/>
      <c r="G553" s="47"/>
      <c r="H553" s="47"/>
      <c r="I553" s="5" t="str">
        <f t="shared" ca="1" si="110"/>
        <v>LOCKED</v>
      </c>
      <c r="J553" s="1" t="str">
        <f t="shared" si="114"/>
        <v>A022A4Supply and Install GeogridCW 3135-R2</v>
      </c>
      <c r="K553" s="2" t="e">
        <f>MATCH(J553,#REF!,0)</f>
        <v>#REF!</v>
      </c>
      <c r="L553" s="3" t="str">
        <f t="shared" ca="1" si="111"/>
        <v>F0</v>
      </c>
      <c r="M553" s="3" t="str">
        <f t="shared" ca="1" si="112"/>
        <v>C2</v>
      </c>
      <c r="N553" s="3" t="str">
        <f t="shared" ca="1" si="113"/>
        <v>C2</v>
      </c>
    </row>
    <row r="554" spans="1:14" s="41" customFormat="1" ht="30" customHeight="1" x14ac:dyDescent="0.2">
      <c r="A554" s="130" t="s">
        <v>453</v>
      </c>
      <c r="B554" s="58" t="s">
        <v>199</v>
      </c>
      <c r="C554" s="50" t="s">
        <v>454</v>
      </c>
      <c r="D554" s="51" t="s">
        <v>119</v>
      </c>
      <c r="E554" s="52" t="s">
        <v>124</v>
      </c>
      <c r="F554" s="53">
        <v>1700</v>
      </c>
      <c r="G554" s="54"/>
      <c r="H554" s="55">
        <f>ROUND(G554*F554,2)</f>
        <v>0</v>
      </c>
      <c r="I554" s="5" t="str">
        <f t="shared" ca="1" si="110"/>
        <v/>
      </c>
      <c r="J554" s="1" t="str">
        <f t="shared" si="114"/>
        <v>A022A5Class A Geogridm²</v>
      </c>
      <c r="K554" s="2" t="e">
        <f>MATCH(J554,#REF!,0)</f>
        <v>#REF!</v>
      </c>
      <c r="L554" s="3" t="str">
        <f t="shared" ca="1" si="111"/>
        <v>F0</v>
      </c>
      <c r="M554" s="3" t="str">
        <f t="shared" ca="1" si="112"/>
        <v>C2</v>
      </c>
      <c r="N554" s="3" t="str">
        <f t="shared" ca="1" si="113"/>
        <v>C2</v>
      </c>
    </row>
    <row r="555" spans="1:14" s="41" customFormat="1" ht="30" customHeight="1" x14ac:dyDescent="0.2">
      <c r="A555" s="38"/>
      <c r="B555" s="60"/>
      <c r="C555" s="61" t="s">
        <v>494</v>
      </c>
      <c r="D555" s="46"/>
      <c r="E555" s="62"/>
      <c r="F555" s="46"/>
      <c r="G555" s="47"/>
      <c r="H555" s="47"/>
      <c r="I555" s="5" t="str">
        <f t="shared" ca="1" si="110"/>
        <v>LOCKED</v>
      </c>
      <c r="J555" s="1" t="str">
        <f t="shared" si="114"/>
        <v>ROADWORKS - REMOVALS/RENEWALS</v>
      </c>
      <c r="K555" s="2" t="e">
        <f>MATCH(J555,#REF!,0)</f>
        <v>#REF!</v>
      </c>
      <c r="L555" s="3" t="str">
        <f t="shared" ca="1" si="111"/>
        <v>F0</v>
      </c>
      <c r="M555" s="3" t="str">
        <f t="shared" ca="1" si="112"/>
        <v>C2</v>
      </c>
      <c r="N555" s="3" t="str">
        <f t="shared" ca="1" si="113"/>
        <v>C2</v>
      </c>
    </row>
    <row r="556" spans="1:14" s="41" customFormat="1" ht="30" customHeight="1" x14ac:dyDescent="0.2">
      <c r="A556" s="123" t="s">
        <v>211</v>
      </c>
      <c r="B556" s="49" t="s">
        <v>664</v>
      </c>
      <c r="C556" s="50" t="s">
        <v>183</v>
      </c>
      <c r="D556" s="51" t="s">
        <v>472</v>
      </c>
      <c r="E556" s="52"/>
      <c r="F556" s="46"/>
      <c r="G556" s="47"/>
      <c r="H556" s="47"/>
      <c r="I556" s="5" t="str">
        <f t="shared" ca="1" si="110"/>
        <v>LOCKED</v>
      </c>
      <c r="J556" s="1" t="str">
        <f t="shared" si="114"/>
        <v>B001Pavement RemovalCW 3110-R21</v>
      </c>
      <c r="K556" s="2" t="e">
        <f>MATCH(J556,#REF!,0)</f>
        <v>#REF!</v>
      </c>
      <c r="L556" s="3" t="str">
        <f t="shared" ca="1" si="111"/>
        <v>F0</v>
      </c>
      <c r="M556" s="3" t="str">
        <f t="shared" ca="1" si="112"/>
        <v>C2</v>
      </c>
      <c r="N556" s="3" t="str">
        <f t="shared" ca="1" si="113"/>
        <v>C2</v>
      </c>
    </row>
    <row r="557" spans="1:14" s="41" customFormat="1" ht="30" customHeight="1" x14ac:dyDescent="0.2">
      <c r="A557" s="123" t="s">
        <v>167</v>
      </c>
      <c r="B557" s="58" t="s">
        <v>199</v>
      </c>
      <c r="C557" s="50" t="s">
        <v>185</v>
      </c>
      <c r="D557" s="51" t="s">
        <v>119</v>
      </c>
      <c r="E557" s="52" t="s">
        <v>124</v>
      </c>
      <c r="F557" s="53">
        <v>30</v>
      </c>
      <c r="G557" s="54"/>
      <c r="H557" s="55">
        <f>ROUND(G557*F557,2)</f>
        <v>0</v>
      </c>
      <c r="I557" s="5" t="str">
        <f t="shared" ca="1" si="110"/>
        <v/>
      </c>
      <c r="J557" s="1" t="str">
        <f t="shared" si="114"/>
        <v>B003Asphalt Pavementm²</v>
      </c>
      <c r="K557" s="2" t="e">
        <f>MATCH(J557,#REF!,0)</f>
        <v>#REF!</v>
      </c>
      <c r="L557" s="3" t="str">
        <f t="shared" ca="1" si="111"/>
        <v>F0</v>
      </c>
      <c r="M557" s="3" t="str">
        <f t="shared" ca="1" si="112"/>
        <v>C2</v>
      </c>
      <c r="N557" s="3" t="str">
        <f t="shared" ca="1" si="113"/>
        <v>C2</v>
      </c>
    </row>
    <row r="558" spans="1:14" s="41" customFormat="1" ht="30" customHeight="1" x14ac:dyDescent="0.2">
      <c r="A558" s="123" t="s">
        <v>357</v>
      </c>
      <c r="B558" s="49" t="s">
        <v>665</v>
      </c>
      <c r="C558" s="50" t="s">
        <v>301</v>
      </c>
      <c r="D558" s="51" t="s">
        <v>496</v>
      </c>
      <c r="E558" s="52"/>
      <c r="F558" s="46"/>
      <c r="G558" s="47"/>
      <c r="H558" s="47"/>
      <c r="I558" s="5" t="str">
        <f t="shared" ca="1" si="110"/>
        <v>LOCKED</v>
      </c>
      <c r="J558" s="1" t="str">
        <f t="shared" si="114"/>
        <v>B064-72Slab Replacement - Early Opening (72 hour)CW 3230-R8, E13</v>
      </c>
      <c r="K558" s="2" t="e">
        <f>MATCH(J558,#REF!,0)</f>
        <v>#REF!</v>
      </c>
      <c r="L558" s="3" t="str">
        <f t="shared" ca="1" si="111"/>
        <v>F0</v>
      </c>
      <c r="M558" s="3" t="str">
        <f t="shared" ca="1" si="112"/>
        <v>C2</v>
      </c>
      <c r="N558" s="3" t="str">
        <f t="shared" ca="1" si="113"/>
        <v>C2</v>
      </c>
    </row>
    <row r="559" spans="1:14" s="117" customFormat="1" ht="45" customHeight="1" x14ac:dyDescent="0.2">
      <c r="A559" s="64" t="s">
        <v>358</v>
      </c>
      <c r="B559" s="58" t="s">
        <v>199</v>
      </c>
      <c r="C559" s="50" t="s">
        <v>501</v>
      </c>
      <c r="D559" s="51" t="s">
        <v>119</v>
      </c>
      <c r="E559" s="52" t="s">
        <v>124</v>
      </c>
      <c r="F559" s="53">
        <v>50</v>
      </c>
      <c r="G559" s="54"/>
      <c r="H559" s="55">
        <f>ROUND(G559*F559,2)</f>
        <v>0</v>
      </c>
      <c r="I559" s="5" t="str">
        <f t="shared" ca="1" si="110"/>
        <v/>
      </c>
      <c r="J559" s="1" t="str">
        <f t="shared" si="114"/>
        <v>B074-72150 mm Type 4 Concrete Pavement (Reinforced)m²</v>
      </c>
      <c r="K559" s="2" t="e">
        <f>MATCH(J559,#REF!,0)</f>
        <v>#REF!</v>
      </c>
      <c r="L559" s="3" t="str">
        <f t="shared" ca="1" si="111"/>
        <v>F0</v>
      </c>
      <c r="M559" s="3" t="str">
        <f t="shared" ca="1" si="112"/>
        <v>C2</v>
      </c>
      <c r="N559" s="3" t="str">
        <f t="shared" ca="1" si="113"/>
        <v>C2</v>
      </c>
    </row>
    <row r="560" spans="1:14" s="41" customFormat="1" ht="30" customHeight="1" x14ac:dyDescent="0.2">
      <c r="A560" s="123" t="s">
        <v>175</v>
      </c>
      <c r="B560" s="49" t="s">
        <v>666</v>
      </c>
      <c r="C560" s="50" t="s">
        <v>108</v>
      </c>
      <c r="D560" s="51" t="s">
        <v>390</v>
      </c>
      <c r="E560" s="52"/>
      <c r="F560" s="46"/>
      <c r="G560" s="47"/>
      <c r="H560" s="47"/>
      <c r="I560" s="5" t="str">
        <f t="shared" ca="1" si="110"/>
        <v>LOCKED</v>
      </c>
      <c r="J560" s="1" t="str">
        <f t="shared" si="114"/>
        <v>B097Drilled Tie BarsCW 3230-R8</v>
      </c>
      <c r="K560" s="2" t="e">
        <f>MATCH(J560,#REF!,0)</f>
        <v>#REF!</v>
      </c>
      <c r="L560" s="3" t="str">
        <f t="shared" ca="1" si="111"/>
        <v>F0</v>
      </c>
      <c r="M560" s="3" t="str">
        <f t="shared" ca="1" si="112"/>
        <v>C2</v>
      </c>
      <c r="N560" s="3" t="str">
        <f t="shared" ca="1" si="113"/>
        <v>C2</v>
      </c>
    </row>
    <row r="561" spans="1:14" s="41" customFormat="1" ht="30" customHeight="1" x14ac:dyDescent="0.2">
      <c r="A561" s="123" t="s">
        <v>176</v>
      </c>
      <c r="B561" s="58" t="s">
        <v>199</v>
      </c>
      <c r="C561" s="50" t="s">
        <v>131</v>
      </c>
      <c r="D561" s="51" t="s">
        <v>119</v>
      </c>
      <c r="E561" s="52" t="s">
        <v>127</v>
      </c>
      <c r="F561" s="53">
        <v>50</v>
      </c>
      <c r="G561" s="54"/>
      <c r="H561" s="55">
        <f>ROUND(G561*F561,2)</f>
        <v>0</v>
      </c>
      <c r="I561" s="5" t="str">
        <f t="shared" ca="1" si="110"/>
        <v/>
      </c>
      <c r="J561" s="1" t="str">
        <f t="shared" si="114"/>
        <v>B09820 M Deformed Tie Bareach</v>
      </c>
      <c r="K561" s="2" t="e">
        <f>MATCH(J561,#REF!,0)</f>
        <v>#REF!</v>
      </c>
      <c r="L561" s="3" t="str">
        <f t="shared" ca="1" si="111"/>
        <v>F0</v>
      </c>
      <c r="M561" s="3" t="str">
        <f t="shared" ca="1" si="112"/>
        <v>C2</v>
      </c>
      <c r="N561" s="3" t="str">
        <f t="shared" ca="1" si="113"/>
        <v>C2</v>
      </c>
    </row>
    <row r="562" spans="1:14" s="41" customFormat="1" ht="30" customHeight="1" x14ac:dyDescent="0.2">
      <c r="A562" s="123" t="s">
        <v>364</v>
      </c>
      <c r="B562" s="49" t="s">
        <v>667</v>
      </c>
      <c r="C562" s="50" t="s">
        <v>189</v>
      </c>
      <c r="D562" s="51" t="s">
        <v>503</v>
      </c>
      <c r="E562" s="52"/>
      <c r="F562" s="46"/>
      <c r="G562" s="47"/>
      <c r="H562" s="47"/>
      <c r="I562" s="5" t="str">
        <f t="shared" ca="1" si="110"/>
        <v>LOCKED</v>
      </c>
      <c r="J562" s="1" t="str">
        <f t="shared" si="114"/>
        <v>B114rlMiscellaneous Concrete Slab RenewalCW 3235-R9, E13</v>
      </c>
      <c r="K562" s="2" t="e">
        <f>MATCH(J562,#REF!,0)</f>
        <v>#REF!</v>
      </c>
      <c r="L562" s="3" t="str">
        <f t="shared" ca="1" si="111"/>
        <v>F0</v>
      </c>
      <c r="M562" s="3" t="str">
        <f t="shared" ca="1" si="112"/>
        <v>C2</v>
      </c>
      <c r="N562" s="3" t="str">
        <f t="shared" ca="1" si="113"/>
        <v>C2</v>
      </c>
    </row>
    <row r="563" spans="1:14" s="117" customFormat="1" ht="30" customHeight="1" x14ac:dyDescent="0.2">
      <c r="A563" s="64" t="s">
        <v>365</v>
      </c>
      <c r="B563" s="58" t="s">
        <v>199</v>
      </c>
      <c r="C563" s="50" t="s">
        <v>504</v>
      </c>
      <c r="D563" s="51" t="s">
        <v>226</v>
      </c>
      <c r="E563" s="52"/>
      <c r="F563" s="46"/>
      <c r="G563" s="47"/>
      <c r="H563" s="47"/>
      <c r="I563" s="5" t="str">
        <f t="shared" ca="1" si="110"/>
        <v>LOCKED</v>
      </c>
      <c r="J563" s="1" t="str">
        <f t="shared" si="114"/>
        <v>B118rl100 mm Type 2 Concrete SidewalkSD-228A</v>
      </c>
      <c r="K563" s="2" t="e">
        <f>MATCH(J563,#REF!,0)</f>
        <v>#REF!</v>
      </c>
      <c r="L563" s="3" t="str">
        <f t="shared" ca="1" si="111"/>
        <v>F0</v>
      </c>
      <c r="M563" s="3" t="str">
        <f t="shared" ca="1" si="112"/>
        <v>C2</v>
      </c>
      <c r="N563" s="3" t="str">
        <f t="shared" ca="1" si="113"/>
        <v>C2</v>
      </c>
    </row>
    <row r="564" spans="1:14" s="41" customFormat="1" ht="30" customHeight="1" x14ac:dyDescent="0.2">
      <c r="A564" s="123" t="s">
        <v>366</v>
      </c>
      <c r="B564" s="65" t="s">
        <v>333</v>
      </c>
      <c r="C564" s="50" t="s">
        <v>334</v>
      </c>
      <c r="D564" s="51"/>
      <c r="E564" s="52" t="s">
        <v>124</v>
      </c>
      <c r="F564" s="53">
        <v>10</v>
      </c>
      <c r="G564" s="54"/>
      <c r="H564" s="55">
        <f>ROUND(G564*F564,2)</f>
        <v>0</v>
      </c>
      <c r="I564" s="5" t="str">
        <f t="shared" ca="1" si="110"/>
        <v/>
      </c>
      <c r="J564" s="1" t="str">
        <f t="shared" si="114"/>
        <v>B119rlLess than 5 sq.m.m²</v>
      </c>
      <c r="K564" s="2" t="e">
        <f>MATCH(J564,#REF!,0)</f>
        <v>#REF!</v>
      </c>
      <c r="L564" s="3" t="str">
        <f t="shared" ca="1" si="111"/>
        <v>F0</v>
      </c>
      <c r="M564" s="3" t="str">
        <f t="shared" ca="1" si="112"/>
        <v>C2</v>
      </c>
      <c r="N564" s="3" t="str">
        <f t="shared" ca="1" si="113"/>
        <v>C2</v>
      </c>
    </row>
    <row r="565" spans="1:14" s="41" customFormat="1" ht="30" customHeight="1" x14ac:dyDescent="0.2">
      <c r="A565" s="123" t="s">
        <v>269</v>
      </c>
      <c r="B565" s="49" t="s">
        <v>668</v>
      </c>
      <c r="C565" s="50" t="s">
        <v>236</v>
      </c>
      <c r="D565" s="51" t="s">
        <v>3</v>
      </c>
      <c r="E565" s="52" t="s">
        <v>124</v>
      </c>
      <c r="F565" s="66">
        <v>10</v>
      </c>
      <c r="G565" s="54"/>
      <c r="H565" s="55">
        <f t="shared" ref="H565:H566" si="120">ROUND(G565*F565,2)</f>
        <v>0</v>
      </c>
      <c r="I565" s="5" t="str">
        <f t="shared" ca="1" si="110"/>
        <v/>
      </c>
      <c r="J565" s="1" t="str">
        <f t="shared" si="114"/>
        <v>B124Adjustment of Precast Sidewalk BlocksCW 3235-R9m²</v>
      </c>
      <c r="K565" s="2" t="e">
        <f>MATCH(J565,#REF!,0)</f>
        <v>#REF!</v>
      </c>
      <c r="L565" s="3" t="str">
        <f t="shared" ca="1" si="111"/>
        <v>F0</v>
      </c>
      <c r="M565" s="3" t="str">
        <f t="shared" ca="1" si="112"/>
        <v>C2</v>
      </c>
      <c r="N565" s="3" t="str">
        <f t="shared" ca="1" si="113"/>
        <v>C2</v>
      </c>
    </row>
    <row r="566" spans="1:14" s="118" customFormat="1" ht="30" customHeight="1" x14ac:dyDescent="0.2">
      <c r="A566" s="131" t="s">
        <v>270</v>
      </c>
      <c r="B566" s="68" t="s">
        <v>669</v>
      </c>
      <c r="C566" s="69" t="s">
        <v>237</v>
      </c>
      <c r="D566" s="70" t="s">
        <v>3</v>
      </c>
      <c r="E566" s="71" t="s">
        <v>124</v>
      </c>
      <c r="F566" s="72">
        <v>10</v>
      </c>
      <c r="G566" s="73"/>
      <c r="H566" s="74">
        <f t="shared" si="120"/>
        <v>0</v>
      </c>
      <c r="I566" s="5" t="str">
        <f t="shared" ca="1" si="110"/>
        <v/>
      </c>
      <c r="J566" s="1" t="str">
        <f t="shared" si="114"/>
        <v>B125Supply of Precast Sidewalk BlocksCW 3235-R9m²</v>
      </c>
      <c r="K566" s="2" t="e">
        <f>MATCH(J566,#REF!,0)</f>
        <v>#REF!</v>
      </c>
      <c r="L566" s="3" t="str">
        <f t="shared" ca="1" si="111"/>
        <v>F0</v>
      </c>
      <c r="M566" s="3" t="str">
        <f t="shared" ca="1" si="112"/>
        <v>C2</v>
      </c>
      <c r="N566" s="3" t="str">
        <f t="shared" ca="1" si="113"/>
        <v>C2</v>
      </c>
    </row>
    <row r="567" spans="1:14" s="41" customFormat="1" ht="30" customHeight="1" x14ac:dyDescent="0.2">
      <c r="A567" s="38"/>
      <c r="B567" s="84"/>
      <c r="C567" s="61" t="s">
        <v>532</v>
      </c>
      <c r="D567" s="46"/>
      <c r="E567" s="101"/>
      <c r="F567" s="46"/>
      <c r="G567" s="47"/>
      <c r="H567" s="47"/>
      <c r="I567" s="5" t="str">
        <f t="shared" ca="1" si="110"/>
        <v>LOCKED</v>
      </c>
      <c r="J567" s="1" t="str">
        <f t="shared" si="114"/>
        <v>ROADWORKS - NEW CONSTRUCTION</v>
      </c>
      <c r="K567" s="2" t="e">
        <f>MATCH(J567,#REF!,0)</f>
        <v>#REF!</v>
      </c>
      <c r="L567" s="3" t="str">
        <f t="shared" ca="1" si="111"/>
        <v>F0</v>
      </c>
      <c r="M567" s="3" t="str">
        <f t="shared" ca="1" si="112"/>
        <v>C2</v>
      </c>
      <c r="N567" s="3" t="str">
        <f t="shared" ca="1" si="113"/>
        <v>C2</v>
      </c>
    </row>
    <row r="568" spans="1:14" s="41" customFormat="1" ht="30" customHeight="1" x14ac:dyDescent="0.2">
      <c r="A568" s="90" t="s">
        <v>219</v>
      </c>
      <c r="B568" s="49" t="s">
        <v>670</v>
      </c>
      <c r="C568" s="50" t="s">
        <v>73</v>
      </c>
      <c r="D568" s="51" t="s">
        <v>511</v>
      </c>
      <c r="E568" s="52"/>
      <c r="F568" s="46"/>
      <c r="G568" s="47"/>
      <c r="H568" s="47"/>
      <c r="I568" s="5" t="str">
        <f t="shared" ca="1" si="110"/>
        <v>LOCKED</v>
      </c>
      <c r="J568" s="1" t="str">
        <f t="shared" si="114"/>
        <v>C019Concrete Pavements for Early OpeningCW 3310-R17, E13</v>
      </c>
      <c r="K568" s="2" t="e">
        <f>MATCH(J568,#REF!,0)</f>
        <v>#REF!</v>
      </c>
      <c r="L568" s="3" t="str">
        <f t="shared" ca="1" si="111"/>
        <v>F0</v>
      </c>
      <c r="M568" s="3" t="str">
        <f t="shared" ca="1" si="112"/>
        <v>C2</v>
      </c>
      <c r="N568" s="3" t="str">
        <f t="shared" ca="1" si="113"/>
        <v>C2</v>
      </c>
    </row>
    <row r="569" spans="1:14" s="41" customFormat="1" ht="60" customHeight="1" x14ac:dyDescent="0.2">
      <c r="A569" s="90" t="s">
        <v>460</v>
      </c>
      <c r="B569" s="58" t="s">
        <v>199</v>
      </c>
      <c r="C569" s="50" t="s">
        <v>480</v>
      </c>
      <c r="D569" s="51"/>
      <c r="E569" s="52" t="s">
        <v>124</v>
      </c>
      <c r="F569" s="66">
        <v>175</v>
      </c>
      <c r="G569" s="54"/>
      <c r="H569" s="55">
        <f t="shared" ref="H569" si="121">ROUND(G569*F569,2)</f>
        <v>0</v>
      </c>
      <c r="I569" s="5" t="str">
        <f t="shared" ca="1" si="110"/>
        <v/>
      </c>
      <c r="J569" s="1" t="str">
        <f t="shared" si="114"/>
        <v>C029-72Construction of 150 mm Type 4 Concrete Pavement for Early Opening 72 Hour (Reinforced)m²</v>
      </c>
      <c r="K569" s="2" t="e">
        <f>MATCH(J569,#REF!,0)</f>
        <v>#REF!</v>
      </c>
      <c r="L569" s="3" t="str">
        <f t="shared" ca="1" si="111"/>
        <v>F0</v>
      </c>
      <c r="M569" s="3" t="str">
        <f t="shared" ca="1" si="112"/>
        <v>C2</v>
      </c>
      <c r="N569" s="3" t="str">
        <f t="shared" ca="1" si="113"/>
        <v>C2</v>
      </c>
    </row>
    <row r="570" spans="1:14" s="41" customFormat="1" ht="45" customHeight="1" x14ac:dyDescent="0.2">
      <c r="A570" s="90" t="s">
        <v>220</v>
      </c>
      <c r="B570" s="49" t="s">
        <v>671</v>
      </c>
      <c r="C570" s="50" t="s">
        <v>207</v>
      </c>
      <c r="D570" s="51" t="s">
        <v>511</v>
      </c>
      <c r="E570" s="52"/>
      <c r="F570" s="46"/>
      <c r="G570" s="47"/>
      <c r="H570" s="47"/>
      <c r="I570" s="5" t="str">
        <f t="shared" ca="1" si="110"/>
        <v>LOCKED</v>
      </c>
      <c r="J570" s="1" t="str">
        <f t="shared" si="114"/>
        <v>C032Concrete Curbs, Curb and Gutter, and Splash StripsCW 3310-R17, E13</v>
      </c>
      <c r="K570" s="2" t="e">
        <f>MATCH(J570,#REF!,0)</f>
        <v>#REF!</v>
      </c>
      <c r="L570" s="3" t="str">
        <f t="shared" ca="1" si="111"/>
        <v>F0</v>
      </c>
      <c r="M570" s="3" t="str">
        <f t="shared" ca="1" si="112"/>
        <v>C2</v>
      </c>
      <c r="N570" s="3" t="str">
        <f t="shared" ca="1" si="113"/>
        <v>C2</v>
      </c>
    </row>
    <row r="571" spans="1:14" s="41" customFormat="1" ht="45" customHeight="1" x14ac:dyDescent="0.2">
      <c r="A571" s="90"/>
      <c r="B571" s="58" t="s">
        <v>199</v>
      </c>
      <c r="C571" s="50" t="s">
        <v>821</v>
      </c>
      <c r="D571" s="51"/>
      <c r="E571" s="52" t="s">
        <v>128</v>
      </c>
      <c r="F571" s="53">
        <v>65</v>
      </c>
      <c r="G571" s="54"/>
      <c r="H571" s="55">
        <f t="shared" ref="H571" si="122">ROUND(G571*F571,2)</f>
        <v>0</v>
      </c>
      <c r="I571" s="5" t="str">
        <f t="shared" ca="1" si="110"/>
        <v/>
      </c>
      <c r="J571" s="1" t="str">
        <f t="shared" si="114"/>
        <v>Construction of Type 2 Concrete Lip Curb (300 mm width, Variable Ht, (Monolithic)m</v>
      </c>
      <c r="K571" s="2" t="e">
        <f>MATCH(J571,#REF!,0)</f>
        <v>#REF!</v>
      </c>
      <c r="L571" s="3" t="str">
        <f t="shared" ca="1" si="111"/>
        <v>F0</v>
      </c>
      <c r="M571" s="3" t="str">
        <f t="shared" ca="1" si="112"/>
        <v>C2</v>
      </c>
      <c r="N571" s="3" t="str">
        <f t="shared" ca="1" si="113"/>
        <v>C2</v>
      </c>
    </row>
    <row r="572" spans="1:14" s="41" customFormat="1" ht="30" customHeight="1" x14ac:dyDescent="0.2">
      <c r="A572" s="90" t="s">
        <v>8</v>
      </c>
      <c r="B572" s="49" t="s">
        <v>672</v>
      </c>
      <c r="C572" s="50" t="s">
        <v>231</v>
      </c>
      <c r="D572" s="51" t="s">
        <v>458</v>
      </c>
      <c r="E572" s="76"/>
      <c r="F572" s="46"/>
      <c r="G572" s="47"/>
      <c r="H572" s="47"/>
      <c r="I572" s="5" t="str">
        <f t="shared" ca="1" si="110"/>
        <v>LOCKED</v>
      </c>
      <c r="J572" s="1" t="str">
        <f t="shared" si="114"/>
        <v>C055Construction of Asphaltic Concrete PavementsCW 3410-R12</v>
      </c>
      <c r="K572" s="2" t="e">
        <f>MATCH(J572,#REF!,0)</f>
        <v>#REF!</v>
      </c>
      <c r="L572" s="3" t="str">
        <f t="shared" ca="1" si="111"/>
        <v>F0</v>
      </c>
      <c r="M572" s="3" t="str">
        <f t="shared" ca="1" si="112"/>
        <v>C2</v>
      </c>
      <c r="N572" s="3" t="str">
        <f t="shared" ca="1" si="113"/>
        <v>C2</v>
      </c>
    </row>
    <row r="573" spans="1:14" s="41" customFormat="1" ht="30" customHeight="1" x14ac:dyDescent="0.2">
      <c r="A573" s="90" t="s">
        <v>232</v>
      </c>
      <c r="B573" s="58" t="s">
        <v>199</v>
      </c>
      <c r="C573" s="50" t="s">
        <v>205</v>
      </c>
      <c r="D573" s="51"/>
      <c r="E573" s="52"/>
      <c r="F573" s="46"/>
      <c r="G573" s="47"/>
      <c r="H573" s="47"/>
      <c r="I573" s="5" t="str">
        <f t="shared" ca="1" si="110"/>
        <v>LOCKED</v>
      </c>
      <c r="J573" s="1" t="str">
        <f t="shared" si="114"/>
        <v>C056Main Line Paving</v>
      </c>
      <c r="K573" s="2" t="e">
        <f>MATCH(J573,#REF!,0)</f>
        <v>#REF!</v>
      </c>
      <c r="L573" s="3" t="str">
        <f t="shared" ca="1" si="111"/>
        <v>F0</v>
      </c>
      <c r="M573" s="3" t="str">
        <f t="shared" ca="1" si="112"/>
        <v>C2</v>
      </c>
      <c r="N573" s="3" t="str">
        <f t="shared" ca="1" si="113"/>
        <v>C2</v>
      </c>
    </row>
    <row r="574" spans="1:14" s="41" customFormat="1" ht="30" customHeight="1" x14ac:dyDescent="0.2">
      <c r="A574" s="90" t="s">
        <v>233</v>
      </c>
      <c r="B574" s="65" t="s">
        <v>333</v>
      </c>
      <c r="C574" s="50" t="s">
        <v>343</v>
      </c>
      <c r="D574" s="51"/>
      <c r="E574" s="52" t="s">
        <v>126</v>
      </c>
      <c r="F574" s="53">
        <v>225</v>
      </c>
      <c r="G574" s="54"/>
      <c r="H574" s="55">
        <f>ROUND(G574*F574,2)</f>
        <v>0</v>
      </c>
      <c r="I574" s="5" t="str">
        <f t="shared" ca="1" si="110"/>
        <v/>
      </c>
      <c r="J574" s="1" t="str">
        <f t="shared" si="114"/>
        <v>C058Type IAtonne</v>
      </c>
      <c r="K574" s="2" t="e">
        <f>MATCH(J574,#REF!,0)</f>
        <v>#REF!</v>
      </c>
      <c r="L574" s="3" t="str">
        <f t="shared" ca="1" si="111"/>
        <v>F0</v>
      </c>
      <c r="M574" s="3" t="str">
        <f t="shared" ca="1" si="112"/>
        <v>C2</v>
      </c>
      <c r="N574" s="3" t="str">
        <f t="shared" ca="1" si="113"/>
        <v>C2</v>
      </c>
    </row>
    <row r="575" spans="1:14" s="41" customFormat="1" ht="30" customHeight="1" x14ac:dyDescent="0.2">
      <c r="A575" s="90" t="s">
        <v>234</v>
      </c>
      <c r="B575" s="58" t="s">
        <v>200</v>
      </c>
      <c r="C575" s="50" t="s">
        <v>206</v>
      </c>
      <c r="D575" s="51"/>
      <c r="E575" s="52"/>
      <c r="F575" s="46"/>
      <c r="G575" s="47"/>
      <c r="H575" s="47"/>
      <c r="I575" s="5" t="str">
        <f t="shared" ca="1" si="110"/>
        <v>LOCKED</v>
      </c>
      <c r="J575" s="1" t="str">
        <f t="shared" si="114"/>
        <v>C059Tie-ins and Approaches</v>
      </c>
      <c r="K575" s="2" t="e">
        <f>MATCH(J575,#REF!,0)</f>
        <v>#REF!</v>
      </c>
      <c r="L575" s="3" t="str">
        <f t="shared" ca="1" si="111"/>
        <v>F0</v>
      </c>
      <c r="M575" s="3" t="str">
        <f t="shared" ca="1" si="112"/>
        <v>C2</v>
      </c>
      <c r="N575" s="3" t="str">
        <f t="shared" ca="1" si="113"/>
        <v>C2</v>
      </c>
    </row>
    <row r="576" spans="1:14" s="41" customFormat="1" ht="30" customHeight="1" x14ac:dyDescent="0.2">
      <c r="A576" s="90" t="s">
        <v>235</v>
      </c>
      <c r="B576" s="65" t="s">
        <v>333</v>
      </c>
      <c r="C576" s="50" t="s">
        <v>343</v>
      </c>
      <c r="D576" s="51"/>
      <c r="E576" s="52" t="s">
        <v>126</v>
      </c>
      <c r="F576" s="53">
        <v>30</v>
      </c>
      <c r="G576" s="54"/>
      <c r="H576" s="55">
        <f>ROUND(G576*F576,2)</f>
        <v>0</v>
      </c>
      <c r="I576" s="5" t="str">
        <f t="shared" ca="1" si="110"/>
        <v/>
      </c>
      <c r="J576" s="1" t="str">
        <f t="shared" si="114"/>
        <v>C060Type IAtonne</v>
      </c>
      <c r="K576" s="2" t="e">
        <f>MATCH(J576,#REF!,0)</f>
        <v>#REF!</v>
      </c>
      <c r="L576" s="3" t="str">
        <f t="shared" ca="1" si="111"/>
        <v>F0</v>
      </c>
      <c r="M576" s="3" t="str">
        <f t="shared" ca="1" si="112"/>
        <v>C2</v>
      </c>
      <c r="N576" s="3" t="str">
        <f t="shared" ca="1" si="113"/>
        <v>C2</v>
      </c>
    </row>
    <row r="577" spans="1:14" s="41" customFormat="1" ht="45" customHeight="1" x14ac:dyDescent="0.2">
      <c r="A577" s="90" t="s">
        <v>293</v>
      </c>
      <c r="B577" s="49" t="s">
        <v>673</v>
      </c>
      <c r="C577" s="50" t="s">
        <v>134</v>
      </c>
      <c r="D577" s="51" t="s">
        <v>432</v>
      </c>
      <c r="E577" s="52" t="s">
        <v>126</v>
      </c>
      <c r="F577" s="53">
        <v>325</v>
      </c>
      <c r="G577" s="54"/>
      <c r="H577" s="55">
        <f>ROUND(G577*F577,2)</f>
        <v>0</v>
      </c>
      <c r="I577" s="5" t="str">
        <f t="shared" ca="1" si="110"/>
        <v/>
      </c>
      <c r="J577" s="1" t="str">
        <f t="shared" si="114"/>
        <v>C063Construction of Asphaltic Concrete Base Course (Type III)CW 3410-R12tonne</v>
      </c>
      <c r="K577" s="2" t="e">
        <f>MATCH(J577,#REF!,0)</f>
        <v>#REF!</v>
      </c>
      <c r="L577" s="3" t="str">
        <f t="shared" ca="1" si="111"/>
        <v>F0</v>
      </c>
      <c r="M577" s="3" t="str">
        <f t="shared" ca="1" si="112"/>
        <v>C2</v>
      </c>
      <c r="N577" s="3" t="str">
        <f t="shared" ca="1" si="113"/>
        <v>C2</v>
      </c>
    </row>
    <row r="578" spans="1:14" s="41" customFormat="1" ht="30" customHeight="1" x14ac:dyDescent="0.2">
      <c r="A578" s="38"/>
      <c r="B578" s="84"/>
      <c r="C578" s="61" t="s">
        <v>136</v>
      </c>
      <c r="D578" s="46"/>
      <c r="E578" s="85"/>
      <c r="F578" s="46"/>
      <c r="G578" s="47"/>
      <c r="H578" s="47"/>
      <c r="I578" s="5" t="str">
        <f t="shared" ca="1" si="110"/>
        <v>LOCKED</v>
      </c>
      <c r="J578" s="1" t="str">
        <f t="shared" si="114"/>
        <v>JOINT AND CRACK SEALING</v>
      </c>
      <c r="K578" s="2" t="e">
        <f>MATCH(J578,#REF!,0)</f>
        <v>#REF!</v>
      </c>
      <c r="L578" s="3" t="str">
        <f t="shared" ca="1" si="111"/>
        <v>F0</v>
      </c>
      <c r="M578" s="3" t="str">
        <f t="shared" ca="1" si="112"/>
        <v>C2</v>
      </c>
      <c r="N578" s="3" t="str">
        <f t="shared" ca="1" si="113"/>
        <v>C2</v>
      </c>
    </row>
    <row r="579" spans="1:14" s="41" customFormat="1" ht="30" customHeight="1" x14ac:dyDescent="0.2">
      <c r="A579" s="90" t="s">
        <v>294</v>
      </c>
      <c r="B579" s="49" t="s">
        <v>674</v>
      </c>
      <c r="C579" s="50" t="s">
        <v>51</v>
      </c>
      <c r="D579" s="51" t="s">
        <v>353</v>
      </c>
      <c r="E579" s="52" t="s">
        <v>128</v>
      </c>
      <c r="F579" s="66">
        <v>100</v>
      </c>
      <c r="G579" s="54"/>
      <c r="H579" s="55">
        <f>ROUND(G579*F579,2)</f>
        <v>0</v>
      </c>
      <c r="I579" s="5" t="str">
        <f t="shared" ca="1" si="110"/>
        <v/>
      </c>
      <c r="J579" s="1" t="str">
        <f t="shared" si="114"/>
        <v>D006Reflective Crack MaintenanceCW 3250-R7m</v>
      </c>
      <c r="K579" s="2" t="e">
        <f>MATCH(J579,#REF!,0)</f>
        <v>#REF!</v>
      </c>
      <c r="L579" s="3" t="str">
        <f t="shared" ca="1" si="111"/>
        <v>F0</v>
      </c>
      <c r="M579" s="3" t="str">
        <f t="shared" ca="1" si="112"/>
        <v>C2</v>
      </c>
      <c r="N579" s="3" t="str">
        <f t="shared" ca="1" si="113"/>
        <v>C2</v>
      </c>
    </row>
    <row r="580" spans="1:14" s="41" customFormat="1" ht="30" customHeight="1" x14ac:dyDescent="0.2">
      <c r="A580" s="38"/>
      <c r="B580" s="42"/>
      <c r="C580" s="132" t="s">
        <v>139</v>
      </c>
      <c r="D580" s="44"/>
      <c r="E580" s="133"/>
      <c r="F580" s="46"/>
      <c r="G580" s="47"/>
      <c r="H580" s="47"/>
      <c r="I580" s="5" t="str">
        <f t="shared" ca="1" si="110"/>
        <v>LOCKED</v>
      </c>
      <c r="J580" s="1" t="str">
        <f t="shared" si="114"/>
        <v>LANDSCAPING</v>
      </c>
      <c r="K580" s="2" t="e">
        <f>MATCH(J580,#REF!,0)</f>
        <v>#REF!</v>
      </c>
      <c r="L580" s="3" t="str">
        <f t="shared" ca="1" si="111"/>
        <v>F0</v>
      </c>
      <c r="M580" s="3" t="str">
        <f t="shared" ca="1" si="112"/>
        <v>C2</v>
      </c>
      <c r="N580" s="3" t="str">
        <f t="shared" ca="1" si="113"/>
        <v>C2</v>
      </c>
    </row>
    <row r="581" spans="1:14" s="41" customFormat="1" ht="30" customHeight="1" x14ac:dyDescent="0.2">
      <c r="A581" s="123" t="s">
        <v>159</v>
      </c>
      <c r="B581" s="49" t="s">
        <v>675</v>
      </c>
      <c r="C581" s="50" t="s">
        <v>94</v>
      </c>
      <c r="D581" s="51" t="s">
        <v>820</v>
      </c>
      <c r="E581" s="52"/>
      <c r="F581" s="46"/>
      <c r="G581" s="47"/>
      <c r="H581" s="47"/>
      <c r="I581" s="5" t="str">
        <f t="shared" ca="1" si="110"/>
        <v>LOCKED</v>
      </c>
      <c r="J581" s="1" t="str">
        <f t="shared" si="114"/>
        <v>G001SoddingCW 3510-R10</v>
      </c>
      <c r="K581" s="2" t="e">
        <f>MATCH(J581,#REF!,0)</f>
        <v>#REF!</v>
      </c>
      <c r="L581" s="3" t="str">
        <f t="shared" ca="1" si="111"/>
        <v>F0</v>
      </c>
      <c r="M581" s="3" t="str">
        <f t="shared" ca="1" si="112"/>
        <v>C2</v>
      </c>
      <c r="N581" s="3" t="str">
        <f t="shared" ca="1" si="113"/>
        <v>C2</v>
      </c>
    </row>
    <row r="582" spans="1:14" s="41" customFormat="1" ht="30" customHeight="1" x14ac:dyDescent="0.2">
      <c r="A582" s="123" t="s">
        <v>161</v>
      </c>
      <c r="B582" s="58" t="s">
        <v>199</v>
      </c>
      <c r="C582" s="50" t="s">
        <v>387</v>
      </c>
      <c r="D582" s="51"/>
      <c r="E582" s="52" t="s">
        <v>124</v>
      </c>
      <c r="F582" s="53">
        <v>120</v>
      </c>
      <c r="G582" s="54"/>
      <c r="H582" s="55">
        <f>ROUND(G582*F582,2)</f>
        <v>0</v>
      </c>
      <c r="I582" s="5" t="str">
        <f t="shared" ref="I582:I645" ca="1" si="123">IF(CELL("protect",$G582)=1, "LOCKED", "")</f>
        <v/>
      </c>
      <c r="J582" s="1" t="str">
        <f t="shared" si="114"/>
        <v>G003width &gt; or = 600 mmm²</v>
      </c>
      <c r="K582" s="2" t="e">
        <f>MATCH(J582,#REF!,0)</f>
        <v>#REF!</v>
      </c>
      <c r="L582" s="3" t="str">
        <f t="shared" ref="L582:L645" ca="1" si="124">CELL("format",$F582)</f>
        <v>F0</v>
      </c>
      <c r="M582" s="3" t="str">
        <f t="shared" ref="M582:M645" ca="1" si="125">CELL("format",$G582)</f>
        <v>C2</v>
      </c>
      <c r="N582" s="3" t="str">
        <f t="shared" ref="N582:N645" ca="1" si="126">CELL("format",$H582)</f>
        <v>C2</v>
      </c>
    </row>
    <row r="583" spans="1:14" s="41" customFormat="1" ht="9.75" customHeight="1" x14ac:dyDescent="0.2">
      <c r="A583" s="38"/>
      <c r="B583" s="134"/>
      <c r="C583" s="132"/>
      <c r="D583" s="44"/>
      <c r="E583" s="135"/>
      <c r="F583" s="45"/>
      <c r="G583" s="47"/>
      <c r="H583" s="136"/>
      <c r="I583" s="5" t="str">
        <f t="shared" ca="1" si="123"/>
        <v>LOCKED</v>
      </c>
      <c r="J583" s="1" t="str">
        <f t="shared" ref="J583:J646" si="127">CLEAN(CONCATENATE(TRIM($A583),TRIM($C583),IF(LEFT($D583)&lt;&gt;"E",TRIM($D583),),TRIM($E583)))</f>
        <v/>
      </c>
      <c r="K583" s="2" t="e">
        <f>MATCH(J583,#REF!,0)</f>
        <v>#REF!</v>
      </c>
      <c r="L583" s="3" t="str">
        <f t="shared" ca="1" si="124"/>
        <v>G</v>
      </c>
      <c r="M583" s="3" t="str">
        <f t="shared" ca="1" si="125"/>
        <v>C2</v>
      </c>
      <c r="N583" s="3" t="str">
        <f t="shared" ca="1" si="126"/>
        <v>C2</v>
      </c>
    </row>
    <row r="584" spans="1:14" s="41" customFormat="1" ht="45" customHeight="1" thickBot="1" x14ac:dyDescent="0.25">
      <c r="A584" s="38"/>
      <c r="B584" s="137" t="str">
        <f>B542</f>
        <v>G</v>
      </c>
      <c r="C584" s="259" t="str">
        <f>C542</f>
        <v>WINDERMERE AVENUE/BYNG PLACE ALLEY - BOUNDED BY PEMBINA HIGHWAY AND RIVERSIDE ROAD</v>
      </c>
      <c r="D584" s="260"/>
      <c r="E584" s="260"/>
      <c r="F584" s="261"/>
      <c r="G584" s="105" t="s">
        <v>529</v>
      </c>
      <c r="H584" s="113">
        <f>SUM(H542:H583)</f>
        <v>0</v>
      </c>
      <c r="I584" s="5" t="str">
        <f t="shared" ca="1" si="123"/>
        <v>LOCKED</v>
      </c>
      <c r="J584" s="1" t="str">
        <f t="shared" si="127"/>
        <v>WINDERMERE AVENUE/BYNG PLACE ALLEY - BOUNDED BY PEMBINA HIGHWAY AND RIVERSIDE ROAD</v>
      </c>
      <c r="K584" s="2" t="e">
        <f>MATCH(J584,#REF!,0)</f>
        <v>#REF!</v>
      </c>
      <c r="L584" s="3" t="str">
        <f t="shared" ca="1" si="124"/>
        <v>G</v>
      </c>
      <c r="M584" s="3" t="str">
        <f t="shared" ca="1" si="125"/>
        <v>C2</v>
      </c>
      <c r="N584" s="3" t="str">
        <f t="shared" ca="1" si="126"/>
        <v>C2</v>
      </c>
    </row>
    <row r="585" spans="1:14" s="41" customFormat="1" ht="36" customHeight="1" thickTop="1" x14ac:dyDescent="0.2">
      <c r="A585" s="38"/>
      <c r="B585" s="253" t="s">
        <v>676</v>
      </c>
      <c r="C585" s="254"/>
      <c r="D585" s="254"/>
      <c r="E585" s="254"/>
      <c r="F585" s="255"/>
      <c r="G585" s="107"/>
      <c r="H585" s="108"/>
      <c r="I585" s="5" t="str">
        <f t="shared" ca="1" si="123"/>
        <v>LOCKED</v>
      </c>
      <c r="J585" s="1" t="str">
        <f t="shared" si="127"/>
        <v/>
      </c>
      <c r="K585" s="2" t="e">
        <f>MATCH(J585,#REF!,0)</f>
        <v>#REF!</v>
      </c>
      <c r="L585" s="3" t="str">
        <f t="shared" ca="1" si="124"/>
        <v>G</v>
      </c>
      <c r="M585" s="3" t="str">
        <f t="shared" ca="1" si="125"/>
        <v>C2</v>
      </c>
      <c r="N585" s="3" t="str">
        <f t="shared" ca="1" si="126"/>
        <v>C2</v>
      </c>
    </row>
    <row r="586" spans="1:14" s="41" customFormat="1" ht="45" customHeight="1" x14ac:dyDescent="0.2">
      <c r="A586" s="38"/>
      <c r="B586" s="138" t="s">
        <v>319</v>
      </c>
      <c r="C586" s="250" t="s">
        <v>659</v>
      </c>
      <c r="D586" s="251"/>
      <c r="E586" s="251"/>
      <c r="F586" s="252"/>
      <c r="G586" s="107"/>
      <c r="H586" s="40"/>
      <c r="I586" s="5" t="str">
        <f t="shared" ca="1" si="123"/>
        <v>LOCKED</v>
      </c>
      <c r="J586" s="1" t="str">
        <f t="shared" si="127"/>
        <v>WINDERMERE AVENUE/BYNG PLACE ALLEY - BOUNDED BY PEMBINA HIGHWAY AND RIVERSIDE ROAD</v>
      </c>
      <c r="K586" s="2" t="e">
        <f>MATCH(J586,#REF!,0)</f>
        <v>#REF!</v>
      </c>
      <c r="L586" s="3" t="str">
        <f t="shared" ca="1" si="124"/>
        <v>G</v>
      </c>
      <c r="M586" s="3" t="str">
        <f t="shared" ca="1" si="125"/>
        <v>C2</v>
      </c>
      <c r="N586" s="3" t="str">
        <f t="shared" ca="1" si="126"/>
        <v>C2</v>
      </c>
    </row>
    <row r="587" spans="1:14" s="41" customFormat="1" ht="30" customHeight="1" x14ac:dyDescent="0.2">
      <c r="A587" s="38"/>
      <c r="B587" s="42"/>
      <c r="C587" s="43" t="s">
        <v>135</v>
      </c>
      <c r="D587" s="44"/>
      <c r="E587" s="45" t="s">
        <v>119</v>
      </c>
      <c r="F587" s="46"/>
      <c r="G587" s="47"/>
      <c r="H587" s="47"/>
      <c r="I587" s="5" t="str">
        <f t="shared" ca="1" si="123"/>
        <v>LOCKED</v>
      </c>
      <c r="J587" s="1" t="str">
        <f t="shared" si="127"/>
        <v>EARTH AND BASE WORKS</v>
      </c>
      <c r="K587" s="2" t="e">
        <f>MATCH(J587,#REF!,0)</f>
        <v>#REF!</v>
      </c>
      <c r="L587" s="3" t="str">
        <f t="shared" ca="1" si="124"/>
        <v>F0</v>
      </c>
      <c r="M587" s="3" t="str">
        <f t="shared" ca="1" si="125"/>
        <v>C2</v>
      </c>
      <c r="N587" s="3" t="str">
        <f t="shared" ca="1" si="126"/>
        <v>C2</v>
      </c>
    </row>
    <row r="588" spans="1:14" s="41" customFormat="1" ht="30" customHeight="1" x14ac:dyDescent="0.2">
      <c r="A588" s="90" t="s">
        <v>253</v>
      </c>
      <c r="B588" s="49" t="s">
        <v>262</v>
      </c>
      <c r="C588" s="50" t="s">
        <v>56</v>
      </c>
      <c r="D588" s="139" t="s">
        <v>472</v>
      </c>
      <c r="E588" s="52" t="s">
        <v>125</v>
      </c>
      <c r="F588" s="53">
        <v>85</v>
      </c>
      <c r="G588" s="54"/>
      <c r="H588" s="55">
        <f t="shared" ref="H588:H589" si="128">ROUND(G588*F588,2)</f>
        <v>0</v>
      </c>
      <c r="I588" s="5" t="str">
        <f t="shared" ca="1" si="123"/>
        <v/>
      </c>
      <c r="J588" s="1" t="str">
        <f t="shared" si="127"/>
        <v>A003ExcavationCW 3110-R21m³</v>
      </c>
      <c r="K588" s="2" t="e">
        <f>MATCH(J588,#REF!,0)</f>
        <v>#REF!</v>
      </c>
      <c r="L588" s="3" t="str">
        <f t="shared" ca="1" si="124"/>
        <v>F0</v>
      </c>
      <c r="M588" s="3" t="str">
        <f t="shared" ca="1" si="125"/>
        <v>C2</v>
      </c>
      <c r="N588" s="3" t="str">
        <f t="shared" ca="1" si="126"/>
        <v>C2</v>
      </c>
    </row>
    <row r="589" spans="1:14" s="41" customFormat="1" ht="30" customHeight="1" x14ac:dyDescent="0.2">
      <c r="A589" s="130" t="s">
        <v>162</v>
      </c>
      <c r="B589" s="49" t="s">
        <v>95</v>
      </c>
      <c r="C589" s="50" t="s">
        <v>49</v>
      </c>
      <c r="D589" s="139" t="s">
        <v>472</v>
      </c>
      <c r="E589" s="52" t="s">
        <v>124</v>
      </c>
      <c r="F589" s="53">
        <v>165</v>
      </c>
      <c r="G589" s="54"/>
      <c r="H589" s="55">
        <f t="shared" si="128"/>
        <v>0</v>
      </c>
      <c r="I589" s="5" t="str">
        <f t="shared" ca="1" si="123"/>
        <v/>
      </c>
      <c r="J589" s="1" t="str">
        <f t="shared" si="127"/>
        <v>A004Sub-Grade CompactionCW 3110-R21m²</v>
      </c>
      <c r="K589" s="2" t="e">
        <f>MATCH(J589,#REF!,0)</f>
        <v>#REF!</v>
      </c>
      <c r="L589" s="3" t="str">
        <f t="shared" ca="1" si="124"/>
        <v>F0</v>
      </c>
      <c r="M589" s="3" t="str">
        <f t="shared" ca="1" si="125"/>
        <v>C2</v>
      </c>
      <c r="N589" s="3" t="str">
        <f t="shared" ca="1" si="126"/>
        <v>C2</v>
      </c>
    </row>
    <row r="590" spans="1:14" s="41" customFormat="1" ht="30" customHeight="1" x14ac:dyDescent="0.2">
      <c r="A590" s="130" t="s">
        <v>163</v>
      </c>
      <c r="B590" s="49" t="s">
        <v>285</v>
      </c>
      <c r="C590" s="50" t="s">
        <v>434</v>
      </c>
      <c r="D590" s="139" t="s">
        <v>472</v>
      </c>
      <c r="E590" s="52"/>
      <c r="F590" s="46"/>
      <c r="G590" s="47"/>
      <c r="H590" s="47"/>
      <c r="I590" s="5" t="str">
        <f t="shared" ca="1" si="123"/>
        <v>LOCKED</v>
      </c>
      <c r="J590" s="1" t="str">
        <f t="shared" si="127"/>
        <v>A007Supplying and Placing Sub-base MaterialCW 3110-R21</v>
      </c>
      <c r="K590" s="2" t="e">
        <f>MATCH(J590,#REF!,0)</f>
        <v>#REF!</v>
      </c>
      <c r="L590" s="3" t="str">
        <f t="shared" ca="1" si="124"/>
        <v>F0</v>
      </c>
      <c r="M590" s="3" t="str">
        <f t="shared" ca="1" si="125"/>
        <v>C2</v>
      </c>
      <c r="N590" s="3" t="str">
        <f t="shared" ca="1" si="126"/>
        <v>C2</v>
      </c>
    </row>
    <row r="591" spans="1:14" s="41" customFormat="1" ht="30" customHeight="1" x14ac:dyDescent="0.2">
      <c r="A591" s="130" t="s">
        <v>437</v>
      </c>
      <c r="B591" s="58" t="s">
        <v>199</v>
      </c>
      <c r="C591" s="50" t="s">
        <v>438</v>
      </c>
      <c r="D591" s="51" t="s">
        <v>119</v>
      </c>
      <c r="E591" s="52" t="s">
        <v>126</v>
      </c>
      <c r="F591" s="53">
        <v>35</v>
      </c>
      <c r="G591" s="54"/>
      <c r="H591" s="55">
        <f t="shared" ref="H591" si="129">ROUND(G591*F591,2)</f>
        <v>0</v>
      </c>
      <c r="I591" s="5" t="str">
        <f t="shared" ca="1" si="123"/>
        <v/>
      </c>
      <c r="J591" s="1" t="str">
        <f t="shared" si="127"/>
        <v>A007B150 mm Granular B Limestonetonne</v>
      </c>
      <c r="K591" s="2" t="e">
        <f>MATCH(J591,#REF!,0)</f>
        <v>#REF!</v>
      </c>
      <c r="L591" s="3" t="str">
        <f t="shared" ca="1" si="124"/>
        <v>F0</v>
      </c>
      <c r="M591" s="3" t="str">
        <f t="shared" ca="1" si="125"/>
        <v>C2</v>
      </c>
      <c r="N591" s="3" t="str">
        <f t="shared" ca="1" si="126"/>
        <v>C2</v>
      </c>
    </row>
    <row r="592" spans="1:14" s="41" customFormat="1" ht="30" customHeight="1" x14ac:dyDescent="0.2">
      <c r="A592" s="130" t="s">
        <v>164</v>
      </c>
      <c r="B592" s="49" t="s">
        <v>286</v>
      </c>
      <c r="C592" s="50" t="s">
        <v>186</v>
      </c>
      <c r="D592" s="139" t="s">
        <v>472</v>
      </c>
      <c r="E592" s="52"/>
      <c r="F592" s="46"/>
      <c r="G592" s="47"/>
      <c r="H592" s="47"/>
      <c r="I592" s="5" t="str">
        <f t="shared" ca="1" si="123"/>
        <v>LOCKED</v>
      </c>
      <c r="J592" s="1" t="str">
        <f t="shared" si="127"/>
        <v>A010Supplying and Placing Base Course MaterialCW 3110-R21</v>
      </c>
      <c r="K592" s="2" t="e">
        <f>MATCH(J592,#REF!,0)</f>
        <v>#REF!</v>
      </c>
      <c r="L592" s="3" t="str">
        <f t="shared" ca="1" si="124"/>
        <v>F0</v>
      </c>
      <c r="M592" s="3" t="str">
        <f t="shared" ca="1" si="125"/>
        <v>C2</v>
      </c>
      <c r="N592" s="3" t="str">
        <f t="shared" ca="1" si="126"/>
        <v>C2</v>
      </c>
    </row>
    <row r="593" spans="1:14" s="41" customFormat="1" ht="30" customHeight="1" x14ac:dyDescent="0.2">
      <c r="A593" s="130" t="s">
        <v>441</v>
      </c>
      <c r="B593" s="58" t="s">
        <v>199</v>
      </c>
      <c r="C593" s="50" t="s">
        <v>442</v>
      </c>
      <c r="D593" s="51" t="s">
        <v>119</v>
      </c>
      <c r="E593" s="52" t="s">
        <v>125</v>
      </c>
      <c r="F593" s="53">
        <v>15</v>
      </c>
      <c r="G593" s="54"/>
      <c r="H593" s="55">
        <f t="shared" ref="H593:H596" si="130">ROUND(G593*F593,2)</f>
        <v>0</v>
      </c>
      <c r="I593" s="5" t="str">
        <f t="shared" ca="1" si="123"/>
        <v/>
      </c>
      <c r="J593" s="1" t="str">
        <f t="shared" si="127"/>
        <v>A010B1Base Course Material - Granular B Limestonem³</v>
      </c>
      <c r="K593" s="2" t="e">
        <f>MATCH(J593,#REF!,0)</f>
        <v>#REF!</v>
      </c>
      <c r="L593" s="3" t="str">
        <f t="shared" ca="1" si="124"/>
        <v>F0</v>
      </c>
      <c r="M593" s="3" t="str">
        <f t="shared" ca="1" si="125"/>
        <v>C2</v>
      </c>
      <c r="N593" s="3" t="str">
        <f t="shared" ca="1" si="126"/>
        <v>C2</v>
      </c>
    </row>
    <row r="594" spans="1:14" s="41" customFormat="1" ht="30" customHeight="1" x14ac:dyDescent="0.2">
      <c r="A594" s="90" t="s">
        <v>165</v>
      </c>
      <c r="B594" s="49" t="s">
        <v>287</v>
      </c>
      <c r="C594" s="50" t="s">
        <v>60</v>
      </c>
      <c r="D594" s="139" t="s">
        <v>472</v>
      </c>
      <c r="E594" s="52" t="s">
        <v>124</v>
      </c>
      <c r="F594" s="53">
        <v>60</v>
      </c>
      <c r="G594" s="54"/>
      <c r="H594" s="55">
        <f t="shared" si="130"/>
        <v>0</v>
      </c>
      <c r="I594" s="5" t="str">
        <f t="shared" ca="1" si="123"/>
        <v/>
      </c>
      <c r="J594" s="1" t="str">
        <f t="shared" si="127"/>
        <v>A012Grading of BoulevardsCW 3110-R21m²</v>
      </c>
      <c r="K594" s="2" t="e">
        <f>MATCH(J594,#REF!,0)</f>
        <v>#REF!</v>
      </c>
      <c r="L594" s="3" t="str">
        <f t="shared" ca="1" si="124"/>
        <v>F0</v>
      </c>
      <c r="M594" s="3" t="str">
        <f t="shared" ca="1" si="125"/>
        <v>C2</v>
      </c>
      <c r="N594" s="3" t="str">
        <f t="shared" ca="1" si="126"/>
        <v>C2</v>
      </c>
    </row>
    <row r="595" spans="1:14" s="41" customFormat="1" ht="30" customHeight="1" x14ac:dyDescent="0.2">
      <c r="A595" s="130" t="s">
        <v>166</v>
      </c>
      <c r="B595" s="49" t="s">
        <v>288</v>
      </c>
      <c r="C595" s="50" t="s">
        <v>447</v>
      </c>
      <c r="D595" s="139" t="s">
        <v>448</v>
      </c>
      <c r="E595" s="52"/>
      <c r="F595" s="46"/>
      <c r="G595" s="47"/>
      <c r="H595" s="47"/>
      <c r="I595" s="5" t="str">
        <f t="shared" ca="1" si="123"/>
        <v>LOCKED</v>
      </c>
      <c r="J595" s="1" t="str">
        <f t="shared" si="127"/>
        <v>A022Geotextile FabricCW 3130-R5</v>
      </c>
      <c r="K595" s="2" t="e">
        <f>MATCH(J595,#REF!,0)</f>
        <v>#REF!</v>
      </c>
      <c r="L595" s="3" t="str">
        <f t="shared" ca="1" si="124"/>
        <v>F0</v>
      </c>
      <c r="M595" s="3" t="str">
        <f t="shared" ca="1" si="125"/>
        <v>C2</v>
      </c>
      <c r="N595" s="3" t="str">
        <f t="shared" ca="1" si="126"/>
        <v>C2</v>
      </c>
    </row>
    <row r="596" spans="1:14" s="41" customFormat="1" ht="30" customHeight="1" x14ac:dyDescent="0.2">
      <c r="A596" s="130" t="s">
        <v>449</v>
      </c>
      <c r="B596" s="58" t="s">
        <v>199</v>
      </c>
      <c r="C596" s="50" t="s">
        <v>450</v>
      </c>
      <c r="D596" s="51" t="s">
        <v>119</v>
      </c>
      <c r="E596" s="52" t="s">
        <v>124</v>
      </c>
      <c r="F596" s="53">
        <v>50</v>
      </c>
      <c r="G596" s="54"/>
      <c r="H596" s="55">
        <f t="shared" si="130"/>
        <v>0</v>
      </c>
      <c r="I596" s="5" t="str">
        <f t="shared" ca="1" si="123"/>
        <v/>
      </c>
      <c r="J596" s="1" t="str">
        <f t="shared" si="127"/>
        <v>A022A2Separation/Filtration Fabricm²</v>
      </c>
      <c r="K596" s="2" t="e">
        <f>MATCH(J596,#REF!,0)</f>
        <v>#REF!</v>
      </c>
      <c r="L596" s="3" t="str">
        <f t="shared" ca="1" si="124"/>
        <v>F0</v>
      </c>
      <c r="M596" s="3" t="str">
        <f t="shared" ca="1" si="125"/>
        <v>C2</v>
      </c>
      <c r="N596" s="3" t="str">
        <f t="shared" ca="1" si="126"/>
        <v>C2</v>
      </c>
    </row>
    <row r="597" spans="1:14" s="41" customFormat="1" ht="30" customHeight="1" x14ac:dyDescent="0.2">
      <c r="A597" s="130" t="s">
        <v>451</v>
      </c>
      <c r="B597" s="49" t="s">
        <v>289</v>
      </c>
      <c r="C597" s="50" t="s">
        <v>348</v>
      </c>
      <c r="D597" s="51" t="s">
        <v>452</v>
      </c>
      <c r="E597" s="52"/>
      <c r="F597" s="46"/>
      <c r="G597" s="47"/>
      <c r="H597" s="47"/>
      <c r="I597" s="5" t="str">
        <f t="shared" ca="1" si="123"/>
        <v>LOCKED</v>
      </c>
      <c r="J597" s="1" t="str">
        <f t="shared" si="127"/>
        <v>A022A4Supply and Install GeogridCW 3135-R2</v>
      </c>
      <c r="K597" s="2" t="e">
        <f>MATCH(J597,#REF!,0)</f>
        <v>#REF!</v>
      </c>
      <c r="L597" s="3" t="str">
        <f t="shared" ca="1" si="124"/>
        <v>F0</v>
      </c>
      <c r="M597" s="3" t="str">
        <f t="shared" ca="1" si="125"/>
        <v>C2</v>
      </c>
      <c r="N597" s="3" t="str">
        <f t="shared" ca="1" si="126"/>
        <v>C2</v>
      </c>
    </row>
    <row r="598" spans="1:14" s="41" customFormat="1" ht="30" customHeight="1" x14ac:dyDescent="0.2">
      <c r="A598" s="130" t="s">
        <v>453</v>
      </c>
      <c r="B598" s="58" t="s">
        <v>199</v>
      </c>
      <c r="C598" s="50" t="s">
        <v>454</v>
      </c>
      <c r="D598" s="51" t="s">
        <v>119</v>
      </c>
      <c r="E598" s="52" t="s">
        <v>124</v>
      </c>
      <c r="F598" s="53">
        <v>50</v>
      </c>
      <c r="G598" s="54"/>
      <c r="H598" s="55">
        <f>ROUND(G598*F598,2)</f>
        <v>0</v>
      </c>
      <c r="I598" s="5" t="str">
        <f t="shared" ca="1" si="123"/>
        <v/>
      </c>
      <c r="J598" s="1" t="str">
        <f t="shared" si="127"/>
        <v>A022A5Class A Geogridm²</v>
      </c>
      <c r="K598" s="2" t="e">
        <f>MATCH(J598,#REF!,0)</f>
        <v>#REF!</v>
      </c>
      <c r="L598" s="3" t="str">
        <f t="shared" ca="1" si="124"/>
        <v>F0</v>
      </c>
      <c r="M598" s="3" t="str">
        <f t="shared" ca="1" si="125"/>
        <v>C2</v>
      </c>
      <c r="N598" s="3" t="str">
        <f t="shared" ca="1" si="126"/>
        <v>C2</v>
      </c>
    </row>
    <row r="599" spans="1:14" s="41" customFormat="1" ht="30" customHeight="1" x14ac:dyDescent="0.2">
      <c r="A599" s="38"/>
      <c r="B599" s="42"/>
      <c r="C599" s="132" t="s">
        <v>494</v>
      </c>
      <c r="D599" s="44"/>
      <c r="E599" s="133"/>
      <c r="F599" s="46"/>
      <c r="G599" s="47"/>
      <c r="H599" s="47"/>
      <c r="I599" s="5" t="str">
        <f t="shared" ca="1" si="123"/>
        <v>LOCKED</v>
      </c>
      <c r="J599" s="1" t="str">
        <f t="shared" si="127"/>
        <v>ROADWORKS - REMOVALS/RENEWALS</v>
      </c>
      <c r="K599" s="2" t="e">
        <f>MATCH(J599,#REF!,0)</f>
        <v>#REF!</v>
      </c>
      <c r="L599" s="3" t="str">
        <f t="shared" ca="1" si="124"/>
        <v>F0</v>
      </c>
      <c r="M599" s="3" t="str">
        <f t="shared" ca="1" si="125"/>
        <v>C2</v>
      </c>
      <c r="N599" s="3" t="str">
        <f t="shared" ca="1" si="126"/>
        <v>C2</v>
      </c>
    </row>
    <row r="600" spans="1:14" s="41" customFormat="1" ht="30" customHeight="1" x14ac:dyDescent="0.2">
      <c r="A600" s="123" t="s">
        <v>357</v>
      </c>
      <c r="B600" s="49" t="s">
        <v>296</v>
      </c>
      <c r="C600" s="50" t="s">
        <v>301</v>
      </c>
      <c r="D600" s="51" t="s">
        <v>496</v>
      </c>
      <c r="E600" s="52"/>
      <c r="F600" s="46"/>
      <c r="G600" s="47"/>
      <c r="H600" s="47"/>
      <c r="I600" s="5" t="str">
        <f t="shared" ca="1" si="123"/>
        <v>LOCKED</v>
      </c>
      <c r="J600" s="1" t="str">
        <f t="shared" si="127"/>
        <v>B064-72Slab Replacement - Early Opening (72 hour)CW 3230-R8, E13</v>
      </c>
      <c r="K600" s="2" t="e">
        <f>MATCH(J600,#REF!,0)</f>
        <v>#REF!</v>
      </c>
      <c r="L600" s="3" t="str">
        <f t="shared" ca="1" si="124"/>
        <v>F0</v>
      </c>
      <c r="M600" s="3" t="str">
        <f t="shared" ca="1" si="125"/>
        <v>C2</v>
      </c>
      <c r="N600" s="3" t="str">
        <f t="shared" ca="1" si="126"/>
        <v>C2</v>
      </c>
    </row>
    <row r="601" spans="1:14" s="117" customFormat="1" ht="45" customHeight="1" x14ac:dyDescent="0.2">
      <c r="A601" s="64" t="s">
        <v>358</v>
      </c>
      <c r="B601" s="58" t="s">
        <v>199</v>
      </c>
      <c r="C601" s="50" t="s">
        <v>501</v>
      </c>
      <c r="D601" s="51" t="s">
        <v>119</v>
      </c>
      <c r="E601" s="52" t="s">
        <v>124</v>
      </c>
      <c r="F601" s="53">
        <v>75</v>
      </c>
      <c r="G601" s="54"/>
      <c r="H601" s="55">
        <f t="shared" ref="H601" si="131">ROUND(G601*F601,2)</f>
        <v>0</v>
      </c>
      <c r="I601" s="5" t="str">
        <f t="shared" ca="1" si="123"/>
        <v/>
      </c>
      <c r="J601" s="1" t="str">
        <f t="shared" si="127"/>
        <v>B074-72150 mm Type 4 Concrete Pavement (Reinforced)m²</v>
      </c>
      <c r="K601" s="2" t="e">
        <f>MATCH(J601,#REF!,0)</f>
        <v>#REF!</v>
      </c>
      <c r="L601" s="3" t="str">
        <f t="shared" ca="1" si="124"/>
        <v>F0</v>
      </c>
      <c r="M601" s="3" t="str">
        <f t="shared" ca="1" si="125"/>
        <v>C2</v>
      </c>
      <c r="N601" s="3" t="str">
        <f t="shared" ca="1" si="126"/>
        <v>C2</v>
      </c>
    </row>
    <row r="602" spans="1:14" s="41" customFormat="1" ht="30" customHeight="1" x14ac:dyDescent="0.2">
      <c r="A602" s="123" t="s">
        <v>175</v>
      </c>
      <c r="B602" s="49" t="s">
        <v>297</v>
      </c>
      <c r="C602" s="50" t="s">
        <v>108</v>
      </c>
      <c r="D602" s="51" t="s">
        <v>390</v>
      </c>
      <c r="E602" s="52"/>
      <c r="F602" s="46"/>
      <c r="G602" s="47"/>
      <c r="H602" s="47"/>
      <c r="I602" s="5" t="str">
        <f t="shared" ca="1" si="123"/>
        <v>LOCKED</v>
      </c>
      <c r="J602" s="1" t="str">
        <f t="shared" si="127"/>
        <v>B097Drilled Tie BarsCW 3230-R8</v>
      </c>
      <c r="K602" s="2" t="e">
        <f>MATCH(J602,#REF!,0)</f>
        <v>#REF!</v>
      </c>
      <c r="L602" s="3" t="str">
        <f t="shared" ca="1" si="124"/>
        <v>F0</v>
      </c>
      <c r="M602" s="3" t="str">
        <f t="shared" ca="1" si="125"/>
        <v>C2</v>
      </c>
      <c r="N602" s="3" t="str">
        <f t="shared" ca="1" si="126"/>
        <v>C2</v>
      </c>
    </row>
    <row r="603" spans="1:14" s="41" customFormat="1" ht="30" customHeight="1" x14ac:dyDescent="0.2">
      <c r="A603" s="123" t="s">
        <v>176</v>
      </c>
      <c r="B603" s="58" t="s">
        <v>199</v>
      </c>
      <c r="C603" s="50" t="s">
        <v>131</v>
      </c>
      <c r="D603" s="51" t="s">
        <v>119</v>
      </c>
      <c r="E603" s="52" t="s">
        <v>127</v>
      </c>
      <c r="F603" s="53">
        <v>50</v>
      </c>
      <c r="G603" s="54"/>
      <c r="H603" s="55">
        <f>ROUND(G603*F603,2)</f>
        <v>0</v>
      </c>
      <c r="I603" s="5" t="str">
        <f t="shared" ca="1" si="123"/>
        <v/>
      </c>
      <c r="J603" s="1" t="str">
        <f t="shared" si="127"/>
        <v>B09820 M Deformed Tie Bareach</v>
      </c>
      <c r="K603" s="2" t="e">
        <f>MATCH(J603,#REF!,0)</f>
        <v>#REF!</v>
      </c>
      <c r="L603" s="3" t="str">
        <f t="shared" ca="1" si="124"/>
        <v>F0</v>
      </c>
      <c r="M603" s="3" t="str">
        <f t="shared" ca="1" si="125"/>
        <v>C2</v>
      </c>
      <c r="N603" s="3" t="str">
        <f t="shared" ca="1" si="126"/>
        <v>C2</v>
      </c>
    </row>
    <row r="604" spans="1:14" s="41" customFormat="1" ht="30" customHeight="1" x14ac:dyDescent="0.2">
      <c r="A604" s="123" t="s">
        <v>364</v>
      </c>
      <c r="B604" s="49" t="s">
        <v>298</v>
      </c>
      <c r="C604" s="50" t="s">
        <v>189</v>
      </c>
      <c r="D604" s="51" t="s">
        <v>503</v>
      </c>
      <c r="E604" s="52"/>
      <c r="F604" s="46"/>
      <c r="G604" s="47"/>
      <c r="H604" s="47"/>
      <c r="I604" s="5" t="str">
        <f t="shared" ca="1" si="123"/>
        <v>LOCKED</v>
      </c>
      <c r="J604" s="1" t="str">
        <f t="shared" si="127"/>
        <v>B114rlMiscellaneous Concrete Slab RenewalCW 3235-R9, E13</v>
      </c>
      <c r="K604" s="2" t="e">
        <f>MATCH(J604,#REF!,0)</f>
        <v>#REF!</v>
      </c>
      <c r="L604" s="3" t="str">
        <f t="shared" ca="1" si="124"/>
        <v>F0</v>
      </c>
      <c r="M604" s="3" t="str">
        <f t="shared" ca="1" si="125"/>
        <v>C2</v>
      </c>
      <c r="N604" s="3" t="str">
        <f t="shared" ca="1" si="126"/>
        <v>C2</v>
      </c>
    </row>
    <row r="605" spans="1:14" s="117" customFormat="1" ht="30" customHeight="1" x14ac:dyDescent="0.2">
      <c r="A605" s="64" t="s">
        <v>365</v>
      </c>
      <c r="B605" s="58" t="s">
        <v>199</v>
      </c>
      <c r="C605" s="50" t="s">
        <v>504</v>
      </c>
      <c r="D605" s="51" t="s">
        <v>226</v>
      </c>
      <c r="E605" s="52"/>
      <c r="F605" s="46"/>
      <c r="G605" s="47"/>
      <c r="H605" s="47"/>
      <c r="I605" s="5" t="str">
        <f t="shared" ca="1" si="123"/>
        <v>LOCKED</v>
      </c>
      <c r="J605" s="1" t="str">
        <f t="shared" si="127"/>
        <v>B118rl100 mm Type 2 Concrete SidewalkSD-228A</v>
      </c>
      <c r="K605" s="2" t="e">
        <f>MATCH(J605,#REF!,0)</f>
        <v>#REF!</v>
      </c>
      <c r="L605" s="3" t="str">
        <f t="shared" ca="1" si="124"/>
        <v>F0</v>
      </c>
      <c r="M605" s="3" t="str">
        <f t="shared" ca="1" si="125"/>
        <v>C2</v>
      </c>
      <c r="N605" s="3" t="str">
        <f t="shared" ca="1" si="126"/>
        <v>C2</v>
      </c>
    </row>
    <row r="606" spans="1:14" s="41" customFormat="1" ht="30" customHeight="1" x14ac:dyDescent="0.2">
      <c r="A606" s="123" t="s">
        <v>366</v>
      </c>
      <c r="B606" s="65" t="s">
        <v>333</v>
      </c>
      <c r="C606" s="50" t="s">
        <v>334</v>
      </c>
      <c r="D606" s="51"/>
      <c r="E606" s="52" t="s">
        <v>124</v>
      </c>
      <c r="F606" s="53">
        <v>25</v>
      </c>
      <c r="G606" s="54"/>
      <c r="H606" s="55">
        <f>ROUND(G606*F606,2)</f>
        <v>0</v>
      </c>
      <c r="I606" s="5" t="str">
        <f t="shared" ca="1" si="123"/>
        <v/>
      </c>
      <c r="J606" s="1" t="str">
        <f t="shared" si="127"/>
        <v>B119rlLess than 5 sq.m.m²</v>
      </c>
      <c r="K606" s="2" t="e">
        <f>MATCH(J606,#REF!,0)</f>
        <v>#REF!</v>
      </c>
      <c r="L606" s="3" t="str">
        <f t="shared" ca="1" si="124"/>
        <v>F0</v>
      </c>
      <c r="M606" s="3" t="str">
        <f t="shared" ca="1" si="125"/>
        <v>C2</v>
      </c>
      <c r="N606" s="3" t="str">
        <f t="shared" ca="1" si="126"/>
        <v>C2</v>
      </c>
    </row>
    <row r="607" spans="1:14" s="41" customFormat="1" ht="30" customHeight="1" x14ac:dyDescent="0.2">
      <c r="A607" s="38"/>
      <c r="B607" s="49"/>
      <c r="C607" s="132" t="s">
        <v>139</v>
      </c>
      <c r="D607" s="51"/>
      <c r="E607" s="52"/>
      <c r="F607" s="46"/>
      <c r="G607" s="47"/>
      <c r="H607" s="47"/>
      <c r="I607" s="5" t="str">
        <f t="shared" ca="1" si="123"/>
        <v>LOCKED</v>
      </c>
      <c r="J607" s="1" t="str">
        <f t="shared" si="127"/>
        <v>LANDSCAPING</v>
      </c>
      <c r="K607" s="2" t="e">
        <f>MATCH(J607,#REF!,0)</f>
        <v>#REF!</v>
      </c>
      <c r="L607" s="3" t="str">
        <f t="shared" ca="1" si="124"/>
        <v>F0</v>
      </c>
      <c r="M607" s="3" t="str">
        <f t="shared" ca="1" si="125"/>
        <v>C2</v>
      </c>
      <c r="N607" s="3" t="str">
        <f t="shared" ca="1" si="126"/>
        <v>C2</v>
      </c>
    </row>
    <row r="608" spans="1:14" s="41" customFormat="1" ht="30" customHeight="1" x14ac:dyDescent="0.2">
      <c r="A608" s="123" t="s">
        <v>159</v>
      </c>
      <c r="B608" s="49" t="s">
        <v>299</v>
      </c>
      <c r="C608" s="50" t="s">
        <v>94</v>
      </c>
      <c r="D608" s="51" t="s">
        <v>820</v>
      </c>
      <c r="E608" s="52"/>
      <c r="F608" s="46"/>
      <c r="G608" s="47"/>
      <c r="H608" s="47"/>
      <c r="I608" s="5" t="str">
        <f t="shared" ca="1" si="123"/>
        <v>LOCKED</v>
      </c>
      <c r="J608" s="1" t="str">
        <f t="shared" si="127"/>
        <v>G001SoddingCW 3510-R10</v>
      </c>
      <c r="K608" s="2" t="e">
        <f>MATCH(J608,#REF!,0)</f>
        <v>#REF!</v>
      </c>
      <c r="L608" s="3" t="str">
        <f t="shared" ca="1" si="124"/>
        <v>F0</v>
      </c>
      <c r="M608" s="3" t="str">
        <f t="shared" ca="1" si="125"/>
        <v>C2</v>
      </c>
      <c r="N608" s="3" t="str">
        <f t="shared" ca="1" si="126"/>
        <v>C2</v>
      </c>
    </row>
    <row r="609" spans="1:14" s="41" customFormat="1" ht="30" customHeight="1" x14ac:dyDescent="0.2">
      <c r="A609" s="123" t="s">
        <v>161</v>
      </c>
      <c r="B609" s="58" t="s">
        <v>199</v>
      </c>
      <c r="C609" s="50" t="s">
        <v>387</v>
      </c>
      <c r="D609" s="51"/>
      <c r="E609" s="52" t="s">
        <v>124</v>
      </c>
      <c r="F609" s="53">
        <v>60</v>
      </c>
      <c r="G609" s="54"/>
      <c r="H609" s="55">
        <f>ROUND(G609*F609,2)</f>
        <v>0</v>
      </c>
      <c r="I609" s="5" t="str">
        <f t="shared" ca="1" si="123"/>
        <v/>
      </c>
      <c r="J609" s="1" t="str">
        <f t="shared" si="127"/>
        <v>G003width &gt; or = 600 mmm²</v>
      </c>
      <c r="K609" s="2" t="e">
        <f>MATCH(J609,#REF!,0)</f>
        <v>#REF!</v>
      </c>
      <c r="L609" s="3" t="str">
        <f t="shared" ca="1" si="124"/>
        <v>F0</v>
      </c>
      <c r="M609" s="3" t="str">
        <f t="shared" ca="1" si="125"/>
        <v>C2</v>
      </c>
      <c r="N609" s="3" t="str">
        <f t="shared" ca="1" si="126"/>
        <v>C2</v>
      </c>
    </row>
    <row r="610" spans="1:14" s="41" customFormat="1" ht="9" customHeight="1" x14ac:dyDescent="0.2">
      <c r="A610" s="38"/>
      <c r="B610" s="134"/>
      <c r="C610" s="132"/>
      <c r="D610" s="44"/>
      <c r="E610" s="135"/>
      <c r="F610" s="45"/>
      <c r="G610" s="112"/>
      <c r="H610" s="136"/>
      <c r="I610" s="5" t="str">
        <f t="shared" ca="1" si="123"/>
        <v>LOCKED</v>
      </c>
      <c r="J610" s="1" t="str">
        <f t="shared" si="127"/>
        <v/>
      </c>
      <c r="K610" s="2" t="e">
        <f>MATCH(J610,#REF!,0)</f>
        <v>#REF!</v>
      </c>
      <c r="L610" s="3" t="str">
        <f t="shared" ca="1" si="124"/>
        <v>G</v>
      </c>
      <c r="M610" s="3" t="str">
        <f t="shared" ca="1" si="125"/>
        <v>C2</v>
      </c>
      <c r="N610" s="3" t="str">
        <f t="shared" ca="1" si="126"/>
        <v>C2</v>
      </c>
    </row>
    <row r="611" spans="1:14" s="41" customFormat="1" ht="45" customHeight="1" thickBot="1" x14ac:dyDescent="0.25">
      <c r="A611" s="38"/>
      <c r="B611" s="137" t="str">
        <f>B586</f>
        <v>H</v>
      </c>
      <c r="C611" s="259" t="str">
        <f>C586</f>
        <v>WINDERMERE AVENUE/BYNG PLACE ALLEY - BOUNDED BY PEMBINA HIGHWAY AND RIVERSIDE ROAD</v>
      </c>
      <c r="D611" s="260"/>
      <c r="E611" s="260"/>
      <c r="F611" s="261"/>
      <c r="G611" s="105" t="s">
        <v>529</v>
      </c>
      <c r="H611" s="113">
        <f>SUM(H586:H610)</f>
        <v>0</v>
      </c>
      <c r="I611" s="5" t="str">
        <f t="shared" ca="1" si="123"/>
        <v>LOCKED</v>
      </c>
      <c r="J611" s="1" t="str">
        <f t="shared" si="127"/>
        <v>WINDERMERE AVENUE/BYNG PLACE ALLEY - BOUNDED BY PEMBINA HIGHWAY AND RIVERSIDE ROAD</v>
      </c>
      <c r="K611" s="2" t="e">
        <f>MATCH(J611,#REF!,0)</f>
        <v>#REF!</v>
      </c>
      <c r="L611" s="3" t="str">
        <f t="shared" ca="1" si="124"/>
        <v>G</v>
      </c>
      <c r="M611" s="3" t="str">
        <f t="shared" ca="1" si="125"/>
        <v>C2</v>
      </c>
      <c r="N611" s="3" t="str">
        <f t="shared" ca="1" si="126"/>
        <v>C2</v>
      </c>
    </row>
    <row r="612" spans="1:14" s="41" customFormat="1" ht="36" customHeight="1" thickTop="1" x14ac:dyDescent="0.2">
      <c r="A612" s="38"/>
      <c r="B612" s="253" t="s">
        <v>677</v>
      </c>
      <c r="C612" s="254"/>
      <c r="D612" s="254"/>
      <c r="E612" s="254"/>
      <c r="F612" s="255"/>
      <c r="G612" s="107"/>
      <c r="H612" s="108"/>
      <c r="I612" s="5" t="str">
        <f t="shared" ca="1" si="123"/>
        <v>LOCKED</v>
      </c>
      <c r="J612" s="1" t="str">
        <f t="shared" si="127"/>
        <v/>
      </c>
      <c r="K612" s="2" t="e">
        <f>MATCH(J612,#REF!,0)</f>
        <v>#REF!</v>
      </c>
      <c r="L612" s="3" t="str">
        <f t="shared" ca="1" si="124"/>
        <v>G</v>
      </c>
      <c r="M612" s="3" t="str">
        <f t="shared" ca="1" si="125"/>
        <v>C2</v>
      </c>
      <c r="N612" s="3" t="str">
        <f t="shared" ca="1" si="126"/>
        <v>C2</v>
      </c>
    </row>
    <row r="613" spans="1:14" s="41" customFormat="1" ht="45" customHeight="1" x14ac:dyDescent="0.2">
      <c r="A613" s="38"/>
      <c r="B613" s="138" t="s">
        <v>470</v>
      </c>
      <c r="C613" s="250" t="s">
        <v>659</v>
      </c>
      <c r="D613" s="251"/>
      <c r="E613" s="251"/>
      <c r="F613" s="252"/>
      <c r="G613" s="121"/>
      <c r="H613" s="140"/>
      <c r="I613" s="5" t="str">
        <f t="shared" ca="1" si="123"/>
        <v>LOCKED</v>
      </c>
      <c r="J613" s="1" t="str">
        <f t="shared" si="127"/>
        <v>WINDERMERE AVENUE/BYNG PLACE ALLEY - BOUNDED BY PEMBINA HIGHWAY AND RIVERSIDE ROAD</v>
      </c>
      <c r="K613" s="2" t="e">
        <f>MATCH(J613,#REF!,0)</f>
        <v>#REF!</v>
      </c>
      <c r="L613" s="3" t="str">
        <f t="shared" ca="1" si="124"/>
        <v>G</v>
      </c>
      <c r="M613" s="3" t="str">
        <f t="shared" ca="1" si="125"/>
        <v>F0</v>
      </c>
      <c r="N613" s="3" t="str">
        <f t="shared" ca="1" si="126"/>
        <v>F2</v>
      </c>
    </row>
    <row r="614" spans="1:14" s="41" customFormat="1" ht="30" customHeight="1" x14ac:dyDescent="0.2">
      <c r="A614" s="38"/>
      <c r="B614" s="42"/>
      <c r="C614" s="43" t="s">
        <v>135</v>
      </c>
      <c r="D614" s="44"/>
      <c r="E614" s="45" t="s">
        <v>119</v>
      </c>
      <c r="F614" s="46"/>
      <c r="G614" s="47"/>
      <c r="H614" s="47"/>
      <c r="I614" s="5" t="str">
        <f t="shared" ca="1" si="123"/>
        <v>LOCKED</v>
      </c>
      <c r="J614" s="1" t="str">
        <f t="shared" si="127"/>
        <v>EARTH AND BASE WORKS</v>
      </c>
      <c r="K614" s="2" t="e">
        <f>MATCH(J614,#REF!,0)</f>
        <v>#REF!</v>
      </c>
      <c r="L614" s="3" t="str">
        <f t="shared" ca="1" si="124"/>
        <v>F0</v>
      </c>
      <c r="M614" s="3" t="str">
        <f t="shared" ca="1" si="125"/>
        <v>C2</v>
      </c>
      <c r="N614" s="3" t="str">
        <f t="shared" ca="1" si="126"/>
        <v>C2</v>
      </c>
    </row>
    <row r="615" spans="1:14" s="41" customFormat="1" ht="30" customHeight="1" x14ac:dyDescent="0.2">
      <c r="A615" s="130" t="s">
        <v>164</v>
      </c>
      <c r="B615" s="49" t="s">
        <v>678</v>
      </c>
      <c r="C615" s="50" t="s">
        <v>186</v>
      </c>
      <c r="D615" s="139" t="s">
        <v>472</v>
      </c>
      <c r="E615" s="52"/>
      <c r="F615" s="46"/>
      <c r="G615" s="47"/>
      <c r="H615" s="47"/>
      <c r="I615" s="5" t="str">
        <f t="shared" ca="1" si="123"/>
        <v>LOCKED</v>
      </c>
      <c r="J615" s="1" t="str">
        <f t="shared" si="127"/>
        <v>A010Supplying and Placing Base Course MaterialCW 3110-R21</v>
      </c>
      <c r="K615" s="2" t="e">
        <f>MATCH(J615,#REF!,0)</f>
        <v>#REF!</v>
      </c>
      <c r="L615" s="3" t="str">
        <f t="shared" ca="1" si="124"/>
        <v>F0</v>
      </c>
      <c r="M615" s="3" t="str">
        <f t="shared" ca="1" si="125"/>
        <v>C2</v>
      </c>
      <c r="N615" s="3" t="str">
        <f t="shared" ca="1" si="126"/>
        <v>C2</v>
      </c>
    </row>
    <row r="616" spans="1:14" s="41" customFormat="1" ht="30" customHeight="1" x14ac:dyDescent="0.2">
      <c r="A616" s="130" t="s">
        <v>443</v>
      </c>
      <c r="B616" s="58" t="s">
        <v>199</v>
      </c>
      <c r="C616" s="50" t="s">
        <v>444</v>
      </c>
      <c r="D616" s="51" t="s">
        <v>119</v>
      </c>
      <c r="E616" s="52" t="s">
        <v>125</v>
      </c>
      <c r="F616" s="53">
        <v>10</v>
      </c>
      <c r="G616" s="124"/>
      <c r="H616" s="55">
        <f t="shared" ref="H616" si="132">ROUND(G616*F616,2)</f>
        <v>0</v>
      </c>
      <c r="I616" s="5" t="str">
        <f t="shared" ca="1" si="123"/>
        <v/>
      </c>
      <c r="J616" s="1" t="str">
        <f t="shared" si="127"/>
        <v>A010C1Base Course Material - Granular C Limestonem³</v>
      </c>
      <c r="K616" s="2" t="e">
        <f>MATCH(J616,#REF!,0)</f>
        <v>#REF!</v>
      </c>
      <c r="L616" s="3" t="str">
        <f t="shared" ca="1" si="124"/>
        <v>F0</v>
      </c>
      <c r="M616" s="3" t="str">
        <f t="shared" ca="1" si="125"/>
        <v>C2</v>
      </c>
      <c r="N616" s="3" t="str">
        <f t="shared" ca="1" si="126"/>
        <v>C2</v>
      </c>
    </row>
    <row r="617" spans="1:14" s="41" customFormat="1" ht="30" customHeight="1" x14ac:dyDescent="0.2">
      <c r="A617" s="38"/>
      <c r="B617" s="49"/>
      <c r="C617" s="132" t="s">
        <v>494</v>
      </c>
      <c r="D617" s="44"/>
      <c r="E617" s="52"/>
      <c r="F617" s="46"/>
      <c r="G617" s="47"/>
      <c r="H617" s="47"/>
      <c r="I617" s="5" t="str">
        <f t="shared" ca="1" si="123"/>
        <v>LOCKED</v>
      </c>
      <c r="J617" s="1" t="str">
        <f t="shared" si="127"/>
        <v>ROADWORKS - REMOVALS/RENEWALS</v>
      </c>
      <c r="K617" s="2" t="e">
        <f>MATCH(J617,#REF!,0)</f>
        <v>#REF!</v>
      </c>
      <c r="L617" s="3" t="str">
        <f t="shared" ca="1" si="124"/>
        <v>F0</v>
      </c>
      <c r="M617" s="3" t="str">
        <f t="shared" ca="1" si="125"/>
        <v>C2</v>
      </c>
      <c r="N617" s="3" t="str">
        <f t="shared" ca="1" si="126"/>
        <v>C2</v>
      </c>
    </row>
    <row r="618" spans="1:14" s="41" customFormat="1" ht="30" customHeight="1" x14ac:dyDescent="0.2">
      <c r="A618" s="123" t="s">
        <v>355</v>
      </c>
      <c r="B618" s="49" t="s">
        <v>679</v>
      </c>
      <c r="C618" s="50" t="s">
        <v>265</v>
      </c>
      <c r="D618" s="51" t="s">
        <v>496</v>
      </c>
      <c r="E618" s="52"/>
      <c r="F618" s="46"/>
      <c r="G618" s="47"/>
      <c r="H618" s="47"/>
      <c r="I618" s="5" t="str">
        <f t="shared" ca="1" si="123"/>
        <v>LOCKED</v>
      </c>
      <c r="J618" s="1" t="str">
        <f t="shared" si="127"/>
        <v>B034-24Slab Replacement - Early Opening (24 hour)CW 3230-R8, E13</v>
      </c>
      <c r="K618" s="2" t="e">
        <f>MATCH(J618,#REF!,0)</f>
        <v>#REF!</v>
      </c>
      <c r="L618" s="3" t="str">
        <f t="shared" ca="1" si="124"/>
        <v>F0</v>
      </c>
      <c r="M618" s="3" t="str">
        <f t="shared" ca="1" si="125"/>
        <v>C2</v>
      </c>
      <c r="N618" s="3" t="str">
        <f t="shared" ca="1" si="126"/>
        <v>C2</v>
      </c>
    </row>
    <row r="619" spans="1:14" s="117" customFormat="1" ht="45" customHeight="1" x14ac:dyDescent="0.2">
      <c r="A619" s="64" t="s">
        <v>356</v>
      </c>
      <c r="B619" s="58" t="s">
        <v>199</v>
      </c>
      <c r="C619" s="50" t="s">
        <v>822</v>
      </c>
      <c r="D619" s="51" t="s">
        <v>119</v>
      </c>
      <c r="E619" s="52" t="s">
        <v>124</v>
      </c>
      <c r="F619" s="53">
        <v>15</v>
      </c>
      <c r="G619" s="54"/>
      <c r="H619" s="55">
        <f>ROUND(G619*F619,2)</f>
        <v>0</v>
      </c>
      <c r="I619" s="5" t="str">
        <f t="shared" ca="1" si="123"/>
        <v/>
      </c>
      <c r="J619" s="1" t="str">
        <f t="shared" si="127"/>
        <v>B044-24150 mm Type 3 Concrete Pavement (Reinforced)m²</v>
      </c>
      <c r="K619" s="2" t="e">
        <f>MATCH(J619,#REF!,0)</f>
        <v>#REF!</v>
      </c>
      <c r="L619" s="3" t="str">
        <f t="shared" ca="1" si="124"/>
        <v>F0</v>
      </c>
      <c r="M619" s="3" t="str">
        <f t="shared" ca="1" si="125"/>
        <v>C2</v>
      </c>
      <c r="N619" s="3" t="str">
        <f t="shared" ca="1" si="126"/>
        <v>C2</v>
      </c>
    </row>
    <row r="620" spans="1:14" s="41" customFormat="1" ht="30" customHeight="1" x14ac:dyDescent="0.2">
      <c r="A620" s="123" t="s">
        <v>173</v>
      </c>
      <c r="B620" s="49" t="s">
        <v>680</v>
      </c>
      <c r="C620" s="50" t="s">
        <v>107</v>
      </c>
      <c r="D620" s="51" t="s">
        <v>390</v>
      </c>
      <c r="E620" s="52"/>
      <c r="F620" s="46"/>
      <c r="G620" s="47"/>
      <c r="H620" s="47"/>
      <c r="I620" s="5" t="str">
        <f t="shared" ca="1" si="123"/>
        <v>LOCKED</v>
      </c>
      <c r="J620" s="1" t="str">
        <f t="shared" si="127"/>
        <v>B094Drilled DowelsCW 3230-R8</v>
      </c>
      <c r="K620" s="2" t="e">
        <f>MATCH(J620,#REF!,0)</f>
        <v>#REF!</v>
      </c>
      <c r="L620" s="3" t="str">
        <f t="shared" ca="1" si="124"/>
        <v>F0</v>
      </c>
      <c r="M620" s="3" t="str">
        <f t="shared" ca="1" si="125"/>
        <v>C2</v>
      </c>
      <c r="N620" s="3" t="str">
        <f t="shared" ca="1" si="126"/>
        <v>C2</v>
      </c>
    </row>
    <row r="621" spans="1:14" s="41" customFormat="1" ht="30" customHeight="1" x14ac:dyDescent="0.2">
      <c r="A621" s="123" t="s">
        <v>174</v>
      </c>
      <c r="B621" s="58" t="s">
        <v>199</v>
      </c>
      <c r="C621" s="50" t="s">
        <v>132</v>
      </c>
      <c r="D621" s="51" t="s">
        <v>119</v>
      </c>
      <c r="E621" s="52" t="s">
        <v>127</v>
      </c>
      <c r="F621" s="53">
        <v>10</v>
      </c>
      <c r="G621" s="124"/>
      <c r="H621" s="55">
        <f>ROUND(G621*F621,2)</f>
        <v>0</v>
      </c>
      <c r="I621" s="5" t="str">
        <f t="shared" ca="1" si="123"/>
        <v/>
      </c>
      <c r="J621" s="1" t="str">
        <f t="shared" si="127"/>
        <v>B09519.1 mm Diametereach</v>
      </c>
      <c r="K621" s="2" t="e">
        <f>MATCH(J621,#REF!,0)</f>
        <v>#REF!</v>
      </c>
      <c r="L621" s="3" t="str">
        <f t="shared" ca="1" si="124"/>
        <v>F0</v>
      </c>
      <c r="M621" s="3" t="str">
        <f t="shared" ca="1" si="125"/>
        <v>C2</v>
      </c>
      <c r="N621" s="3" t="str">
        <f t="shared" ca="1" si="126"/>
        <v>C2</v>
      </c>
    </row>
    <row r="622" spans="1:14" s="41" customFormat="1" ht="30" customHeight="1" x14ac:dyDescent="0.2">
      <c r="A622" s="123" t="s">
        <v>175</v>
      </c>
      <c r="B622" s="49" t="s">
        <v>681</v>
      </c>
      <c r="C622" s="50" t="s">
        <v>108</v>
      </c>
      <c r="D622" s="51" t="s">
        <v>390</v>
      </c>
      <c r="E622" s="52"/>
      <c r="F622" s="46"/>
      <c r="G622" s="47"/>
      <c r="H622" s="47"/>
      <c r="I622" s="5" t="str">
        <f t="shared" ca="1" si="123"/>
        <v>LOCKED</v>
      </c>
      <c r="J622" s="1" t="str">
        <f t="shared" si="127"/>
        <v>B097Drilled Tie BarsCW 3230-R8</v>
      </c>
      <c r="K622" s="2" t="e">
        <f>MATCH(J622,#REF!,0)</f>
        <v>#REF!</v>
      </c>
      <c r="L622" s="3" t="str">
        <f t="shared" ca="1" si="124"/>
        <v>F0</v>
      </c>
      <c r="M622" s="3" t="str">
        <f t="shared" ca="1" si="125"/>
        <v>C2</v>
      </c>
      <c r="N622" s="3" t="str">
        <f t="shared" ca="1" si="126"/>
        <v>C2</v>
      </c>
    </row>
    <row r="623" spans="1:14" s="41" customFormat="1" ht="30" customHeight="1" x14ac:dyDescent="0.2">
      <c r="A623" s="123" t="s">
        <v>176</v>
      </c>
      <c r="B623" s="58" t="s">
        <v>199</v>
      </c>
      <c r="C623" s="50" t="s">
        <v>131</v>
      </c>
      <c r="D623" s="51" t="s">
        <v>119</v>
      </c>
      <c r="E623" s="52" t="s">
        <v>127</v>
      </c>
      <c r="F623" s="53">
        <v>25</v>
      </c>
      <c r="G623" s="124"/>
      <c r="H623" s="55">
        <f>ROUND(G623*F623,2)</f>
        <v>0</v>
      </c>
      <c r="I623" s="5" t="str">
        <f t="shared" ca="1" si="123"/>
        <v/>
      </c>
      <c r="J623" s="1" t="str">
        <f t="shared" si="127"/>
        <v>B09820 M Deformed Tie Bareach</v>
      </c>
      <c r="K623" s="2" t="e">
        <f>MATCH(J623,#REF!,0)</f>
        <v>#REF!</v>
      </c>
      <c r="L623" s="3" t="str">
        <f t="shared" ca="1" si="124"/>
        <v>F0</v>
      </c>
      <c r="M623" s="3" t="str">
        <f t="shared" ca="1" si="125"/>
        <v>C2</v>
      </c>
      <c r="N623" s="3" t="str">
        <f t="shared" ca="1" si="126"/>
        <v>C2</v>
      </c>
    </row>
    <row r="624" spans="1:14" s="41" customFormat="1" ht="45" customHeight="1" x14ac:dyDescent="0.2">
      <c r="A624" s="38"/>
      <c r="B624" s="49"/>
      <c r="C624" s="132" t="s">
        <v>137</v>
      </c>
      <c r="D624" s="44"/>
      <c r="E624" s="135"/>
      <c r="F624" s="46"/>
      <c r="G624" s="47"/>
      <c r="H624" s="47"/>
      <c r="I624" s="5" t="str">
        <f t="shared" ca="1" si="123"/>
        <v>LOCKED</v>
      </c>
      <c r="J624" s="1" t="str">
        <f t="shared" si="127"/>
        <v>ASSOCIATED DRAINAGE AND UNDERGROUND WORKS</v>
      </c>
      <c r="K624" s="2" t="e">
        <f>MATCH(J624,#REF!,0)</f>
        <v>#REF!</v>
      </c>
      <c r="L624" s="3" t="str">
        <f t="shared" ca="1" si="124"/>
        <v>F0</v>
      </c>
      <c r="M624" s="3" t="str">
        <f t="shared" ca="1" si="125"/>
        <v>C2</v>
      </c>
      <c r="N624" s="3" t="str">
        <f t="shared" ca="1" si="126"/>
        <v>C2</v>
      </c>
    </row>
    <row r="625" spans="1:14" s="41" customFormat="1" ht="30" customHeight="1" x14ac:dyDescent="0.2">
      <c r="A625" s="90" t="s">
        <v>146</v>
      </c>
      <c r="B625" s="49" t="s">
        <v>682</v>
      </c>
      <c r="C625" s="50" t="s">
        <v>238</v>
      </c>
      <c r="D625" s="51" t="s">
        <v>4</v>
      </c>
      <c r="E625" s="52"/>
      <c r="F625" s="46"/>
      <c r="G625" s="47"/>
      <c r="H625" s="47"/>
      <c r="I625" s="5" t="str">
        <f t="shared" ca="1" si="123"/>
        <v>LOCKED</v>
      </c>
      <c r="J625" s="1" t="str">
        <f t="shared" si="127"/>
        <v>E003Catch BasinCW 2130-R12</v>
      </c>
      <c r="K625" s="2" t="e">
        <f>MATCH(J625,#REF!,0)</f>
        <v>#REF!</v>
      </c>
      <c r="L625" s="3" t="str">
        <f t="shared" ca="1" si="124"/>
        <v>F0</v>
      </c>
      <c r="M625" s="3" t="str">
        <f t="shared" ca="1" si="125"/>
        <v>C2</v>
      </c>
      <c r="N625" s="3" t="str">
        <f t="shared" ca="1" si="126"/>
        <v>C2</v>
      </c>
    </row>
    <row r="626" spans="1:14" s="41" customFormat="1" ht="30" customHeight="1" x14ac:dyDescent="0.2">
      <c r="A626" s="90" t="s">
        <v>414</v>
      </c>
      <c r="B626" s="58" t="s">
        <v>199</v>
      </c>
      <c r="C626" s="50" t="s">
        <v>402</v>
      </c>
      <c r="D626" s="51"/>
      <c r="E626" s="52" t="s">
        <v>127</v>
      </c>
      <c r="F626" s="66">
        <v>5</v>
      </c>
      <c r="G626" s="124"/>
      <c r="H626" s="55">
        <f>ROUND(G626*F626,2)</f>
        <v>0</v>
      </c>
      <c r="I626" s="5" t="str">
        <f t="shared" ca="1" si="123"/>
        <v/>
      </c>
      <c r="J626" s="1" t="str">
        <f t="shared" si="127"/>
        <v>E005ASD-025, 1800 mm deepeach</v>
      </c>
      <c r="K626" s="2" t="e">
        <f>MATCH(J626,#REF!,0)</f>
        <v>#REF!</v>
      </c>
      <c r="L626" s="3" t="str">
        <f t="shared" ca="1" si="124"/>
        <v>F0</v>
      </c>
      <c r="M626" s="3" t="str">
        <f t="shared" ca="1" si="125"/>
        <v>C2</v>
      </c>
      <c r="N626" s="3" t="str">
        <f t="shared" ca="1" si="126"/>
        <v>C2</v>
      </c>
    </row>
    <row r="627" spans="1:14" s="41" customFormat="1" ht="30" customHeight="1" x14ac:dyDescent="0.2">
      <c r="A627" s="48" t="s">
        <v>150</v>
      </c>
      <c r="B627" s="49" t="s">
        <v>683</v>
      </c>
      <c r="C627" s="50" t="s">
        <v>241</v>
      </c>
      <c r="D627" s="51" t="s">
        <v>4</v>
      </c>
      <c r="E627" s="52"/>
      <c r="F627" s="46"/>
      <c r="G627" s="47"/>
      <c r="H627" s="47"/>
      <c r="I627" s="5" t="str">
        <f t="shared" ca="1" si="123"/>
        <v>LOCKED</v>
      </c>
      <c r="J627" s="1" t="str">
        <f t="shared" si="127"/>
        <v>E008Sewer ServiceCW 2130-R12</v>
      </c>
      <c r="K627" s="2" t="e">
        <f>MATCH(J627,#REF!,0)</f>
        <v>#REF!</v>
      </c>
      <c r="L627" s="3" t="str">
        <f t="shared" ca="1" si="124"/>
        <v>F0</v>
      </c>
      <c r="M627" s="3" t="str">
        <f t="shared" ca="1" si="125"/>
        <v>C2</v>
      </c>
      <c r="N627" s="3" t="str">
        <f t="shared" ca="1" si="126"/>
        <v>C2</v>
      </c>
    </row>
    <row r="628" spans="1:14" s="41" customFormat="1" ht="30" customHeight="1" x14ac:dyDescent="0.2">
      <c r="A628" s="48" t="s">
        <v>24</v>
      </c>
      <c r="B628" s="58" t="s">
        <v>199</v>
      </c>
      <c r="C628" s="50" t="s">
        <v>537</v>
      </c>
      <c r="D628" s="51"/>
      <c r="E628" s="52"/>
      <c r="F628" s="46"/>
      <c r="G628" s="47"/>
      <c r="H628" s="47"/>
      <c r="I628" s="5" t="str">
        <f t="shared" ca="1" si="123"/>
        <v>LOCKED</v>
      </c>
      <c r="J628" s="1" t="str">
        <f t="shared" si="127"/>
        <v>E009250 mm, PVC</v>
      </c>
      <c r="K628" s="2" t="e">
        <f>MATCH(J628,#REF!,0)</f>
        <v>#REF!</v>
      </c>
      <c r="L628" s="3" t="str">
        <f t="shared" ca="1" si="124"/>
        <v>F0</v>
      </c>
      <c r="M628" s="3" t="str">
        <f t="shared" ca="1" si="125"/>
        <v>C2</v>
      </c>
      <c r="N628" s="3" t="str">
        <f t="shared" ca="1" si="126"/>
        <v>C2</v>
      </c>
    </row>
    <row r="629" spans="1:14" s="41" customFormat="1" ht="45" customHeight="1" x14ac:dyDescent="0.2">
      <c r="A629" s="48" t="s">
        <v>25</v>
      </c>
      <c r="B629" s="65" t="s">
        <v>333</v>
      </c>
      <c r="C629" s="50" t="s">
        <v>516</v>
      </c>
      <c r="D629" s="51"/>
      <c r="E629" s="52" t="s">
        <v>128</v>
      </c>
      <c r="F629" s="66">
        <v>15</v>
      </c>
      <c r="G629" s="54"/>
      <c r="H629" s="55">
        <f t="shared" ref="H629:H635" si="133">ROUND(G629*F629,2)</f>
        <v>0</v>
      </c>
      <c r="I629" s="5" t="str">
        <f t="shared" ca="1" si="123"/>
        <v/>
      </c>
      <c r="J629" s="1" t="str">
        <f t="shared" si="127"/>
        <v>E010In a Trench, Class B Sand Bedding, Class 3 Backfillm</v>
      </c>
      <c r="K629" s="2" t="e">
        <f>MATCH(J629,#REF!,0)</f>
        <v>#REF!</v>
      </c>
      <c r="L629" s="3" t="str">
        <f t="shared" ca="1" si="124"/>
        <v>F0</v>
      </c>
      <c r="M629" s="3" t="str">
        <f t="shared" ca="1" si="125"/>
        <v>C2</v>
      </c>
      <c r="N629" s="3" t="str">
        <f t="shared" ca="1" si="126"/>
        <v>C2</v>
      </c>
    </row>
    <row r="630" spans="1:14" s="41" customFormat="1" ht="30" customHeight="1" x14ac:dyDescent="0.2">
      <c r="A630" s="38"/>
      <c r="B630" s="49" t="s">
        <v>684</v>
      </c>
      <c r="C630" s="50" t="s">
        <v>685</v>
      </c>
      <c r="D630" s="44"/>
      <c r="E630" s="135"/>
      <c r="F630" s="46"/>
      <c r="G630" s="47"/>
      <c r="H630" s="47"/>
      <c r="I630" s="5" t="str">
        <f t="shared" ca="1" si="123"/>
        <v>LOCKED</v>
      </c>
      <c r="J630" s="1" t="str">
        <f t="shared" si="127"/>
        <v>Land Drainage Sewer</v>
      </c>
      <c r="K630" s="2" t="e">
        <f>MATCH(J630,#REF!,0)</f>
        <v>#REF!</v>
      </c>
      <c r="L630" s="3" t="str">
        <f t="shared" ca="1" si="124"/>
        <v>F0</v>
      </c>
      <c r="M630" s="3" t="str">
        <f t="shared" ca="1" si="125"/>
        <v>C2</v>
      </c>
      <c r="N630" s="3" t="str">
        <f t="shared" ca="1" si="126"/>
        <v>C2</v>
      </c>
    </row>
    <row r="631" spans="1:14" s="41" customFormat="1" ht="30" customHeight="1" x14ac:dyDescent="0.2">
      <c r="A631" s="38"/>
      <c r="B631" s="58" t="s">
        <v>199</v>
      </c>
      <c r="C631" s="50" t="s">
        <v>686</v>
      </c>
      <c r="D631" s="44"/>
      <c r="E631" s="135"/>
      <c r="F631" s="46"/>
      <c r="G631" s="47"/>
      <c r="H631" s="47"/>
      <c r="I631" s="5" t="str">
        <f t="shared" ca="1" si="123"/>
        <v>LOCKED</v>
      </c>
      <c r="J631" s="1" t="str">
        <f t="shared" si="127"/>
        <v>375 mm, PVC</v>
      </c>
      <c r="K631" s="2" t="e">
        <f>MATCH(J631,#REF!,0)</f>
        <v>#REF!</v>
      </c>
      <c r="L631" s="3" t="str">
        <f t="shared" ca="1" si="124"/>
        <v>F0</v>
      </c>
      <c r="M631" s="3" t="str">
        <f t="shared" ca="1" si="125"/>
        <v>C2</v>
      </c>
      <c r="N631" s="3" t="str">
        <f t="shared" ca="1" si="126"/>
        <v>C2</v>
      </c>
    </row>
    <row r="632" spans="1:14" s="41" customFormat="1" ht="45" customHeight="1" x14ac:dyDescent="0.2">
      <c r="A632" s="38"/>
      <c r="B632" s="65" t="s">
        <v>333</v>
      </c>
      <c r="C632" s="50" t="s">
        <v>687</v>
      </c>
      <c r="D632" s="51"/>
      <c r="E632" s="52" t="s">
        <v>128</v>
      </c>
      <c r="F632" s="66">
        <v>280</v>
      </c>
      <c r="G632" s="54"/>
      <c r="H632" s="55">
        <f t="shared" si="133"/>
        <v>0</v>
      </c>
      <c r="I632" s="5" t="str">
        <f t="shared" ca="1" si="123"/>
        <v/>
      </c>
      <c r="J632" s="1" t="str">
        <f t="shared" si="127"/>
        <v>Trenchless Installation, Class B Sand Bedding, Class 2 Backfillm</v>
      </c>
      <c r="K632" s="2" t="e">
        <f>MATCH(J632,#REF!,0)</f>
        <v>#REF!</v>
      </c>
      <c r="L632" s="3" t="str">
        <f t="shared" ca="1" si="124"/>
        <v>F0</v>
      </c>
      <c r="M632" s="3" t="str">
        <f t="shared" ca="1" si="125"/>
        <v>C2</v>
      </c>
      <c r="N632" s="3" t="str">
        <f t="shared" ca="1" si="126"/>
        <v>C2</v>
      </c>
    </row>
    <row r="633" spans="1:14" s="117" customFormat="1" ht="30" customHeight="1" x14ac:dyDescent="0.2">
      <c r="A633" s="81" t="s">
        <v>27</v>
      </c>
      <c r="B633" s="49" t="s">
        <v>688</v>
      </c>
      <c r="C633" s="50" t="s">
        <v>242</v>
      </c>
      <c r="D633" s="51" t="s">
        <v>4</v>
      </c>
      <c r="E633" s="52"/>
      <c r="F633" s="46"/>
      <c r="G633" s="47"/>
      <c r="H633" s="47"/>
      <c r="I633" s="5" t="str">
        <f t="shared" ca="1" si="123"/>
        <v>LOCKED</v>
      </c>
      <c r="J633" s="1" t="str">
        <f t="shared" si="127"/>
        <v>E013Sewer Service RisersCW 2130-R12</v>
      </c>
      <c r="K633" s="2" t="e">
        <f>MATCH(J633,#REF!,0)</f>
        <v>#REF!</v>
      </c>
      <c r="L633" s="3" t="str">
        <f t="shared" ca="1" si="124"/>
        <v>F0</v>
      </c>
      <c r="M633" s="3" t="str">
        <f t="shared" ca="1" si="125"/>
        <v>C2</v>
      </c>
      <c r="N633" s="3" t="str">
        <f t="shared" ca="1" si="126"/>
        <v>C2</v>
      </c>
    </row>
    <row r="634" spans="1:14" s="117" customFormat="1" ht="30" customHeight="1" x14ac:dyDescent="0.2">
      <c r="A634" s="81" t="s">
        <v>28</v>
      </c>
      <c r="B634" s="58" t="s">
        <v>199</v>
      </c>
      <c r="C634" s="50" t="s">
        <v>404</v>
      </c>
      <c r="D634" s="51"/>
      <c r="E634" s="52"/>
      <c r="F634" s="46"/>
      <c r="G634" s="47"/>
      <c r="H634" s="47"/>
      <c r="I634" s="5" t="str">
        <f t="shared" ca="1" si="123"/>
        <v>LOCKED</v>
      </c>
      <c r="J634" s="1" t="str">
        <f t="shared" si="127"/>
        <v>E014300 mm</v>
      </c>
      <c r="K634" s="2" t="e">
        <f>MATCH(J634,#REF!,0)</f>
        <v>#REF!</v>
      </c>
      <c r="L634" s="3" t="str">
        <f t="shared" ca="1" si="124"/>
        <v>F0</v>
      </c>
      <c r="M634" s="3" t="str">
        <f t="shared" ca="1" si="125"/>
        <v>C2</v>
      </c>
      <c r="N634" s="3" t="str">
        <f t="shared" ca="1" si="126"/>
        <v>C2</v>
      </c>
    </row>
    <row r="635" spans="1:14" s="117" customFormat="1" ht="30" customHeight="1" x14ac:dyDescent="0.2">
      <c r="A635" s="81" t="s">
        <v>29</v>
      </c>
      <c r="B635" s="65" t="s">
        <v>333</v>
      </c>
      <c r="C635" s="50" t="s">
        <v>346</v>
      </c>
      <c r="D635" s="51"/>
      <c r="E635" s="52" t="s">
        <v>129</v>
      </c>
      <c r="F635" s="128">
        <v>4</v>
      </c>
      <c r="G635" s="54"/>
      <c r="H635" s="55">
        <f t="shared" si="133"/>
        <v>0</v>
      </c>
      <c r="I635" s="5" t="str">
        <f t="shared" ca="1" si="123"/>
        <v/>
      </c>
      <c r="J635" s="1" t="str">
        <f t="shared" si="127"/>
        <v>E015SD-014vert. m</v>
      </c>
      <c r="K635" s="2" t="e">
        <f>MATCH(J635,#REF!,0)</f>
        <v>#REF!</v>
      </c>
      <c r="L635" s="3" t="str">
        <f t="shared" ca="1" si="124"/>
        <v>F1</v>
      </c>
      <c r="M635" s="3" t="str">
        <f t="shared" ca="1" si="125"/>
        <v>C2</v>
      </c>
      <c r="N635" s="3" t="str">
        <f t="shared" ca="1" si="126"/>
        <v>C2</v>
      </c>
    </row>
    <row r="636" spans="1:14" s="41" customFormat="1" ht="30" customHeight="1" x14ac:dyDescent="0.2">
      <c r="A636" s="90" t="s">
        <v>42</v>
      </c>
      <c r="B636" s="49" t="s">
        <v>689</v>
      </c>
      <c r="C636" s="89" t="s">
        <v>245</v>
      </c>
      <c r="D636" s="51" t="s">
        <v>4</v>
      </c>
      <c r="E636" s="52"/>
      <c r="F636" s="46"/>
      <c r="G636" s="47"/>
      <c r="H636" s="47"/>
      <c r="I636" s="5" t="str">
        <f t="shared" ca="1" si="123"/>
        <v>LOCKED</v>
      </c>
      <c r="J636" s="1" t="str">
        <f t="shared" si="127"/>
        <v>E036Connecting to Existing SewerCW 2130-R12</v>
      </c>
      <c r="K636" s="2" t="e">
        <f>MATCH(J636,#REF!,0)</f>
        <v>#REF!</v>
      </c>
      <c r="L636" s="3" t="str">
        <f t="shared" ca="1" si="124"/>
        <v>F0</v>
      </c>
      <c r="M636" s="3" t="str">
        <f t="shared" ca="1" si="125"/>
        <v>C2</v>
      </c>
      <c r="N636" s="3" t="str">
        <f t="shared" ca="1" si="126"/>
        <v>C2</v>
      </c>
    </row>
    <row r="637" spans="1:14" s="41" customFormat="1" ht="30" customHeight="1" x14ac:dyDescent="0.2">
      <c r="A637" s="90" t="s">
        <v>43</v>
      </c>
      <c r="B637" s="58" t="s">
        <v>199</v>
      </c>
      <c r="C637" s="89" t="s">
        <v>690</v>
      </c>
      <c r="D637" s="51"/>
      <c r="E637" s="52"/>
      <c r="F637" s="46"/>
      <c r="G637" s="47"/>
      <c r="H637" s="47"/>
      <c r="I637" s="5" t="str">
        <f t="shared" ca="1" si="123"/>
        <v>LOCKED</v>
      </c>
      <c r="J637" s="1" t="str">
        <f t="shared" si="127"/>
        <v>E037375 mm (Type PVC) Connecting Pipe</v>
      </c>
      <c r="K637" s="2" t="e">
        <f>MATCH(J637,#REF!,0)</f>
        <v>#REF!</v>
      </c>
      <c r="L637" s="3" t="str">
        <f t="shared" ca="1" si="124"/>
        <v>F0</v>
      </c>
      <c r="M637" s="3" t="str">
        <f t="shared" ca="1" si="125"/>
        <v>C2</v>
      </c>
      <c r="N637" s="3" t="str">
        <f t="shared" ca="1" si="126"/>
        <v>C2</v>
      </c>
    </row>
    <row r="638" spans="1:14" s="118" customFormat="1" ht="45" customHeight="1" x14ac:dyDescent="0.2">
      <c r="A638" s="141" t="s">
        <v>45</v>
      </c>
      <c r="B638" s="114" t="s">
        <v>333</v>
      </c>
      <c r="C638" s="69" t="s">
        <v>691</v>
      </c>
      <c r="D638" s="70"/>
      <c r="E638" s="71" t="s">
        <v>127</v>
      </c>
      <c r="F638" s="83">
        <v>1</v>
      </c>
      <c r="G638" s="142"/>
      <c r="H638" s="74">
        <f t="shared" ref="H638:H639" si="134">ROUND(G638*F638,2)</f>
        <v>0</v>
      </c>
      <c r="I638" s="5" t="str">
        <f t="shared" ca="1" si="123"/>
        <v/>
      </c>
      <c r="J638" s="1" t="str">
        <f t="shared" si="127"/>
        <v>E039Connecting to 450 mm (Type Concrete ) Sewereach</v>
      </c>
      <c r="K638" s="2" t="e">
        <f>MATCH(J638,#REF!,0)</f>
        <v>#REF!</v>
      </c>
      <c r="L638" s="3" t="str">
        <f t="shared" ca="1" si="124"/>
        <v>F0</v>
      </c>
      <c r="M638" s="3" t="str">
        <f t="shared" ca="1" si="125"/>
        <v>C2</v>
      </c>
      <c r="N638" s="3" t="str">
        <f t="shared" ca="1" si="126"/>
        <v>C2</v>
      </c>
    </row>
    <row r="639" spans="1:14" s="117" customFormat="1" ht="30" customHeight="1" x14ac:dyDescent="0.2">
      <c r="A639" s="81" t="s">
        <v>252</v>
      </c>
      <c r="B639" s="49" t="s">
        <v>692</v>
      </c>
      <c r="C639" s="50" t="s">
        <v>182</v>
      </c>
      <c r="D639" s="51" t="s">
        <v>5</v>
      </c>
      <c r="E639" s="52" t="s">
        <v>128</v>
      </c>
      <c r="F639" s="66">
        <v>60</v>
      </c>
      <c r="G639" s="54"/>
      <c r="H639" s="55">
        <f t="shared" si="134"/>
        <v>0</v>
      </c>
      <c r="I639" s="5" t="str">
        <f t="shared" ca="1" si="123"/>
        <v/>
      </c>
      <c r="J639" s="1" t="str">
        <f t="shared" si="127"/>
        <v>E051Installation of SubdrainsCW 3120-R4m</v>
      </c>
      <c r="K639" s="2" t="e">
        <f>MATCH(J639,#REF!,0)</f>
        <v>#REF!</v>
      </c>
      <c r="L639" s="3" t="str">
        <f t="shared" ca="1" si="124"/>
        <v>F0</v>
      </c>
      <c r="M639" s="3" t="str">
        <f t="shared" ca="1" si="125"/>
        <v>C2</v>
      </c>
      <c r="N639" s="3" t="str">
        <f t="shared" ca="1" si="126"/>
        <v>C2</v>
      </c>
    </row>
    <row r="640" spans="1:14" s="117" customFormat="1" ht="30" customHeight="1" x14ac:dyDescent="0.2">
      <c r="A640" s="81" t="s">
        <v>409</v>
      </c>
      <c r="B640" s="49" t="s">
        <v>693</v>
      </c>
      <c r="C640" s="88" t="s">
        <v>410</v>
      </c>
      <c r="D640" s="87" t="s">
        <v>430</v>
      </c>
      <c r="E640" s="52"/>
      <c r="F640" s="46"/>
      <c r="G640" s="47"/>
      <c r="H640" s="47"/>
      <c r="I640" s="5" t="str">
        <f t="shared" ca="1" si="123"/>
        <v>LOCKED</v>
      </c>
      <c r="J640" s="1" t="str">
        <f t="shared" si="127"/>
        <v>E022ASewer Inspection ( following repair)CW 2145-R4</v>
      </c>
      <c r="K640" s="2" t="e">
        <f>MATCH(J640,#REF!,0)</f>
        <v>#REF!</v>
      </c>
      <c r="L640" s="3" t="str">
        <f t="shared" ca="1" si="124"/>
        <v>F0</v>
      </c>
      <c r="M640" s="3" t="str">
        <f t="shared" ca="1" si="125"/>
        <v>C2</v>
      </c>
      <c r="N640" s="3" t="str">
        <f t="shared" ca="1" si="126"/>
        <v>C2</v>
      </c>
    </row>
    <row r="641" spans="1:14" s="117" customFormat="1" ht="30" customHeight="1" x14ac:dyDescent="0.2">
      <c r="A641" s="81" t="s">
        <v>424</v>
      </c>
      <c r="B641" s="58" t="s">
        <v>199</v>
      </c>
      <c r="C641" s="50" t="s">
        <v>694</v>
      </c>
      <c r="D641" s="51"/>
      <c r="E641" s="52" t="s">
        <v>128</v>
      </c>
      <c r="F641" s="66">
        <v>273</v>
      </c>
      <c r="G641" s="54"/>
      <c r="H641" s="55">
        <f t="shared" ref="H641" si="135">ROUND(G641*F641,2)</f>
        <v>0</v>
      </c>
      <c r="I641" s="5" t="str">
        <f t="shared" ca="1" si="123"/>
        <v/>
      </c>
      <c r="J641" s="1" t="str">
        <f t="shared" si="127"/>
        <v>E022D250 mm, Land Drainage Sewerm</v>
      </c>
      <c r="K641" s="2" t="e">
        <f>MATCH(J641,#REF!,0)</f>
        <v>#REF!</v>
      </c>
      <c r="L641" s="3" t="str">
        <f t="shared" ca="1" si="124"/>
        <v>F0</v>
      </c>
      <c r="M641" s="3" t="str">
        <f t="shared" ca="1" si="125"/>
        <v>C2</v>
      </c>
      <c r="N641" s="3" t="str">
        <f t="shared" ca="1" si="126"/>
        <v>C2</v>
      </c>
    </row>
    <row r="642" spans="1:14" s="41" customFormat="1" ht="30" customHeight="1" x14ac:dyDescent="0.2">
      <c r="A642" s="143"/>
      <c r="B642" s="144" t="s">
        <v>695</v>
      </c>
      <c r="C642" s="50" t="s">
        <v>696</v>
      </c>
      <c r="D642" s="51"/>
      <c r="E642" s="52"/>
      <c r="F642" s="46"/>
      <c r="G642" s="47"/>
      <c r="H642" s="47"/>
      <c r="I642" s="5" t="str">
        <f t="shared" ca="1" si="123"/>
        <v>LOCKED</v>
      </c>
      <c r="J642" s="1" t="str">
        <f t="shared" si="127"/>
        <v>Installation of New Manhole</v>
      </c>
      <c r="K642" s="2" t="e">
        <f>MATCH(J642,#REF!,0)</f>
        <v>#REF!</v>
      </c>
      <c r="L642" s="3" t="str">
        <f t="shared" ca="1" si="124"/>
        <v>F0</v>
      </c>
      <c r="M642" s="3" t="str">
        <f t="shared" ca="1" si="125"/>
        <v>C2</v>
      </c>
      <c r="N642" s="3" t="str">
        <f t="shared" ca="1" si="126"/>
        <v>C2</v>
      </c>
    </row>
    <row r="643" spans="1:14" s="41" customFormat="1" ht="30" customHeight="1" x14ac:dyDescent="0.2">
      <c r="A643" s="143"/>
      <c r="B643" s="145" t="s">
        <v>199</v>
      </c>
      <c r="C643" s="50" t="s">
        <v>697</v>
      </c>
      <c r="D643" s="51"/>
      <c r="E643" s="52"/>
      <c r="F643" s="46"/>
      <c r="G643" s="47"/>
      <c r="H643" s="47"/>
      <c r="I643" s="5" t="str">
        <f t="shared" ca="1" si="123"/>
        <v>LOCKED</v>
      </c>
      <c r="J643" s="1" t="str">
        <f t="shared" si="127"/>
        <v>SD-010</v>
      </c>
      <c r="K643" s="2" t="e">
        <f>MATCH(J643,#REF!,0)</f>
        <v>#REF!</v>
      </c>
      <c r="L643" s="3" t="str">
        <f t="shared" ca="1" si="124"/>
        <v>F0</v>
      </c>
      <c r="M643" s="3" t="str">
        <f t="shared" ca="1" si="125"/>
        <v>C2</v>
      </c>
      <c r="N643" s="3" t="str">
        <f t="shared" ca="1" si="126"/>
        <v>C2</v>
      </c>
    </row>
    <row r="644" spans="1:14" s="41" customFormat="1" ht="30" customHeight="1" x14ac:dyDescent="0.2">
      <c r="A644" s="143"/>
      <c r="B644" s="146" t="s">
        <v>333</v>
      </c>
      <c r="C644" s="50" t="s">
        <v>698</v>
      </c>
      <c r="D644" s="51" t="s">
        <v>699</v>
      </c>
      <c r="E644" s="52" t="s">
        <v>129</v>
      </c>
      <c r="F644" s="66">
        <v>6</v>
      </c>
      <c r="G644" s="54"/>
      <c r="H644" s="55">
        <f>ROUND(G644*F644,2)</f>
        <v>0</v>
      </c>
      <c r="I644" s="5" t="str">
        <f t="shared" ca="1" si="123"/>
        <v/>
      </c>
      <c r="J644" s="1" t="str">
        <f t="shared" si="127"/>
        <v>1200 mm Diameter BaseCW-2130vert. m</v>
      </c>
      <c r="K644" s="2" t="e">
        <f>MATCH(J644,#REF!,0)</f>
        <v>#REF!</v>
      </c>
      <c r="L644" s="3" t="str">
        <f t="shared" ca="1" si="124"/>
        <v>F0</v>
      </c>
      <c r="M644" s="3" t="str">
        <f t="shared" ca="1" si="125"/>
        <v>C2</v>
      </c>
      <c r="N644" s="3" t="str">
        <f t="shared" ca="1" si="126"/>
        <v>C2</v>
      </c>
    </row>
    <row r="645" spans="1:14" s="41" customFormat="1" ht="15.75" customHeight="1" x14ac:dyDescent="0.2">
      <c r="A645" s="143"/>
      <c r="B645" s="147"/>
      <c r="C645" s="148"/>
      <c r="D645" s="149"/>
      <c r="E645" s="150"/>
      <c r="F645" s="151"/>
      <c r="G645" s="152"/>
      <c r="H645" s="153"/>
      <c r="I645" s="5" t="str">
        <f t="shared" ca="1" si="123"/>
        <v/>
      </c>
      <c r="J645" s="1" t="str">
        <f t="shared" si="127"/>
        <v/>
      </c>
      <c r="K645" s="2" t="e">
        <f>MATCH(J645,#REF!,0)</f>
        <v>#REF!</v>
      </c>
      <c r="L645" s="3" t="str">
        <f t="shared" ca="1" si="124"/>
        <v>F0</v>
      </c>
      <c r="M645" s="3" t="str">
        <f t="shared" ca="1" si="125"/>
        <v>C2</v>
      </c>
      <c r="N645" s="3" t="str">
        <f t="shared" ca="1" si="126"/>
        <v>C2</v>
      </c>
    </row>
    <row r="646" spans="1:14" s="41" customFormat="1" ht="45" customHeight="1" thickBot="1" x14ac:dyDescent="0.25">
      <c r="A646" s="38"/>
      <c r="B646" s="137" t="str">
        <f>B613</f>
        <v>I</v>
      </c>
      <c r="C646" s="259" t="str">
        <f>C613</f>
        <v>WINDERMERE AVENUE/BYNG PLACE ALLEY - BOUNDED BY PEMBINA HIGHWAY AND RIVERSIDE ROAD</v>
      </c>
      <c r="D646" s="260"/>
      <c r="E646" s="260"/>
      <c r="F646" s="261"/>
      <c r="G646" s="113" t="s">
        <v>529</v>
      </c>
      <c r="H646" s="113">
        <f>SUM(H613:H645)</f>
        <v>0</v>
      </c>
      <c r="I646" s="5" t="str">
        <f t="shared" ref="I646:I709" ca="1" si="136">IF(CELL("protect",$G646)=1, "LOCKED", "")</f>
        <v>LOCKED</v>
      </c>
      <c r="J646" s="1" t="str">
        <f t="shared" si="127"/>
        <v>WINDERMERE AVENUE/BYNG PLACE ALLEY - BOUNDED BY PEMBINA HIGHWAY AND RIVERSIDE ROAD</v>
      </c>
      <c r="K646" s="2" t="e">
        <f>MATCH(J646,#REF!,0)</f>
        <v>#REF!</v>
      </c>
      <c r="L646" s="3" t="str">
        <f t="shared" ref="L646:L709" ca="1" si="137">CELL("format",$F646)</f>
        <v>G</v>
      </c>
      <c r="M646" s="3" t="str">
        <f t="shared" ref="M646:M709" ca="1" si="138">CELL("format",$G646)</f>
        <v>C2</v>
      </c>
      <c r="N646" s="3" t="str">
        <f t="shared" ref="N646:N709" ca="1" si="139">CELL("format",$H646)</f>
        <v>C2</v>
      </c>
    </row>
    <row r="647" spans="1:14" s="41" customFormat="1" ht="36" customHeight="1" thickTop="1" x14ac:dyDescent="0.2">
      <c r="A647" s="38"/>
      <c r="B647" s="253" t="s">
        <v>700</v>
      </c>
      <c r="C647" s="254"/>
      <c r="D647" s="254"/>
      <c r="E647" s="254"/>
      <c r="F647" s="255"/>
      <c r="G647" s="38"/>
      <c r="H647" s="40"/>
      <c r="I647" s="5" t="str">
        <f t="shared" ca="1" si="136"/>
        <v>LOCKED</v>
      </c>
      <c r="J647" s="1" t="str">
        <f t="shared" ref="J647:J710" si="140">CLEAN(CONCATENATE(TRIM($A647),TRIM($C647),IF(LEFT($D647)&lt;&gt;"E",TRIM($D647),),TRIM($E647)))</f>
        <v/>
      </c>
      <c r="K647" s="2" t="e">
        <f>MATCH(J647,#REF!,0)</f>
        <v>#REF!</v>
      </c>
      <c r="L647" s="3" t="str">
        <f t="shared" ca="1" si="137"/>
        <v>G</v>
      </c>
      <c r="M647" s="3" t="str">
        <f t="shared" ca="1" si="138"/>
        <v>C2</v>
      </c>
      <c r="N647" s="3" t="str">
        <f t="shared" ca="1" si="139"/>
        <v>C2</v>
      </c>
    </row>
    <row r="648" spans="1:14" s="41" customFormat="1" ht="36" customHeight="1" x14ac:dyDescent="0.2">
      <c r="A648" s="38"/>
      <c r="B648" s="138" t="s">
        <v>701</v>
      </c>
      <c r="C648" s="250" t="s">
        <v>702</v>
      </c>
      <c r="D648" s="251"/>
      <c r="E648" s="251"/>
      <c r="F648" s="252"/>
      <c r="G648" s="38"/>
      <c r="H648" s="40"/>
      <c r="I648" s="5" t="str">
        <f t="shared" ca="1" si="136"/>
        <v>LOCKED</v>
      </c>
      <c r="J648" s="1" t="str">
        <f t="shared" si="140"/>
        <v>WATER AND WASTE WORK</v>
      </c>
      <c r="K648" s="2" t="e">
        <f>MATCH(J648,#REF!,0)</f>
        <v>#REF!</v>
      </c>
      <c r="L648" s="3" t="str">
        <f t="shared" ca="1" si="137"/>
        <v>G</v>
      </c>
      <c r="M648" s="3" t="str">
        <f t="shared" ca="1" si="138"/>
        <v>C2</v>
      </c>
      <c r="N648" s="3" t="str">
        <f t="shared" ca="1" si="139"/>
        <v>C2</v>
      </c>
    </row>
    <row r="649" spans="1:14" ht="30" customHeight="1" x14ac:dyDescent="0.2">
      <c r="A649" s="154"/>
      <c r="B649" s="155"/>
      <c r="C649" s="156" t="s">
        <v>703</v>
      </c>
      <c r="D649" s="157"/>
      <c r="E649" s="158" t="s">
        <v>119</v>
      </c>
      <c r="F649" s="46"/>
      <c r="G649" s="47"/>
      <c r="H649" s="47"/>
      <c r="I649" s="5" t="str">
        <f t="shared" ca="1" si="136"/>
        <v>LOCKED</v>
      </c>
      <c r="J649" s="1" t="str">
        <f t="shared" si="140"/>
        <v>BRIAR CLIFF - MANHOLE REPAIR (MH60017067)</v>
      </c>
      <c r="K649" s="2" t="e">
        <f>MATCH(J649,#REF!,0)</f>
        <v>#REF!</v>
      </c>
      <c r="L649" s="3" t="str">
        <f t="shared" ca="1" si="137"/>
        <v>F0</v>
      </c>
      <c r="M649" s="3" t="str">
        <f t="shared" ca="1" si="138"/>
        <v>C2</v>
      </c>
      <c r="N649" s="3" t="str">
        <f t="shared" ca="1" si="139"/>
        <v>C2</v>
      </c>
    </row>
    <row r="650" spans="1:14" ht="30" customHeight="1" x14ac:dyDescent="0.2">
      <c r="A650" s="159" t="s">
        <v>152</v>
      </c>
      <c r="B650" s="160" t="s">
        <v>704</v>
      </c>
      <c r="C650" s="161" t="s">
        <v>327</v>
      </c>
      <c r="D650" s="162" t="s">
        <v>4</v>
      </c>
      <c r="E650" s="163"/>
      <c r="F650" s="46"/>
      <c r="G650" s="47"/>
      <c r="H650" s="47"/>
      <c r="I650" s="5" t="str">
        <f t="shared" ca="1" si="136"/>
        <v>LOCKED</v>
      </c>
      <c r="J650" s="1" t="str">
        <f t="shared" si="140"/>
        <v>F002Replacing Existing RisersCW 2130-R12</v>
      </c>
      <c r="K650" s="2" t="e">
        <f>MATCH(J650,#REF!,0)</f>
        <v>#REF!</v>
      </c>
      <c r="L650" s="3" t="str">
        <f t="shared" ca="1" si="137"/>
        <v>F0</v>
      </c>
      <c r="M650" s="3" t="str">
        <f t="shared" ca="1" si="138"/>
        <v>C2</v>
      </c>
      <c r="N650" s="3" t="str">
        <f t="shared" ca="1" si="139"/>
        <v>C2</v>
      </c>
    </row>
    <row r="651" spans="1:14" ht="30" customHeight="1" x14ac:dyDescent="0.2">
      <c r="A651" s="159" t="s">
        <v>328</v>
      </c>
      <c r="B651" s="164" t="s">
        <v>199</v>
      </c>
      <c r="C651" s="161" t="s">
        <v>332</v>
      </c>
      <c r="D651" s="162"/>
      <c r="E651" s="163" t="s">
        <v>129</v>
      </c>
      <c r="F651" s="165">
        <v>0.8</v>
      </c>
      <c r="G651" s="166"/>
      <c r="H651" s="167">
        <f>ROUND(G651*F651,2)</f>
        <v>0</v>
      </c>
      <c r="I651" s="5" t="str">
        <f t="shared" ca="1" si="136"/>
        <v/>
      </c>
      <c r="J651" s="1" t="str">
        <f t="shared" si="140"/>
        <v>F002APre-cast Concrete Risersvert. m</v>
      </c>
      <c r="K651" s="2" t="e">
        <f>MATCH(J651,#REF!,0)</f>
        <v>#REF!</v>
      </c>
      <c r="L651" s="3" t="str">
        <f t="shared" ca="1" si="137"/>
        <v>F1</v>
      </c>
      <c r="M651" s="3" t="str">
        <f t="shared" ca="1" si="138"/>
        <v>C2</v>
      </c>
      <c r="N651" s="3" t="str">
        <f t="shared" ca="1" si="139"/>
        <v>C2</v>
      </c>
    </row>
    <row r="652" spans="1:14" ht="30" customHeight="1" x14ac:dyDescent="0.2">
      <c r="A652" s="159"/>
      <c r="B652" s="160" t="s">
        <v>705</v>
      </c>
      <c r="C652" s="168" t="s">
        <v>706</v>
      </c>
      <c r="D652" s="169" t="s">
        <v>707</v>
      </c>
      <c r="E652" s="163"/>
      <c r="F652" s="46"/>
      <c r="G652" s="47"/>
      <c r="H652" s="47"/>
      <c r="I652" s="5" t="str">
        <f t="shared" ca="1" si="136"/>
        <v>LOCKED</v>
      </c>
      <c r="J652" s="1" t="str">
        <f t="shared" si="140"/>
        <v>Manhole Inspection (following repair)CW 2145-R5</v>
      </c>
      <c r="K652" s="2" t="e">
        <f>MATCH(J652,#REF!,0)</f>
        <v>#REF!</v>
      </c>
      <c r="L652" s="3" t="str">
        <f t="shared" ca="1" si="137"/>
        <v>F0</v>
      </c>
      <c r="M652" s="3" t="str">
        <f t="shared" ca="1" si="138"/>
        <v>C2</v>
      </c>
      <c r="N652" s="3" t="str">
        <f t="shared" ca="1" si="139"/>
        <v>C2</v>
      </c>
    </row>
    <row r="653" spans="1:14" ht="30" customHeight="1" x14ac:dyDescent="0.2">
      <c r="A653" s="159"/>
      <c r="B653" s="164" t="s">
        <v>199</v>
      </c>
      <c r="C653" s="161" t="s">
        <v>708</v>
      </c>
      <c r="D653" s="162"/>
      <c r="E653" s="163" t="s">
        <v>127</v>
      </c>
      <c r="F653" s="170">
        <v>1</v>
      </c>
      <c r="G653" s="166"/>
      <c r="H653" s="167">
        <f t="shared" ref="H653" si="141">ROUND(G653*F653,2)</f>
        <v>0</v>
      </c>
      <c r="I653" s="5" t="str">
        <f t="shared" ca="1" si="136"/>
        <v/>
      </c>
      <c r="J653" s="1" t="str">
        <f t="shared" si="140"/>
        <v>Manhole Inspectioneach</v>
      </c>
      <c r="K653" s="2" t="e">
        <f>MATCH(J653,#REF!,0)</f>
        <v>#REF!</v>
      </c>
      <c r="L653" s="3" t="str">
        <f t="shared" ca="1" si="137"/>
        <v>F0</v>
      </c>
      <c r="M653" s="3" t="str">
        <f t="shared" ca="1" si="138"/>
        <v>C2</v>
      </c>
      <c r="N653" s="3" t="str">
        <f t="shared" ca="1" si="139"/>
        <v>C2</v>
      </c>
    </row>
    <row r="654" spans="1:14" ht="30" customHeight="1" x14ac:dyDescent="0.2">
      <c r="A654" s="154"/>
      <c r="B654" s="155"/>
      <c r="C654" s="171" t="s">
        <v>709</v>
      </c>
      <c r="D654" s="172"/>
      <c r="E654" s="173" t="s">
        <v>119</v>
      </c>
      <c r="F654" s="46"/>
      <c r="G654" s="47"/>
      <c r="H654" s="47"/>
      <c r="I654" s="5" t="str">
        <f t="shared" ca="1" si="136"/>
        <v>LOCKED</v>
      </c>
      <c r="J654" s="1" t="str">
        <f t="shared" si="140"/>
        <v>BRIAR CLIFF - MANHOLE REPAIR (MH60017147)</v>
      </c>
      <c r="K654" s="2" t="e">
        <f>MATCH(J654,#REF!,0)</f>
        <v>#REF!</v>
      </c>
      <c r="L654" s="3" t="str">
        <f t="shared" ca="1" si="137"/>
        <v>F0</v>
      </c>
      <c r="M654" s="3" t="str">
        <f t="shared" ca="1" si="138"/>
        <v>C2</v>
      </c>
      <c r="N654" s="3" t="str">
        <f t="shared" ca="1" si="139"/>
        <v>C2</v>
      </c>
    </row>
    <row r="655" spans="1:14" ht="30" customHeight="1" x14ac:dyDescent="0.2">
      <c r="A655" s="159" t="s">
        <v>152</v>
      </c>
      <c r="B655" s="160" t="s">
        <v>710</v>
      </c>
      <c r="C655" s="161" t="s">
        <v>327</v>
      </c>
      <c r="D655" s="162" t="s">
        <v>4</v>
      </c>
      <c r="E655" s="163"/>
      <c r="F655" s="46"/>
      <c r="G655" s="47"/>
      <c r="H655" s="47"/>
      <c r="I655" s="5" t="str">
        <f t="shared" ca="1" si="136"/>
        <v>LOCKED</v>
      </c>
      <c r="J655" s="1" t="str">
        <f t="shared" si="140"/>
        <v>F002Replacing Existing RisersCW 2130-R12</v>
      </c>
      <c r="K655" s="2" t="e">
        <f>MATCH(J655,#REF!,0)</f>
        <v>#REF!</v>
      </c>
      <c r="L655" s="3" t="str">
        <f t="shared" ca="1" si="137"/>
        <v>F0</v>
      </c>
      <c r="M655" s="3" t="str">
        <f t="shared" ca="1" si="138"/>
        <v>C2</v>
      </c>
      <c r="N655" s="3" t="str">
        <f t="shared" ca="1" si="139"/>
        <v>C2</v>
      </c>
    </row>
    <row r="656" spans="1:14" ht="30" customHeight="1" x14ac:dyDescent="0.2">
      <c r="A656" s="159" t="s">
        <v>328</v>
      </c>
      <c r="B656" s="164" t="s">
        <v>199</v>
      </c>
      <c r="C656" s="161" t="s">
        <v>332</v>
      </c>
      <c r="D656" s="162"/>
      <c r="E656" s="163" t="s">
        <v>129</v>
      </c>
      <c r="F656" s="165">
        <v>0.3</v>
      </c>
      <c r="G656" s="166"/>
      <c r="H656" s="167">
        <f>ROUND(G656*F656,2)</f>
        <v>0</v>
      </c>
      <c r="I656" s="5" t="str">
        <f t="shared" ca="1" si="136"/>
        <v/>
      </c>
      <c r="J656" s="1" t="str">
        <f t="shared" si="140"/>
        <v>F002APre-cast Concrete Risersvert. m</v>
      </c>
      <c r="K656" s="2" t="e">
        <f>MATCH(J656,#REF!,0)</f>
        <v>#REF!</v>
      </c>
      <c r="L656" s="3" t="str">
        <f t="shared" ca="1" si="137"/>
        <v>F1</v>
      </c>
      <c r="M656" s="3" t="str">
        <f t="shared" ca="1" si="138"/>
        <v>C2</v>
      </c>
      <c r="N656" s="3" t="str">
        <f t="shared" ca="1" si="139"/>
        <v>C2</v>
      </c>
    </row>
    <row r="657" spans="1:14" ht="30" customHeight="1" x14ac:dyDescent="0.2">
      <c r="A657" s="159"/>
      <c r="B657" s="160" t="s">
        <v>711</v>
      </c>
      <c r="C657" s="161" t="s">
        <v>712</v>
      </c>
      <c r="D657" s="162" t="s">
        <v>4</v>
      </c>
      <c r="E657" s="163"/>
      <c r="F657" s="46"/>
      <c r="G657" s="47"/>
      <c r="H657" s="47"/>
      <c r="I657" s="5" t="str">
        <f t="shared" ca="1" si="136"/>
        <v>LOCKED</v>
      </c>
      <c r="J657" s="1" t="str">
        <f t="shared" si="140"/>
        <v>Grout RepairCW 2130-R12</v>
      </c>
      <c r="K657" s="2" t="e">
        <f>MATCH(J657,#REF!,0)</f>
        <v>#REF!</v>
      </c>
      <c r="L657" s="3" t="str">
        <f t="shared" ca="1" si="137"/>
        <v>F0</v>
      </c>
      <c r="M657" s="3" t="str">
        <f t="shared" ca="1" si="138"/>
        <v>C2</v>
      </c>
      <c r="N657" s="3" t="str">
        <f t="shared" ca="1" si="139"/>
        <v>C2</v>
      </c>
    </row>
    <row r="658" spans="1:14" ht="30" customHeight="1" x14ac:dyDescent="0.2">
      <c r="A658" s="159"/>
      <c r="B658" s="164" t="s">
        <v>199</v>
      </c>
      <c r="C658" s="161" t="s">
        <v>713</v>
      </c>
      <c r="D658" s="162"/>
      <c r="E658" s="163" t="s">
        <v>127</v>
      </c>
      <c r="F658" s="170">
        <v>1</v>
      </c>
      <c r="G658" s="166"/>
      <c r="H658" s="167">
        <f>ROUND(G658*F658,2)</f>
        <v>0</v>
      </c>
      <c r="I658" s="5" t="str">
        <f t="shared" ca="1" si="136"/>
        <v/>
      </c>
      <c r="J658" s="1" t="str">
        <f t="shared" si="140"/>
        <v>Pipe Connection Stabilization Repaireach</v>
      </c>
      <c r="K658" s="2" t="e">
        <f>MATCH(J658,#REF!,0)</f>
        <v>#REF!</v>
      </c>
      <c r="L658" s="3" t="str">
        <f t="shared" ca="1" si="137"/>
        <v>F0</v>
      </c>
      <c r="M658" s="3" t="str">
        <f t="shared" ca="1" si="138"/>
        <v>C2</v>
      </c>
      <c r="N658" s="3" t="str">
        <f t="shared" ca="1" si="139"/>
        <v>C2</v>
      </c>
    </row>
    <row r="659" spans="1:14" ht="30" customHeight="1" x14ac:dyDescent="0.2">
      <c r="A659" s="159"/>
      <c r="B659" s="160" t="s">
        <v>714</v>
      </c>
      <c r="C659" s="168" t="s">
        <v>706</v>
      </c>
      <c r="D659" s="169" t="s">
        <v>707</v>
      </c>
      <c r="E659" s="163"/>
      <c r="F659" s="46"/>
      <c r="G659" s="47"/>
      <c r="H659" s="47"/>
      <c r="I659" s="5" t="str">
        <f t="shared" ca="1" si="136"/>
        <v>LOCKED</v>
      </c>
      <c r="J659" s="1" t="str">
        <f t="shared" si="140"/>
        <v>Manhole Inspection (following repair)CW 2145-R5</v>
      </c>
      <c r="K659" s="2" t="e">
        <f>MATCH(J659,#REF!,0)</f>
        <v>#REF!</v>
      </c>
      <c r="L659" s="3" t="str">
        <f t="shared" ca="1" si="137"/>
        <v>F0</v>
      </c>
      <c r="M659" s="3" t="str">
        <f t="shared" ca="1" si="138"/>
        <v>C2</v>
      </c>
      <c r="N659" s="3" t="str">
        <f t="shared" ca="1" si="139"/>
        <v>C2</v>
      </c>
    </row>
    <row r="660" spans="1:14" ht="30" customHeight="1" x14ac:dyDescent="0.2">
      <c r="A660" s="159"/>
      <c r="B660" s="164" t="s">
        <v>199</v>
      </c>
      <c r="C660" s="161" t="s">
        <v>708</v>
      </c>
      <c r="D660" s="162"/>
      <c r="E660" s="163" t="s">
        <v>127</v>
      </c>
      <c r="F660" s="170">
        <v>1</v>
      </c>
      <c r="G660" s="166"/>
      <c r="H660" s="167">
        <f t="shared" ref="H660" si="142">ROUND(G660*F660,2)</f>
        <v>0</v>
      </c>
      <c r="I660" s="5" t="str">
        <f t="shared" ca="1" si="136"/>
        <v/>
      </c>
      <c r="J660" s="1" t="str">
        <f t="shared" si="140"/>
        <v>Manhole Inspectioneach</v>
      </c>
      <c r="K660" s="2" t="e">
        <f>MATCH(J660,#REF!,0)</f>
        <v>#REF!</v>
      </c>
      <c r="L660" s="3" t="str">
        <f t="shared" ca="1" si="137"/>
        <v>F0</v>
      </c>
      <c r="M660" s="3" t="str">
        <f t="shared" ca="1" si="138"/>
        <v>C2</v>
      </c>
      <c r="N660" s="3" t="str">
        <f t="shared" ca="1" si="139"/>
        <v>C2</v>
      </c>
    </row>
    <row r="661" spans="1:14" ht="30" customHeight="1" x14ac:dyDescent="0.2">
      <c r="A661" s="154"/>
      <c r="B661" s="160"/>
      <c r="C661" s="171" t="s">
        <v>715</v>
      </c>
      <c r="D661" s="172"/>
      <c r="E661" s="173" t="s">
        <v>119</v>
      </c>
      <c r="F661" s="46"/>
      <c r="G661" s="47"/>
      <c r="H661" s="47"/>
      <c r="I661" s="5" t="str">
        <f t="shared" ca="1" si="136"/>
        <v>LOCKED</v>
      </c>
      <c r="J661" s="1" t="str">
        <f t="shared" si="140"/>
        <v>BRIAR CLIFF - MANHOLE REPAIR (MH60017136)</v>
      </c>
      <c r="K661" s="2" t="e">
        <f>MATCH(J661,#REF!,0)</f>
        <v>#REF!</v>
      </c>
      <c r="L661" s="3" t="str">
        <f t="shared" ca="1" si="137"/>
        <v>F0</v>
      </c>
      <c r="M661" s="3" t="str">
        <f t="shared" ca="1" si="138"/>
        <v>C2</v>
      </c>
      <c r="N661" s="3" t="str">
        <f t="shared" ca="1" si="139"/>
        <v>C2</v>
      </c>
    </row>
    <row r="662" spans="1:14" ht="30" customHeight="1" x14ac:dyDescent="0.2">
      <c r="A662" s="90" t="s">
        <v>32</v>
      </c>
      <c r="B662" s="160" t="s">
        <v>716</v>
      </c>
      <c r="C662" s="174" t="s">
        <v>426</v>
      </c>
      <c r="D662" s="175" t="s">
        <v>427</v>
      </c>
      <c r="E662" s="163"/>
      <c r="F662" s="46"/>
      <c r="G662" s="47"/>
      <c r="H662" s="47"/>
      <c r="I662" s="5" t="str">
        <f t="shared" ca="1" si="136"/>
        <v>LOCKED</v>
      </c>
      <c r="J662" s="1" t="str">
        <f t="shared" si="140"/>
        <v>E023Frames &amp; CoversCW 3210-R8</v>
      </c>
      <c r="K662" s="2" t="e">
        <f>MATCH(J662,#REF!,0)</f>
        <v>#REF!</v>
      </c>
      <c r="L662" s="3" t="str">
        <f t="shared" ca="1" si="137"/>
        <v>F0</v>
      </c>
      <c r="M662" s="3" t="str">
        <f t="shared" ca="1" si="138"/>
        <v>C2</v>
      </c>
      <c r="N662" s="3" t="str">
        <f t="shared" ca="1" si="139"/>
        <v>C2</v>
      </c>
    </row>
    <row r="663" spans="1:14" ht="45" customHeight="1" x14ac:dyDescent="0.2">
      <c r="A663" s="159" t="s">
        <v>33</v>
      </c>
      <c r="B663" s="164" t="s">
        <v>199</v>
      </c>
      <c r="C663" s="161" t="s">
        <v>464</v>
      </c>
      <c r="D663" s="162"/>
      <c r="E663" s="163" t="s">
        <v>127</v>
      </c>
      <c r="F663" s="170">
        <v>1</v>
      </c>
      <c r="G663" s="166"/>
      <c r="H663" s="167">
        <f>ROUND(G663*F663,2)</f>
        <v>0</v>
      </c>
      <c r="I663" s="5" t="str">
        <f t="shared" ca="1" si="136"/>
        <v/>
      </c>
      <c r="J663" s="1" t="str">
        <f t="shared" si="140"/>
        <v>E024AP-006 - Standard Frame for Manhole and Catch Basineach</v>
      </c>
      <c r="K663" s="2" t="e">
        <f>MATCH(J663,#REF!,0)</f>
        <v>#REF!</v>
      </c>
      <c r="L663" s="3" t="str">
        <f t="shared" ca="1" si="137"/>
        <v>F0</v>
      </c>
      <c r="M663" s="3" t="str">
        <f t="shared" ca="1" si="138"/>
        <v>C2</v>
      </c>
      <c r="N663" s="3" t="str">
        <f t="shared" ca="1" si="139"/>
        <v>C2</v>
      </c>
    </row>
    <row r="664" spans="1:14" ht="30" customHeight="1" x14ac:dyDescent="0.2">
      <c r="A664" s="159"/>
      <c r="B664" s="160" t="s">
        <v>717</v>
      </c>
      <c r="C664" s="168" t="s">
        <v>706</v>
      </c>
      <c r="D664" s="169" t="s">
        <v>707</v>
      </c>
      <c r="E664" s="163"/>
      <c r="F664" s="46"/>
      <c r="G664" s="47"/>
      <c r="H664" s="47"/>
      <c r="I664" s="5" t="str">
        <f t="shared" ca="1" si="136"/>
        <v>LOCKED</v>
      </c>
      <c r="J664" s="1" t="str">
        <f t="shared" si="140"/>
        <v>Manhole Inspection (following repair)CW 2145-R5</v>
      </c>
      <c r="K664" s="2" t="e">
        <f>MATCH(J664,#REF!,0)</f>
        <v>#REF!</v>
      </c>
      <c r="L664" s="3" t="str">
        <f t="shared" ca="1" si="137"/>
        <v>F0</v>
      </c>
      <c r="M664" s="3" t="str">
        <f t="shared" ca="1" si="138"/>
        <v>C2</v>
      </c>
      <c r="N664" s="3" t="str">
        <f t="shared" ca="1" si="139"/>
        <v>C2</v>
      </c>
    </row>
    <row r="665" spans="1:14" ht="30" customHeight="1" x14ac:dyDescent="0.2">
      <c r="A665" s="159"/>
      <c r="B665" s="164" t="s">
        <v>199</v>
      </c>
      <c r="C665" s="161" t="s">
        <v>708</v>
      </c>
      <c r="D665" s="162"/>
      <c r="E665" s="163" t="s">
        <v>127</v>
      </c>
      <c r="F665" s="170">
        <v>1</v>
      </c>
      <c r="G665" s="166"/>
      <c r="H665" s="167">
        <f t="shared" ref="H665" si="143">ROUND(G665*F665,2)</f>
        <v>0</v>
      </c>
      <c r="I665" s="5" t="str">
        <f t="shared" ca="1" si="136"/>
        <v/>
      </c>
      <c r="J665" s="1" t="str">
        <f t="shared" si="140"/>
        <v>Manhole Inspectioneach</v>
      </c>
      <c r="K665" s="2" t="e">
        <f>MATCH(J665,#REF!,0)</f>
        <v>#REF!</v>
      </c>
      <c r="L665" s="3" t="str">
        <f t="shared" ca="1" si="137"/>
        <v>F0</v>
      </c>
      <c r="M665" s="3" t="str">
        <f t="shared" ca="1" si="138"/>
        <v>C2</v>
      </c>
      <c r="N665" s="3" t="str">
        <f t="shared" ca="1" si="139"/>
        <v>C2</v>
      </c>
    </row>
    <row r="666" spans="1:14" ht="30" customHeight="1" x14ac:dyDescent="0.2">
      <c r="A666" s="154"/>
      <c r="B666" s="155"/>
      <c r="C666" s="171" t="s">
        <v>718</v>
      </c>
      <c r="D666" s="172"/>
      <c r="E666" s="173" t="s">
        <v>119</v>
      </c>
      <c r="F666" s="46"/>
      <c r="G666" s="47"/>
      <c r="H666" s="47"/>
      <c r="I666" s="5" t="str">
        <f t="shared" ca="1" si="136"/>
        <v>LOCKED</v>
      </c>
      <c r="J666" s="1" t="str">
        <f t="shared" si="140"/>
        <v>CHANCELLOR - SEWER REPAIR (MA60015977)</v>
      </c>
      <c r="K666" s="2" t="e">
        <f>MATCH(J666,#REF!,0)</f>
        <v>#REF!</v>
      </c>
      <c r="L666" s="3" t="str">
        <f t="shared" ca="1" si="137"/>
        <v>F0</v>
      </c>
      <c r="M666" s="3" t="str">
        <f t="shared" ca="1" si="138"/>
        <v>C2</v>
      </c>
      <c r="N666" s="3" t="str">
        <f t="shared" ca="1" si="139"/>
        <v>C2</v>
      </c>
    </row>
    <row r="667" spans="1:14" ht="30" customHeight="1" x14ac:dyDescent="0.2">
      <c r="A667" s="159" t="s">
        <v>30</v>
      </c>
      <c r="B667" s="160" t="s">
        <v>719</v>
      </c>
      <c r="C667" s="161" t="s">
        <v>306</v>
      </c>
      <c r="D667" s="162" t="s">
        <v>4</v>
      </c>
      <c r="E667" s="163"/>
      <c r="F667" s="46"/>
      <c r="G667" s="47"/>
      <c r="H667" s="47"/>
      <c r="I667" s="5" t="str">
        <f t="shared" ca="1" si="136"/>
        <v>LOCKED</v>
      </c>
      <c r="J667" s="1" t="str">
        <f t="shared" si="140"/>
        <v>E017Sewer Repair - Up to 3.0 Meters LongCW 2130-R12</v>
      </c>
      <c r="K667" s="2" t="e">
        <f>MATCH(J667,#REF!,0)</f>
        <v>#REF!</v>
      </c>
      <c r="L667" s="3" t="str">
        <f t="shared" ca="1" si="137"/>
        <v>F0</v>
      </c>
      <c r="M667" s="3" t="str">
        <f t="shared" ca="1" si="138"/>
        <v>C2</v>
      </c>
      <c r="N667" s="3" t="str">
        <f t="shared" ca="1" si="139"/>
        <v>C2</v>
      </c>
    </row>
    <row r="668" spans="1:14" ht="30" customHeight="1" x14ac:dyDescent="0.2">
      <c r="A668" s="176" t="s">
        <v>417</v>
      </c>
      <c r="B668" s="164" t="s">
        <v>199</v>
      </c>
      <c r="C668" s="161" t="s">
        <v>720</v>
      </c>
      <c r="D668" s="162"/>
      <c r="E668" s="163"/>
      <c r="F668" s="46"/>
      <c r="G668" s="47"/>
      <c r="H668" s="47"/>
      <c r="I668" s="5" t="str">
        <f t="shared" ca="1" si="136"/>
        <v>LOCKED</v>
      </c>
      <c r="J668" s="1" t="str">
        <f t="shared" si="140"/>
        <v>E017E250 mm, WWS</v>
      </c>
      <c r="K668" s="2" t="e">
        <f>MATCH(J668,#REF!,0)</f>
        <v>#REF!</v>
      </c>
      <c r="L668" s="3" t="str">
        <f t="shared" ca="1" si="137"/>
        <v>F0</v>
      </c>
      <c r="M668" s="3" t="str">
        <f t="shared" ca="1" si="138"/>
        <v>C2</v>
      </c>
      <c r="N668" s="3" t="str">
        <f t="shared" ca="1" si="139"/>
        <v>C2</v>
      </c>
    </row>
    <row r="669" spans="1:14" ht="30" customHeight="1" x14ac:dyDescent="0.2">
      <c r="A669" s="176" t="s">
        <v>418</v>
      </c>
      <c r="B669" s="177" t="s">
        <v>333</v>
      </c>
      <c r="C669" s="161" t="s">
        <v>721</v>
      </c>
      <c r="D669" s="162"/>
      <c r="E669" s="178" t="s">
        <v>127</v>
      </c>
      <c r="F669" s="170">
        <v>1</v>
      </c>
      <c r="G669" s="166"/>
      <c r="H669" s="167">
        <f>ROUND(G669*F669,2)</f>
        <v>0</v>
      </c>
      <c r="I669" s="5" t="str">
        <f t="shared" ca="1" si="136"/>
        <v/>
      </c>
      <c r="J669" s="1" t="str">
        <f t="shared" si="140"/>
        <v>E017FClass 3 Backfilleach</v>
      </c>
      <c r="K669" s="2" t="e">
        <f>MATCH(J669,#REF!,0)</f>
        <v>#REF!</v>
      </c>
      <c r="L669" s="3" t="str">
        <f t="shared" ca="1" si="137"/>
        <v>F0</v>
      </c>
      <c r="M669" s="3" t="str">
        <f t="shared" ca="1" si="138"/>
        <v>C2</v>
      </c>
      <c r="N669" s="3" t="str">
        <f t="shared" ca="1" si="139"/>
        <v>C2</v>
      </c>
    </row>
    <row r="670" spans="1:14" ht="45" customHeight="1" x14ac:dyDescent="0.2">
      <c r="A670" s="176" t="s">
        <v>47</v>
      </c>
      <c r="B670" s="160" t="s">
        <v>722</v>
      </c>
      <c r="C670" s="161" t="s">
        <v>347</v>
      </c>
      <c r="D670" s="162" t="s">
        <v>4</v>
      </c>
      <c r="E670" s="178"/>
      <c r="F670" s="46"/>
      <c r="G670" s="47"/>
      <c r="H670" s="47"/>
      <c r="I670" s="5" t="str">
        <f t="shared" ca="1" si="136"/>
        <v>LOCKED</v>
      </c>
      <c r="J670" s="1" t="str">
        <f t="shared" si="140"/>
        <v>E042Connecting New Sewer Service to Existing Sewer ServiceCW 2130-R12</v>
      </c>
      <c r="K670" s="2" t="e">
        <f>MATCH(J670,#REF!,0)</f>
        <v>#REF!</v>
      </c>
      <c r="L670" s="3" t="str">
        <f t="shared" ca="1" si="137"/>
        <v>F0</v>
      </c>
      <c r="M670" s="3" t="str">
        <f t="shared" ca="1" si="138"/>
        <v>C2</v>
      </c>
      <c r="N670" s="3" t="str">
        <f t="shared" ca="1" si="139"/>
        <v>C2</v>
      </c>
    </row>
    <row r="671" spans="1:14" ht="30" customHeight="1" x14ac:dyDescent="0.2">
      <c r="A671" s="176" t="s">
        <v>48</v>
      </c>
      <c r="B671" s="164" t="s">
        <v>199</v>
      </c>
      <c r="C671" s="161" t="s">
        <v>388</v>
      </c>
      <c r="D671" s="162"/>
      <c r="E671" s="178" t="s">
        <v>127</v>
      </c>
      <c r="F671" s="170">
        <v>1</v>
      </c>
      <c r="G671" s="166"/>
      <c r="H671" s="167">
        <f>ROUND(G671*F671,2)</f>
        <v>0</v>
      </c>
      <c r="I671" s="5" t="str">
        <f t="shared" ca="1" si="136"/>
        <v/>
      </c>
      <c r="J671" s="1" t="str">
        <f t="shared" si="140"/>
        <v>E043150 mmeach</v>
      </c>
      <c r="K671" s="2" t="e">
        <f>MATCH(J671,#REF!,0)</f>
        <v>#REF!</v>
      </c>
      <c r="L671" s="3" t="str">
        <f t="shared" ca="1" si="137"/>
        <v>F0</v>
      </c>
      <c r="M671" s="3" t="str">
        <f t="shared" ca="1" si="138"/>
        <v>C2</v>
      </c>
      <c r="N671" s="3" t="str">
        <f t="shared" ca="1" si="139"/>
        <v>C2</v>
      </c>
    </row>
    <row r="672" spans="1:14" ht="30" customHeight="1" x14ac:dyDescent="0.2">
      <c r="A672" s="159" t="s">
        <v>409</v>
      </c>
      <c r="B672" s="160" t="s">
        <v>723</v>
      </c>
      <c r="C672" s="179" t="s">
        <v>724</v>
      </c>
      <c r="D672" s="175" t="s">
        <v>725</v>
      </c>
      <c r="E672" s="178"/>
      <c r="F672" s="46"/>
      <c r="G672" s="47"/>
      <c r="H672" s="47"/>
      <c r="I672" s="5" t="str">
        <f t="shared" ca="1" si="136"/>
        <v>LOCKED</v>
      </c>
      <c r="J672" s="1" t="str">
        <f t="shared" si="140"/>
        <v>E022ASewer Inspection (following repair)CW2145-R5</v>
      </c>
      <c r="K672" s="2" t="e">
        <f>MATCH(J672,#REF!,0)</f>
        <v>#REF!</v>
      </c>
      <c r="L672" s="3" t="str">
        <f t="shared" ca="1" si="137"/>
        <v>F0</v>
      </c>
      <c r="M672" s="3" t="str">
        <f t="shared" ca="1" si="138"/>
        <v>C2</v>
      </c>
      <c r="N672" s="3" t="str">
        <f t="shared" ca="1" si="139"/>
        <v>C2</v>
      </c>
    </row>
    <row r="673" spans="1:14" s="75" customFormat="1" ht="30" customHeight="1" x14ac:dyDescent="0.2">
      <c r="A673" s="180" t="s">
        <v>424</v>
      </c>
      <c r="B673" s="181" t="s">
        <v>199</v>
      </c>
      <c r="C673" s="182" t="s">
        <v>720</v>
      </c>
      <c r="D673" s="183"/>
      <c r="E673" s="184" t="s">
        <v>128</v>
      </c>
      <c r="F673" s="185">
        <v>66</v>
      </c>
      <c r="G673" s="186"/>
      <c r="H673" s="187">
        <f t="shared" ref="H673" si="144">ROUND(G673*F673,2)</f>
        <v>0</v>
      </c>
      <c r="I673" s="5" t="str">
        <f t="shared" ca="1" si="136"/>
        <v/>
      </c>
      <c r="J673" s="1" t="str">
        <f t="shared" si="140"/>
        <v>E022D250 mm, WWSm</v>
      </c>
      <c r="K673" s="2" t="e">
        <f>MATCH(J673,#REF!,0)</f>
        <v>#REF!</v>
      </c>
      <c r="L673" s="3" t="str">
        <f t="shared" ca="1" si="137"/>
        <v>F0</v>
      </c>
      <c r="M673" s="3" t="str">
        <f t="shared" ca="1" si="138"/>
        <v>C2</v>
      </c>
      <c r="N673" s="3" t="str">
        <f t="shared" ca="1" si="139"/>
        <v>C2</v>
      </c>
    </row>
    <row r="674" spans="1:14" ht="30" customHeight="1" x14ac:dyDescent="0.2">
      <c r="A674" s="154"/>
      <c r="B674" s="155"/>
      <c r="C674" s="171" t="s">
        <v>726</v>
      </c>
      <c r="D674" s="172"/>
      <c r="E674" s="173" t="s">
        <v>119</v>
      </c>
      <c r="F674" s="46"/>
      <c r="G674" s="47"/>
      <c r="H674" s="47"/>
      <c r="I674" s="5" t="str">
        <f t="shared" ca="1" si="136"/>
        <v>LOCKED</v>
      </c>
      <c r="J674" s="1" t="str">
        <f t="shared" si="140"/>
        <v>CHANCELLOR - MANHOLE REPAIR (MH60013750)</v>
      </c>
      <c r="K674" s="2" t="e">
        <f>MATCH(J674,#REF!,0)</f>
        <v>#REF!</v>
      </c>
      <c r="L674" s="3" t="str">
        <f t="shared" ca="1" si="137"/>
        <v>F0</v>
      </c>
      <c r="M674" s="3" t="str">
        <f t="shared" ca="1" si="138"/>
        <v>C2</v>
      </c>
      <c r="N674" s="3" t="str">
        <f t="shared" ca="1" si="139"/>
        <v>C2</v>
      </c>
    </row>
    <row r="675" spans="1:14" ht="30" customHeight="1" x14ac:dyDescent="0.2">
      <c r="A675" s="159" t="s">
        <v>152</v>
      </c>
      <c r="B675" s="160" t="s">
        <v>727</v>
      </c>
      <c r="C675" s="161" t="s">
        <v>327</v>
      </c>
      <c r="D675" s="162" t="s">
        <v>4</v>
      </c>
      <c r="E675" s="163"/>
      <c r="F675" s="46"/>
      <c r="G675" s="47"/>
      <c r="H675" s="47"/>
      <c r="I675" s="5" t="str">
        <f t="shared" ca="1" si="136"/>
        <v>LOCKED</v>
      </c>
      <c r="J675" s="1" t="str">
        <f t="shared" si="140"/>
        <v>F002Replacing Existing RisersCW 2130-R12</v>
      </c>
      <c r="K675" s="2" t="e">
        <f>MATCH(J675,#REF!,0)</f>
        <v>#REF!</v>
      </c>
      <c r="L675" s="3" t="str">
        <f t="shared" ca="1" si="137"/>
        <v>F0</v>
      </c>
      <c r="M675" s="3" t="str">
        <f t="shared" ca="1" si="138"/>
        <v>C2</v>
      </c>
      <c r="N675" s="3" t="str">
        <f t="shared" ca="1" si="139"/>
        <v>C2</v>
      </c>
    </row>
    <row r="676" spans="1:14" ht="30" customHeight="1" x14ac:dyDescent="0.2">
      <c r="A676" s="159" t="s">
        <v>328</v>
      </c>
      <c r="B676" s="164" t="s">
        <v>199</v>
      </c>
      <c r="C676" s="161" t="s">
        <v>332</v>
      </c>
      <c r="D676" s="162"/>
      <c r="E676" s="163" t="s">
        <v>129</v>
      </c>
      <c r="F676" s="165">
        <v>0.2</v>
      </c>
      <c r="G676" s="166"/>
      <c r="H676" s="167">
        <f>ROUND(G676*F676,2)</f>
        <v>0</v>
      </c>
      <c r="I676" s="5" t="str">
        <f t="shared" ca="1" si="136"/>
        <v/>
      </c>
      <c r="J676" s="1" t="str">
        <f t="shared" si="140"/>
        <v>F002APre-cast Concrete Risersvert. m</v>
      </c>
      <c r="K676" s="2" t="e">
        <f>MATCH(J676,#REF!,0)</f>
        <v>#REF!</v>
      </c>
      <c r="L676" s="3" t="str">
        <f t="shared" ca="1" si="137"/>
        <v>F1</v>
      </c>
      <c r="M676" s="3" t="str">
        <f t="shared" ca="1" si="138"/>
        <v>C2</v>
      </c>
      <c r="N676" s="3" t="str">
        <f t="shared" ca="1" si="139"/>
        <v>C2</v>
      </c>
    </row>
    <row r="677" spans="1:14" ht="30" customHeight="1" x14ac:dyDescent="0.2">
      <c r="A677" s="159"/>
      <c r="B677" s="160" t="s">
        <v>728</v>
      </c>
      <c r="C677" s="168" t="s">
        <v>706</v>
      </c>
      <c r="D677" s="169" t="s">
        <v>707</v>
      </c>
      <c r="E677" s="163"/>
      <c r="F677" s="46"/>
      <c r="G677" s="47"/>
      <c r="H677" s="47"/>
      <c r="I677" s="5" t="str">
        <f t="shared" ca="1" si="136"/>
        <v>LOCKED</v>
      </c>
      <c r="J677" s="1" t="str">
        <f t="shared" si="140"/>
        <v>Manhole Inspection (following repair)CW 2145-R5</v>
      </c>
      <c r="K677" s="2" t="e">
        <f>MATCH(J677,#REF!,0)</f>
        <v>#REF!</v>
      </c>
      <c r="L677" s="3" t="str">
        <f t="shared" ca="1" si="137"/>
        <v>F0</v>
      </c>
      <c r="M677" s="3" t="str">
        <f t="shared" ca="1" si="138"/>
        <v>C2</v>
      </c>
      <c r="N677" s="3" t="str">
        <f t="shared" ca="1" si="139"/>
        <v>C2</v>
      </c>
    </row>
    <row r="678" spans="1:14" ht="30" customHeight="1" x14ac:dyDescent="0.2">
      <c r="A678" s="159"/>
      <c r="B678" s="164" t="s">
        <v>199</v>
      </c>
      <c r="C678" s="161" t="s">
        <v>708</v>
      </c>
      <c r="D678" s="162"/>
      <c r="E678" s="163" t="s">
        <v>127</v>
      </c>
      <c r="F678" s="170">
        <v>1</v>
      </c>
      <c r="G678" s="166"/>
      <c r="H678" s="167">
        <f t="shared" ref="H678" si="145">ROUND(G678*F678,2)</f>
        <v>0</v>
      </c>
      <c r="I678" s="5" t="str">
        <f t="shared" ca="1" si="136"/>
        <v/>
      </c>
      <c r="J678" s="1" t="str">
        <f t="shared" si="140"/>
        <v>Manhole Inspectioneach</v>
      </c>
      <c r="K678" s="2" t="e">
        <f>MATCH(J678,#REF!,0)</f>
        <v>#REF!</v>
      </c>
      <c r="L678" s="3" t="str">
        <f t="shared" ca="1" si="137"/>
        <v>F0</v>
      </c>
      <c r="M678" s="3" t="str">
        <f t="shared" ca="1" si="138"/>
        <v>C2</v>
      </c>
      <c r="N678" s="3" t="str">
        <f t="shared" ca="1" si="139"/>
        <v>C2</v>
      </c>
    </row>
    <row r="679" spans="1:14" ht="30" customHeight="1" x14ac:dyDescent="0.2">
      <c r="A679" s="154"/>
      <c r="B679" s="155"/>
      <c r="C679" s="171" t="s">
        <v>729</v>
      </c>
      <c r="D679" s="172"/>
      <c r="E679" s="173" t="s">
        <v>119</v>
      </c>
      <c r="F679" s="46"/>
      <c r="G679" s="47"/>
      <c r="H679" s="47"/>
      <c r="I679" s="5" t="str">
        <f t="shared" ca="1" si="136"/>
        <v>LOCKED</v>
      </c>
      <c r="J679" s="1" t="str">
        <f t="shared" si="140"/>
        <v>DE L'EGLISE - SEWER REPAIR (MA60022003)</v>
      </c>
      <c r="K679" s="2" t="e">
        <f>MATCH(J679,#REF!,0)</f>
        <v>#REF!</v>
      </c>
      <c r="L679" s="3" t="str">
        <f t="shared" ca="1" si="137"/>
        <v>F0</v>
      </c>
      <c r="M679" s="3" t="str">
        <f t="shared" ca="1" si="138"/>
        <v>C2</v>
      </c>
      <c r="N679" s="3" t="str">
        <f t="shared" ca="1" si="139"/>
        <v>C2</v>
      </c>
    </row>
    <row r="680" spans="1:14" ht="30" customHeight="1" x14ac:dyDescent="0.2">
      <c r="A680" s="159" t="s">
        <v>30</v>
      </c>
      <c r="B680" s="160" t="s">
        <v>730</v>
      </c>
      <c r="C680" s="161" t="s">
        <v>306</v>
      </c>
      <c r="D680" s="162" t="s">
        <v>4</v>
      </c>
      <c r="E680" s="163"/>
      <c r="F680" s="46"/>
      <c r="G680" s="47"/>
      <c r="H680" s="47"/>
      <c r="I680" s="5" t="str">
        <f t="shared" ca="1" si="136"/>
        <v>LOCKED</v>
      </c>
      <c r="J680" s="1" t="str">
        <f t="shared" si="140"/>
        <v>E017Sewer Repair - Up to 3.0 Meters LongCW 2130-R12</v>
      </c>
      <c r="K680" s="2" t="e">
        <f>MATCH(J680,#REF!,0)</f>
        <v>#REF!</v>
      </c>
      <c r="L680" s="3" t="str">
        <f t="shared" ca="1" si="137"/>
        <v>F0</v>
      </c>
      <c r="M680" s="3" t="str">
        <f t="shared" ca="1" si="138"/>
        <v>C2</v>
      </c>
      <c r="N680" s="3" t="str">
        <f t="shared" ca="1" si="139"/>
        <v>C2</v>
      </c>
    </row>
    <row r="681" spans="1:14" ht="30" customHeight="1" x14ac:dyDescent="0.2">
      <c r="A681" s="176" t="s">
        <v>415</v>
      </c>
      <c r="B681" s="164" t="s">
        <v>199</v>
      </c>
      <c r="C681" s="161" t="s">
        <v>731</v>
      </c>
      <c r="D681" s="162"/>
      <c r="E681" s="163"/>
      <c r="F681" s="46"/>
      <c r="G681" s="47"/>
      <c r="H681" s="47"/>
      <c r="I681" s="5" t="str">
        <f t="shared" ca="1" si="136"/>
        <v>LOCKED</v>
      </c>
      <c r="J681" s="1" t="str">
        <f t="shared" si="140"/>
        <v>E017C200 mm, WWS</v>
      </c>
      <c r="K681" s="2" t="e">
        <f>MATCH(J681,#REF!,0)</f>
        <v>#REF!</v>
      </c>
      <c r="L681" s="3" t="str">
        <f t="shared" ca="1" si="137"/>
        <v>F0</v>
      </c>
      <c r="M681" s="3" t="str">
        <f t="shared" ca="1" si="138"/>
        <v>C2</v>
      </c>
      <c r="N681" s="3" t="str">
        <f t="shared" ca="1" si="139"/>
        <v>C2</v>
      </c>
    </row>
    <row r="682" spans="1:14" ht="30" customHeight="1" x14ac:dyDescent="0.2">
      <c r="A682" s="176" t="s">
        <v>416</v>
      </c>
      <c r="B682" s="177" t="s">
        <v>333</v>
      </c>
      <c r="C682" s="161" t="s">
        <v>721</v>
      </c>
      <c r="D682" s="162"/>
      <c r="E682" s="178" t="s">
        <v>127</v>
      </c>
      <c r="F682" s="170">
        <v>1</v>
      </c>
      <c r="G682" s="166"/>
      <c r="H682" s="167">
        <f>ROUND(G682*F682,2)</f>
        <v>0</v>
      </c>
      <c r="I682" s="5" t="str">
        <f t="shared" ca="1" si="136"/>
        <v/>
      </c>
      <c r="J682" s="1" t="str">
        <f t="shared" si="140"/>
        <v>E017DClass 3 Backfilleach</v>
      </c>
      <c r="K682" s="2" t="e">
        <f>MATCH(J682,#REF!,0)</f>
        <v>#REF!</v>
      </c>
      <c r="L682" s="3" t="str">
        <f t="shared" ca="1" si="137"/>
        <v>F0</v>
      </c>
      <c r="M682" s="3" t="str">
        <f t="shared" ca="1" si="138"/>
        <v>C2</v>
      </c>
      <c r="N682" s="3" t="str">
        <f t="shared" ca="1" si="139"/>
        <v>C2</v>
      </c>
    </row>
    <row r="683" spans="1:14" ht="45" customHeight="1" x14ac:dyDescent="0.2">
      <c r="A683" s="176" t="s">
        <v>47</v>
      </c>
      <c r="B683" s="160" t="s">
        <v>732</v>
      </c>
      <c r="C683" s="161" t="s">
        <v>347</v>
      </c>
      <c r="D683" s="162" t="s">
        <v>4</v>
      </c>
      <c r="E683" s="178"/>
      <c r="F683" s="46"/>
      <c r="G683" s="47"/>
      <c r="H683" s="47"/>
      <c r="I683" s="5" t="str">
        <f t="shared" ca="1" si="136"/>
        <v>LOCKED</v>
      </c>
      <c r="J683" s="1" t="str">
        <f t="shared" si="140"/>
        <v>E042Connecting New Sewer Service to Existing Sewer ServiceCW 2130-R12</v>
      </c>
      <c r="K683" s="2" t="e">
        <f>MATCH(J683,#REF!,0)</f>
        <v>#REF!</v>
      </c>
      <c r="L683" s="3" t="str">
        <f t="shared" ca="1" si="137"/>
        <v>F0</v>
      </c>
      <c r="M683" s="3" t="str">
        <f t="shared" ca="1" si="138"/>
        <v>C2</v>
      </c>
      <c r="N683" s="3" t="str">
        <f t="shared" ca="1" si="139"/>
        <v>C2</v>
      </c>
    </row>
    <row r="684" spans="1:14" ht="30" customHeight="1" x14ac:dyDescent="0.2">
      <c r="A684" s="176" t="s">
        <v>48</v>
      </c>
      <c r="B684" s="164" t="s">
        <v>199</v>
      </c>
      <c r="C684" s="161" t="s">
        <v>388</v>
      </c>
      <c r="D684" s="162"/>
      <c r="E684" s="178" t="s">
        <v>127</v>
      </c>
      <c r="F684" s="170">
        <v>1</v>
      </c>
      <c r="G684" s="166"/>
      <c r="H684" s="167">
        <f>ROUND(G684*F684,2)</f>
        <v>0</v>
      </c>
      <c r="I684" s="5" t="str">
        <f t="shared" ca="1" si="136"/>
        <v/>
      </c>
      <c r="J684" s="1" t="str">
        <f t="shared" si="140"/>
        <v>E043150 mmeach</v>
      </c>
      <c r="K684" s="2" t="e">
        <f>MATCH(J684,#REF!,0)</f>
        <v>#REF!</v>
      </c>
      <c r="L684" s="3" t="str">
        <f t="shared" ca="1" si="137"/>
        <v>F0</v>
      </c>
      <c r="M684" s="3" t="str">
        <f t="shared" ca="1" si="138"/>
        <v>C2</v>
      </c>
      <c r="N684" s="3" t="str">
        <f t="shared" ca="1" si="139"/>
        <v>C2</v>
      </c>
    </row>
    <row r="685" spans="1:14" ht="30" customHeight="1" x14ac:dyDescent="0.2">
      <c r="A685" s="159" t="s">
        <v>409</v>
      </c>
      <c r="B685" s="160" t="s">
        <v>733</v>
      </c>
      <c r="C685" s="179" t="s">
        <v>724</v>
      </c>
      <c r="D685" s="162" t="s">
        <v>725</v>
      </c>
      <c r="E685" s="178"/>
      <c r="F685" s="46"/>
      <c r="G685" s="47"/>
      <c r="H685" s="47"/>
      <c r="I685" s="5" t="str">
        <f t="shared" ca="1" si="136"/>
        <v>LOCKED</v>
      </c>
      <c r="J685" s="1" t="str">
        <f t="shared" si="140"/>
        <v>E022ASewer Inspection (following repair)CW2145-R5</v>
      </c>
      <c r="K685" s="2" t="e">
        <f>MATCH(J685,#REF!,0)</f>
        <v>#REF!</v>
      </c>
      <c r="L685" s="3" t="str">
        <f t="shared" ca="1" si="137"/>
        <v>F0</v>
      </c>
      <c r="M685" s="3" t="str">
        <f t="shared" ca="1" si="138"/>
        <v>C2</v>
      </c>
      <c r="N685" s="3" t="str">
        <f t="shared" ca="1" si="139"/>
        <v>C2</v>
      </c>
    </row>
    <row r="686" spans="1:14" ht="30" customHeight="1" x14ac:dyDescent="0.2">
      <c r="A686" s="176" t="s">
        <v>423</v>
      </c>
      <c r="B686" s="164" t="s">
        <v>199</v>
      </c>
      <c r="C686" s="161" t="s">
        <v>731</v>
      </c>
      <c r="D686" s="188"/>
      <c r="E686" s="178" t="s">
        <v>128</v>
      </c>
      <c r="F686" s="170">
        <v>77</v>
      </c>
      <c r="G686" s="166"/>
      <c r="H686" s="167">
        <f t="shared" ref="H686" si="146">ROUND(G686*F686,2)</f>
        <v>0</v>
      </c>
      <c r="I686" s="5" t="str">
        <f t="shared" ca="1" si="136"/>
        <v/>
      </c>
      <c r="J686" s="1" t="str">
        <f t="shared" si="140"/>
        <v>E022C200 mm, WWSm</v>
      </c>
      <c r="K686" s="2" t="e">
        <f>MATCH(J686,#REF!,0)</f>
        <v>#REF!</v>
      </c>
      <c r="L686" s="3" t="str">
        <f t="shared" ca="1" si="137"/>
        <v>F0</v>
      </c>
      <c r="M686" s="3" t="str">
        <f t="shared" ca="1" si="138"/>
        <v>C2</v>
      </c>
      <c r="N686" s="3" t="str">
        <f t="shared" ca="1" si="139"/>
        <v>C2</v>
      </c>
    </row>
    <row r="687" spans="1:14" ht="30" customHeight="1" x14ac:dyDescent="0.2">
      <c r="A687" s="154"/>
      <c r="B687" s="155"/>
      <c r="C687" s="171" t="s">
        <v>734</v>
      </c>
      <c r="D687" s="172"/>
      <c r="E687" s="173" t="s">
        <v>119</v>
      </c>
      <c r="F687" s="46"/>
      <c r="G687" s="47"/>
      <c r="H687" s="47"/>
      <c r="I687" s="5" t="str">
        <f t="shared" ca="1" si="136"/>
        <v>LOCKED</v>
      </c>
      <c r="J687" s="1" t="str">
        <f t="shared" si="140"/>
        <v>DE L'EGLISE - SEWER REPAIR (MA60023124)</v>
      </c>
      <c r="K687" s="2" t="e">
        <f>MATCH(J687,#REF!,0)</f>
        <v>#REF!</v>
      </c>
      <c r="L687" s="3" t="str">
        <f t="shared" ca="1" si="137"/>
        <v>F0</v>
      </c>
      <c r="M687" s="3" t="str">
        <f t="shared" ca="1" si="138"/>
        <v>C2</v>
      </c>
      <c r="N687" s="3" t="str">
        <f t="shared" ca="1" si="139"/>
        <v>C2</v>
      </c>
    </row>
    <row r="688" spans="1:14" ht="30" customHeight="1" x14ac:dyDescent="0.2">
      <c r="A688" s="159"/>
      <c r="B688" s="160" t="s">
        <v>735</v>
      </c>
      <c r="C688" s="161" t="s">
        <v>712</v>
      </c>
      <c r="D688" s="162" t="s">
        <v>4</v>
      </c>
      <c r="E688" s="163"/>
      <c r="F688" s="46"/>
      <c r="G688" s="47"/>
      <c r="H688" s="47"/>
      <c r="I688" s="5" t="str">
        <f t="shared" ca="1" si="136"/>
        <v>LOCKED</v>
      </c>
      <c r="J688" s="1" t="str">
        <f t="shared" si="140"/>
        <v>Grout RepairCW 2130-R12</v>
      </c>
      <c r="K688" s="2" t="e">
        <f>MATCH(J688,#REF!,0)</f>
        <v>#REF!</v>
      </c>
      <c r="L688" s="3" t="str">
        <f t="shared" ca="1" si="137"/>
        <v>F0</v>
      </c>
      <c r="M688" s="3" t="str">
        <f t="shared" ca="1" si="138"/>
        <v>C2</v>
      </c>
      <c r="N688" s="3" t="str">
        <f t="shared" ca="1" si="139"/>
        <v>C2</v>
      </c>
    </row>
    <row r="689" spans="1:14" ht="30" customHeight="1" x14ac:dyDescent="0.2">
      <c r="A689" s="159"/>
      <c r="B689" s="164" t="s">
        <v>199</v>
      </c>
      <c r="C689" s="161" t="s">
        <v>736</v>
      </c>
      <c r="D689" s="162"/>
      <c r="E689" s="163" t="s">
        <v>127</v>
      </c>
      <c r="F689" s="170">
        <v>1</v>
      </c>
      <c r="G689" s="166"/>
      <c r="H689" s="167">
        <f>ROUND(G689*F689,2)</f>
        <v>0</v>
      </c>
      <c r="I689" s="5" t="str">
        <f t="shared" ca="1" si="136"/>
        <v/>
      </c>
      <c r="J689" s="1" t="str">
        <f t="shared" si="140"/>
        <v>Stabilization Repaireach</v>
      </c>
      <c r="K689" s="2" t="e">
        <f>MATCH(J689,#REF!,0)</f>
        <v>#REF!</v>
      </c>
      <c r="L689" s="3" t="str">
        <f t="shared" ca="1" si="137"/>
        <v>F0</v>
      </c>
      <c r="M689" s="3" t="str">
        <f t="shared" ca="1" si="138"/>
        <v>C2</v>
      </c>
      <c r="N689" s="3" t="str">
        <f t="shared" ca="1" si="139"/>
        <v>C2</v>
      </c>
    </row>
    <row r="690" spans="1:14" ht="30" customHeight="1" x14ac:dyDescent="0.2">
      <c r="A690" s="159" t="s">
        <v>409</v>
      </c>
      <c r="B690" s="160" t="s">
        <v>737</v>
      </c>
      <c r="C690" s="179" t="s">
        <v>724</v>
      </c>
      <c r="D690" s="175" t="s">
        <v>725</v>
      </c>
      <c r="E690" s="178"/>
      <c r="F690" s="46"/>
      <c r="G690" s="47"/>
      <c r="H690" s="47"/>
      <c r="I690" s="5" t="str">
        <f t="shared" ca="1" si="136"/>
        <v>LOCKED</v>
      </c>
      <c r="J690" s="1" t="str">
        <f t="shared" si="140"/>
        <v>E022ASewer Inspection (following repair)CW2145-R5</v>
      </c>
      <c r="K690" s="2" t="e">
        <f>MATCH(J690,#REF!,0)</f>
        <v>#REF!</v>
      </c>
      <c r="L690" s="3" t="str">
        <f t="shared" ca="1" si="137"/>
        <v>F0</v>
      </c>
      <c r="M690" s="3" t="str">
        <f t="shared" ca="1" si="138"/>
        <v>C2</v>
      </c>
      <c r="N690" s="3" t="str">
        <f t="shared" ca="1" si="139"/>
        <v>C2</v>
      </c>
    </row>
    <row r="691" spans="1:14" ht="30" customHeight="1" x14ac:dyDescent="0.2">
      <c r="A691" s="159" t="s">
        <v>425</v>
      </c>
      <c r="B691" s="164" t="s">
        <v>199</v>
      </c>
      <c r="C691" s="161" t="s">
        <v>738</v>
      </c>
      <c r="D691" s="188"/>
      <c r="E691" s="178" t="s">
        <v>128</v>
      </c>
      <c r="F691" s="170">
        <v>35</v>
      </c>
      <c r="G691" s="166"/>
      <c r="H691" s="167">
        <f t="shared" ref="H691" si="147">ROUND(G691*F691,2)</f>
        <v>0</v>
      </c>
      <c r="I691" s="5" t="str">
        <f t="shared" ca="1" si="136"/>
        <v/>
      </c>
      <c r="J691" s="1" t="str">
        <f t="shared" si="140"/>
        <v>E022E300 mm, LDSm</v>
      </c>
      <c r="K691" s="2" t="e">
        <f>MATCH(J691,#REF!,0)</f>
        <v>#REF!</v>
      </c>
      <c r="L691" s="3" t="str">
        <f t="shared" ca="1" si="137"/>
        <v>F0</v>
      </c>
      <c r="M691" s="3" t="str">
        <f t="shared" ca="1" si="138"/>
        <v>C2</v>
      </c>
      <c r="N691" s="3" t="str">
        <f t="shared" ca="1" si="139"/>
        <v>C2</v>
      </c>
    </row>
    <row r="692" spans="1:14" ht="30" customHeight="1" x14ac:dyDescent="0.2">
      <c r="A692" s="154"/>
      <c r="B692" s="155"/>
      <c r="C692" s="171" t="s">
        <v>739</v>
      </c>
      <c r="D692" s="172"/>
      <c r="E692" s="173" t="s">
        <v>119</v>
      </c>
      <c r="F692" s="46"/>
      <c r="G692" s="47"/>
      <c r="H692" s="47"/>
      <c r="I692" s="5" t="str">
        <f t="shared" ca="1" si="136"/>
        <v>LOCKED</v>
      </c>
      <c r="J692" s="1" t="str">
        <f t="shared" si="140"/>
        <v>DE L'EGLISE - MANHOLE REPAIR (MH60018663)</v>
      </c>
      <c r="K692" s="2" t="e">
        <f>MATCH(J692,#REF!,0)</f>
        <v>#REF!</v>
      </c>
      <c r="L692" s="3" t="str">
        <f t="shared" ca="1" si="137"/>
        <v>F0</v>
      </c>
      <c r="M692" s="3" t="str">
        <f t="shared" ca="1" si="138"/>
        <v>C2</v>
      </c>
      <c r="N692" s="3" t="str">
        <f t="shared" ca="1" si="139"/>
        <v>C2</v>
      </c>
    </row>
    <row r="693" spans="1:14" ht="30" customHeight="1" x14ac:dyDescent="0.2">
      <c r="A693" s="159"/>
      <c r="B693" s="160" t="s">
        <v>740</v>
      </c>
      <c r="C693" s="161" t="s">
        <v>741</v>
      </c>
      <c r="D693" s="162" t="s">
        <v>4</v>
      </c>
      <c r="E693" s="163"/>
      <c r="F693" s="46"/>
      <c r="G693" s="47"/>
      <c r="H693" s="47"/>
      <c r="I693" s="5" t="str">
        <f t="shared" ca="1" si="136"/>
        <v>LOCKED</v>
      </c>
      <c r="J693" s="1" t="str">
        <f t="shared" si="140"/>
        <v>Miscellaneous RepairCW 2130-R12</v>
      </c>
      <c r="K693" s="2" t="e">
        <f>MATCH(J693,#REF!,0)</f>
        <v>#REF!</v>
      </c>
      <c r="L693" s="3" t="str">
        <f t="shared" ca="1" si="137"/>
        <v>F0</v>
      </c>
      <c r="M693" s="3" t="str">
        <f t="shared" ca="1" si="138"/>
        <v>C2</v>
      </c>
      <c r="N693" s="3" t="str">
        <f t="shared" ca="1" si="139"/>
        <v>C2</v>
      </c>
    </row>
    <row r="694" spans="1:14" ht="30" customHeight="1" x14ac:dyDescent="0.2">
      <c r="A694" s="159"/>
      <c r="B694" s="164" t="s">
        <v>199</v>
      </c>
      <c r="C694" s="161" t="s">
        <v>742</v>
      </c>
      <c r="D694" s="162"/>
      <c r="E694" s="163" t="s">
        <v>127</v>
      </c>
      <c r="F694" s="170">
        <v>1</v>
      </c>
      <c r="G694" s="166"/>
      <c r="H694" s="167">
        <f>ROUND(G694*F694,2)</f>
        <v>0</v>
      </c>
      <c r="I694" s="5" t="str">
        <f t="shared" ca="1" si="136"/>
        <v/>
      </c>
      <c r="J694" s="1" t="str">
        <f t="shared" si="140"/>
        <v>Replace Frame &amp; Lifter Ringeach</v>
      </c>
      <c r="K694" s="2" t="e">
        <f>MATCH(J694,#REF!,0)</f>
        <v>#REF!</v>
      </c>
      <c r="L694" s="3" t="str">
        <f t="shared" ca="1" si="137"/>
        <v>F0</v>
      </c>
      <c r="M694" s="3" t="str">
        <f t="shared" ca="1" si="138"/>
        <v>C2</v>
      </c>
      <c r="N694" s="3" t="str">
        <f t="shared" ca="1" si="139"/>
        <v>C2</v>
      </c>
    </row>
    <row r="695" spans="1:14" ht="30" customHeight="1" x14ac:dyDescent="0.2">
      <c r="A695" s="159"/>
      <c r="B695" s="160" t="s">
        <v>743</v>
      </c>
      <c r="C695" s="168" t="s">
        <v>706</v>
      </c>
      <c r="D695" s="169" t="s">
        <v>707</v>
      </c>
      <c r="E695" s="163"/>
      <c r="F695" s="46"/>
      <c r="G695" s="47"/>
      <c r="H695" s="47"/>
      <c r="I695" s="5" t="str">
        <f t="shared" ca="1" si="136"/>
        <v>LOCKED</v>
      </c>
      <c r="J695" s="1" t="str">
        <f t="shared" si="140"/>
        <v>Manhole Inspection (following repair)CW 2145-R5</v>
      </c>
      <c r="K695" s="2" t="e">
        <f>MATCH(J695,#REF!,0)</f>
        <v>#REF!</v>
      </c>
      <c r="L695" s="3" t="str">
        <f t="shared" ca="1" si="137"/>
        <v>F0</v>
      </c>
      <c r="M695" s="3" t="str">
        <f t="shared" ca="1" si="138"/>
        <v>C2</v>
      </c>
      <c r="N695" s="3" t="str">
        <f t="shared" ca="1" si="139"/>
        <v>C2</v>
      </c>
    </row>
    <row r="696" spans="1:14" ht="30" customHeight="1" x14ac:dyDescent="0.2">
      <c r="A696" s="159"/>
      <c r="B696" s="164" t="s">
        <v>199</v>
      </c>
      <c r="C696" s="161" t="s">
        <v>708</v>
      </c>
      <c r="D696" s="162"/>
      <c r="E696" s="163" t="s">
        <v>127</v>
      </c>
      <c r="F696" s="170">
        <v>1</v>
      </c>
      <c r="G696" s="166"/>
      <c r="H696" s="167">
        <f t="shared" ref="H696" si="148">ROUND(G696*F696,2)</f>
        <v>0</v>
      </c>
      <c r="I696" s="5" t="str">
        <f t="shared" ca="1" si="136"/>
        <v/>
      </c>
      <c r="J696" s="1" t="str">
        <f t="shared" si="140"/>
        <v>Manhole Inspectioneach</v>
      </c>
      <c r="K696" s="2" t="e">
        <f>MATCH(J696,#REF!,0)</f>
        <v>#REF!</v>
      </c>
      <c r="L696" s="3" t="str">
        <f t="shared" ca="1" si="137"/>
        <v>F0</v>
      </c>
      <c r="M696" s="3" t="str">
        <f t="shared" ca="1" si="138"/>
        <v>C2</v>
      </c>
      <c r="N696" s="3" t="str">
        <f t="shared" ca="1" si="139"/>
        <v>C2</v>
      </c>
    </row>
    <row r="697" spans="1:14" ht="30" customHeight="1" x14ac:dyDescent="0.2">
      <c r="A697" s="154"/>
      <c r="B697" s="155"/>
      <c r="C697" s="171" t="s">
        <v>744</v>
      </c>
      <c r="D697" s="172"/>
      <c r="E697" s="173" t="s">
        <v>119</v>
      </c>
      <c r="F697" s="46"/>
      <c r="G697" s="47"/>
      <c r="H697" s="47"/>
      <c r="I697" s="5" t="str">
        <f t="shared" ca="1" si="136"/>
        <v>LOCKED</v>
      </c>
      <c r="J697" s="1" t="str">
        <f t="shared" si="140"/>
        <v>DE L'EGLISE - MANHOLE REPAIR (MH60018999)</v>
      </c>
      <c r="K697" s="2" t="e">
        <f>MATCH(J697,#REF!,0)</f>
        <v>#REF!</v>
      </c>
      <c r="L697" s="3" t="str">
        <f t="shared" ca="1" si="137"/>
        <v>F0</v>
      </c>
      <c r="M697" s="3" t="str">
        <f t="shared" ca="1" si="138"/>
        <v>C2</v>
      </c>
      <c r="N697" s="3" t="str">
        <f t="shared" ca="1" si="139"/>
        <v>C2</v>
      </c>
    </row>
    <row r="698" spans="1:14" ht="30" customHeight="1" x14ac:dyDescent="0.2">
      <c r="A698" s="159" t="s">
        <v>152</v>
      </c>
      <c r="B698" s="160" t="s">
        <v>745</v>
      </c>
      <c r="C698" s="161" t="s">
        <v>327</v>
      </c>
      <c r="D698" s="162" t="s">
        <v>4</v>
      </c>
      <c r="E698" s="163"/>
      <c r="F698" s="46"/>
      <c r="G698" s="47"/>
      <c r="H698" s="47"/>
      <c r="I698" s="5" t="str">
        <f t="shared" ca="1" si="136"/>
        <v>LOCKED</v>
      </c>
      <c r="J698" s="1" t="str">
        <f t="shared" si="140"/>
        <v>F002Replacing Existing RisersCW 2130-R12</v>
      </c>
      <c r="K698" s="2" t="e">
        <f>MATCH(J698,#REF!,0)</f>
        <v>#REF!</v>
      </c>
      <c r="L698" s="3" t="str">
        <f t="shared" ca="1" si="137"/>
        <v>F0</v>
      </c>
      <c r="M698" s="3" t="str">
        <f t="shared" ca="1" si="138"/>
        <v>C2</v>
      </c>
      <c r="N698" s="3" t="str">
        <f t="shared" ca="1" si="139"/>
        <v>C2</v>
      </c>
    </row>
    <row r="699" spans="1:14" ht="30" customHeight="1" x14ac:dyDescent="0.2">
      <c r="A699" s="159" t="s">
        <v>328</v>
      </c>
      <c r="B699" s="164" t="s">
        <v>199</v>
      </c>
      <c r="C699" s="161" t="s">
        <v>332</v>
      </c>
      <c r="D699" s="162"/>
      <c r="E699" s="163" t="s">
        <v>129</v>
      </c>
      <c r="F699" s="165">
        <v>0.3</v>
      </c>
      <c r="G699" s="166"/>
      <c r="H699" s="167">
        <f>ROUND(G699*F699,2)</f>
        <v>0</v>
      </c>
      <c r="I699" s="5" t="str">
        <f t="shared" ca="1" si="136"/>
        <v/>
      </c>
      <c r="J699" s="1" t="str">
        <f t="shared" si="140"/>
        <v>F002APre-cast Concrete Risersvert. m</v>
      </c>
      <c r="K699" s="2" t="e">
        <f>MATCH(J699,#REF!,0)</f>
        <v>#REF!</v>
      </c>
      <c r="L699" s="3" t="str">
        <f t="shared" ca="1" si="137"/>
        <v>F1</v>
      </c>
      <c r="M699" s="3" t="str">
        <f t="shared" ca="1" si="138"/>
        <v>C2</v>
      </c>
      <c r="N699" s="3" t="str">
        <f t="shared" ca="1" si="139"/>
        <v>C2</v>
      </c>
    </row>
    <row r="700" spans="1:14" ht="30" customHeight="1" x14ac:dyDescent="0.2">
      <c r="A700" s="159"/>
      <c r="B700" s="160" t="s">
        <v>746</v>
      </c>
      <c r="C700" s="168" t="s">
        <v>706</v>
      </c>
      <c r="D700" s="169" t="s">
        <v>707</v>
      </c>
      <c r="E700" s="163"/>
      <c r="F700" s="46"/>
      <c r="G700" s="47"/>
      <c r="H700" s="47"/>
      <c r="I700" s="5" t="str">
        <f t="shared" ca="1" si="136"/>
        <v>LOCKED</v>
      </c>
      <c r="J700" s="1" t="str">
        <f t="shared" si="140"/>
        <v>Manhole Inspection (following repair)CW 2145-R5</v>
      </c>
      <c r="K700" s="2" t="e">
        <f>MATCH(J700,#REF!,0)</f>
        <v>#REF!</v>
      </c>
      <c r="L700" s="3" t="str">
        <f t="shared" ca="1" si="137"/>
        <v>F0</v>
      </c>
      <c r="M700" s="3" t="str">
        <f t="shared" ca="1" si="138"/>
        <v>C2</v>
      </c>
      <c r="N700" s="3" t="str">
        <f t="shared" ca="1" si="139"/>
        <v>C2</v>
      </c>
    </row>
    <row r="701" spans="1:14" s="75" customFormat="1" ht="30" customHeight="1" x14ac:dyDescent="0.2">
      <c r="A701" s="189"/>
      <c r="B701" s="181" t="s">
        <v>199</v>
      </c>
      <c r="C701" s="182" t="s">
        <v>708</v>
      </c>
      <c r="D701" s="190"/>
      <c r="E701" s="191" t="s">
        <v>127</v>
      </c>
      <c r="F701" s="185">
        <v>1</v>
      </c>
      <c r="G701" s="186"/>
      <c r="H701" s="187">
        <f t="shared" ref="H701" si="149">ROUND(G701*F701,2)</f>
        <v>0</v>
      </c>
      <c r="I701" s="5" t="str">
        <f t="shared" ca="1" si="136"/>
        <v/>
      </c>
      <c r="J701" s="1" t="str">
        <f t="shared" si="140"/>
        <v>Manhole Inspectioneach</v>
      </c>
      <c r="K701" s="2" t="e">
        <f>MATCH(J701,#REF!,0)</f>
        <v>#REF!</v>
      </c>
      <c r="L701" s="3" t="str">
        <f t="shared" ca="1" si="137"/>
        <v>F0</v>
      </c>
      <c r="M701" s="3" t="str">
        <f t="shared" ca="1" si="138"/>
        <v>C2</v>
      </c>
      <c r="N701" s="3" t="str">
        <f t="shared" ca="1" si="139"/>
        <v>C2</v>
      </c>
    </row>
    <row r="702" spans="1:14" ht="30" customHeight="1" x14ac:dyDescent="0.2">
      <c r="A702" s="154"/>
      <c r="B702" s="155"/>
      <c r="C702" s="171" t="s">
        <v>747</v>
      </c>
      <c r="D702" s="172"/>
      <c r="E702" s="173" t="s">
        <v>119</v>
      </c>
      <c r="F702" s="46"/>
      <c r="G702" s="47"/>
      <c r="H702" s="47"/>
      <c r="I702" s="5" t="str">
        <f t="shared" ca="1" si="136"/>
        <v>LOCKED</v>
      </c>
      <c r="J702" s="1" t="str">
        <f t="shared" si="140"/>
        <v>DE L'EGLISE - MANHOLE REPLACEMENT (MH60019000)</v>
      </c>
      <c r="K702" s="2" t="e">
        <f>MATCH(J702,#REF!,0)</f>
        <v>#REF!</v>
      </c>
      <c r="L702" s="3" t="str">
        <f t="shared" ca="1" si="137"/>
        <v>F0</v>
      </c>
      <c r="M702" s="3" t="str">
        <f t="shared" ca="1" si="138"/>
        <v>C2</v>
      </c>
      <c r="N702" s="3" t="str">
        <f t="shared" ca="1" si="139"/>
        <v>C2</v>
      </c>
    </row>
    <row r="703" spans="1:14" ht="30" customHeight="1" x14ac:dyDescent="0.2">
      <c r="A703" s="159"/>
      <c r="B703" s="160" t="s">
        <v>748</v>
      </c>
      <c r="C703" s="161" t="s">
        <v>749</v>
      </c>
      <c r="D703" s="162" t="s">
        <v>4</v>
      </c>
      <c r="E703" s="163"/>
      <c r="F703" s="46"/>
      <c r="G703" s="47"/>
      <c r="H703" s="47"/>
      <c r="I703" s="5" t="str">
        <f t="shared" ca="1" si="136"/>
        <v>LOCKED</v>
      </c>
      <c r="J703" s="1" t="str">
        <f t="shared" si="140"/>
        <v>Replace Existing ManholeCW 2130-R12</v>
      </c>
      <c r="K703" s="2" t="e">
        <f>MATCH(J703,#REF!,0)</f>
        <v>#REF!</v>
      </c>
      <c r="L703" s="3" t="str">
        <f t="shared" ca="1" si="137"/>
        <v>F0</v>
      </c>
      <c r="M703" s="3" t="str">
        <f t="shared" ca="1" si="138"/>
        <v>C2</v>
      </c>
      <c r="N703" s="3" t="str">
        <f t="shared" ca="1" si="139"/>
        <v>C2</v>
      </c>
    </row>
    <row r="704" spans="1:14" ht="30" customHeight="1" x14ac:dyDescent="0.2">
      <c r="A704" s="159"/>
      <c r="B704" s="164" t="s">
        <v>199</v>
      </c>
      <c r="C704" s="161" t="s">
        <v>750</v>
      </c>
      <c r="D704" s="162"/>
      <c r="E704" s="163" t="s">
        <v>129</v>
      </c>
      <c r="F704" s="165">
        <v>2.8</v>
      </c>
      <c r="G704" s="166"/>
      <c r="H704" s="167">
        <f>ROUND(G704*F704,2)</f>
        <v>0</v>
      </c>
      <c r="I704" s="5" t="str">
        <f t="shared" ca="1" si="136"/>
        <v/>
      </c>
      <c r="J704" s="1" t="str">
        <f t="shared" si="140"/>
        <v>Pre-cast Concrete Base and Risersvert. m</v>
      </c>
      <c r="K704" s="2" t="e">
        <f>MATCH(J704,#REF!,0)</f>
        <v>#REF!</v>
      </c>
      <c r="L704" s="3" t="str">
        <f t="shared" ca="1" si="137"/>
        <v>F1</v>
      </c>
      <c r="M704" s="3" t="str">
        <f t="shared" ca="1" si="138"/>
        <v>C2</v>
      </c>
      <c r="N704" s="3" t="str">
        <f t="shared" ca="1" si="139"/>
        <v>C2</v>
      </c>
    </row>
    <row r="705" spans="1:14" ht="30" customHeight="1" x14ac:dyDescent="0.2">
      <c r="A705" s="159"/>
      <c r="B705" s="160" t="s">
        <v>751</v>
      </c>
      <c r="C705" s="168" t="s">
        <v>752</v>
      </c>
      <c r="D705" s="169" t="s">
        <v>707</v>
      </c>
      <c r="E705" s="163"/>
      <c r="F705" s="46"/>
      <c r="G705" s="47"/>
      <c r="H705" s="47"/>
      <c r="I705" s="5" t="str">
        <f t="shared" ca="1" si="136"/>
        <v>LOCKED</v>
      </c>
      <c r="J705" s="1" t="str">
        <f t="shared" si="140"/>
        <v>Manhole Inspection (following replacement)CW 2145-R5</v>
      </c>
      <c r="K705" s="2" t="e">
        <f>MATCH(J705,#REF!,0)</f>
        <v>#REF!</v>
      </c>
      <c r="L705" s="3" t="str">
        <f t="shared" ca="1" si="137"/>
        <v>F0</v>
      </c>
      <c r="M705" s="3" t="str">
        <f t="shared" ca="1" si="138"/>
        <v>C2</v>
      </c>
      <c r="N705" s="3" t="str">
        <f t="shared" ca="1" si="139"/>
        <v>C2</v>
      </c>
    </row>
    <row r="706" spans="1:14" ht="30" customHeight="1" x14ac:dyDescent="0.2">
      <c r="A706" s="159"/>
      <c r="B706" s="164" t="s">
        <v>199</v>
      </c>
      <c r="C706" s="161" t="s">
        <v>708</v>
      </c>
      <c r="D706" s="162"/>
      <c r="E706" s="163" t="s">
        <v>127</v>
      </c>
      <c r="F706" s="170">
        <v>1</v>
      </c>
      <c r="G706" s="166"/>
      <c r="H706" s="167">
        <f t="shared" ref="H706" si="150">ROUND(G706*F706,2)</f>
        <v>0</v>
      </c>
      <c r="I706" s="5" t="str">
        <f t="shared" ca="1" si="136"/>
        <v/>
      </c>
      <c r="J706" s="1" t="str">
        <f t="shared" si="140"/>
        <v>Manhole Inspectioneach</v>
      </c>
      <c r="K706" s="2" t="e">
        <f>MATCH(J706,#REF!,0)</f>
        <v>#REF!</v>
      </c>
      <c r="L706" s="3" t="str">
        <f t="shared" ca="1" si="137"/>
        <v>F0</v>
      </c>
      <c r="M706" s="3" t="str">
        <f t="shared" ca="1" si="138"/>
        <v>C2</v>
      </c>
      <c r="N706" s="3" t="str">
        <f t="shared" ca="1" si="139"/>
        <v>C2</v>
      </c>
    </row>
    <row r="707" spans="1:14" ht="30" customHeight="1" x14ac:dyDescent="0.2">
      <c r="A707" s="154"/>
      <c r="B707" s="155"/>
      <c r="C707" s="171" t="s">
        <v>753</v>
      </c>
      <c r="D707" s="172"/>
      <c r="E707" s="173" t="s">
        <v>119</v>
      </c>
      <c r="F707" s="46"/>
      <c r="G707" s="47"/>
      <c r="H707" s="47"/>
      <c r="I707" s="5" t="str">
        <f t="shared" ca="1" si="136"/>
        <v>LOCKED</v>
      </c>
      <c r="J707" s="1" t="str">
        <f t="shared" si="140"/>
        <v>LA GRAVE - SEWER REPAIR (MA60022020)</v>
      </c>
      <c r="K707" s="2" t="e">
        <f>MATCH(J707,#REF!,0)</f>
        <v>#REF!</v>
      </c>
      <c r="L707" s="3" t="str">
        <f t="shared" ca="1" si="137"/>
        <v>F0</v>
      </c>
      <c r="M707" s="3" t="str">
        <f t="shared" ca="1" si="138"/>
        <v>C2</v>
      </c>
      <c r="N707" s="3" t="str">
        <f t="shared" ca="1" si="139"/>
        <v>C2</v>
      </c>
    </row>
    <row r="708" spans="1:14" ht="30" customHeight="1" x14ac:dyDescent="0.2">
      <c r="A708" s="159" t="s">
        <v>30</v>
      </c>
      <c r="B708" s="160" t="s">
        <v>754</v>
      </c>
      <c r="C708" s="161" t="s">
        <v>306</v>
      </c>
      <c r="D708" s="162" t="s">
        <v>4</v>
      </c>
      <c r="E708" s="163"/>
      <c r="F708" s="46"/>
      <c r="G708" s="47"/>
      <c r="H708" s="47"/>
      <c r="I708" s="5" t="str">
        <f t="shared" ca="1" si="136"/>
        <v>LOCKED</v>
      </c>
      <c r="J708" s="1" t="str">
        <f t="shared" si="140"/>
        <v>E017Sewer Repair - Up to 3.0 Meters LongCW 2130-R12</v>
      </c>
      <c r="K708" s="2" t="e">
        <f>MATCH(J708,#REF!,0)</f>
        <v>#REF!</v>
      </c>
      <c r="L708" s="3" t="str">
        <f t="shared" ca="1" si="137"/>
        <v>F0</v>
      </c>
      <c r="M708" s="3" t="str">
        <f t="shared" ca="1" si="138"/>
        <v>C2</v>
      </c>
      <c r="N708" s="3" t="str">
        <f t="shared" ca="1" si="139"/>
        <v>C2</v>
      </c>
    </row>
    <row r="709" spans="1:14" ht="30" customHeight="1" x14ac:dyDescent="0.2">
      <c r="A709" s="176" t="s">
        <v>415</v>
      </c>
      <c r="B709" s="164" t="s">
        <v>199</v>
      </c>
      <c r="C709" s="161" t="s">
        <v>731</v>
      </c>
      <c r="D709" s="162"/>
      <c r="E709" s="163"/>
      <c r="F709" s="46"/>
      <c r="G709" s="47"/>
      <c r="H709" s="47"/>
      <c r="I709" s="5" t="str">
        <f t="shared" ca="1" si="136"/>
        <v>LOCKED</v>
      </c>
      <c r="J709" s="1" t="str">
        <f t="shared" si="140"/>
        <v>E017C200 mm, WWS</v>
      </c>
      <c r="K709" s="2" t="e">
        <f>MATCH(J709,#REF!,0)</f>
        <v>#REF!</v>
      </c>
      <c r="L709" s="3" t="str">
        <f t="shared" ca="1" si="137"/>
        <v>F0</v>
      </c>
      <c r="M709" s="3" t="str">
        <f t="shared" ca="1" si="138"/>
        <v>C2</v>
      </c>
      <c r="N709" s="3" t="str">
        <f t="shared" ca="1" si="139"/>
        <v>C2</v>
      </c>
    </row>
    <row r="710" spans="1:14" ht="30" customHeight="1" x14ac:dyDescent="0.2">
      <c r="A710" s="176" t="s">
        <v>416</v>
      </c>
      <c r="B710" s="192" t="s">
        <v>333</v>
      </c>
      <c r="C710" s="193" t="s">
        <v>721</v>
      </c>
      <c r="D710" s="188"/>
      <c r="E710" s="178" t="s">
        <v>127</v>
      </c>
      <c r="F710" s="170">
        <v>1</v>
      </c>
      <c r="G710" s="166"/>
      <c r="H710" s="167">
        <f>ROUND(G710*F710,2)</f>
        <v>0</v>
      </c>
      <c r="I710" s="5" t="str">
        <f t="shared" ref="I710:I773" ca="1" si="151">IF(CELL("protect",$G710)=1, "LOCKED", "")</f>
        <v/>
      </c>
      <c r="J710" s="1" t="str">
        <f t="shared" si="140"/>
        <v>E017DClass 3 Backfilleach</v>
      </c>
      <c r="K710" s="2" t="e">
        <f>MATCH(J710,#REF!,0)</f>
        <v>#REF!</v>
      </c>
      <c r="L710" s="3" t="str">
        <f t="shared" ref="L710:L773" ca="1" si="152">CELL("format",$F710)</f>
        <v>F0</v>
      </c>
      <c r="M710" s="3" t="str">
        <f t="shared" ref="M710:M773" ca="1" si="153">CELL("format",$G710)</f>
        <v>C2</v>
      </c>
      <c r="N710" s="3" t="str">
        <f t="shared" ref="N710:N773" ca="1" si="154">CELL("format",$H710)</f>
        <v>C2</v>
      </c>
    </row>
    <row r="711" spans="1:14" ht="30" customHeight="1" x14ac:dyDescent="0.2">
      <c r="A711" s="159" t="s">
        <v>409</v>
      </c>
      <c r="B711" s="160" t="s">
        <v>755</v>
      </c>
      <c r="C711" s="179" t="s">
        <v>724</v>
      </c>
      <c r="D711" s="175" t="s">
        <v>725</v>
      </c>
      <c r="E711" s="178"/>
      <c r="F711" s="46"/>
      <c r="G711" s="47"/>
      <c r="H711" s="47"/>
      <c r="I711" s="5" t="str">
        <f t="shared" ca="1" si="151"/>
        <v>LOCKED</v>
      </c>
      <c r="J711" s="1" t="str">
        <f t="shared" ref="J711:J774" si="155">CLEAN(CONCATENATE(TRIM($A711),TRIM($C711),IF(LEFT($D711)&lt;&gt;"E",TRIM($D711),),TRIM($E711)))</f>
        <v>E022ASewer Inspection (following repair)CW2145-R5</v>
      </c>
      <c r="K711" s="2" t="e">
        <f>MATCH(J711,#REF!,0)</f>
        <v>#REF!</v>
      </c>
      <c r="L711" s="3" t="str">
        <f t="shared" ca="1" si="152"/>
        <v>F0</v>
      </c>
      <c r="M711" s="3" t="str">
        <f t="shared" ca="1" si="153"/>
        <v>C2</v>
      </c>
      <c r="N711" s="3" t="str">
        <f t="shared" ca="1" si="154"/>
        <v>C2</v>
      </c>
    </row>
    <row r="712" spans="1:14" ht="30" customHeight="1" x14ac:dyDescent="0.2">
      <c r="A712" s="176" t="s">
        <v>423</v>
      </c>
      <c r="B712" s="164" t="s">
        <v>199</v>
      </c>
      <c r="C712" s="161" t="s">
        <v>731</v>
      </c>
      <c r="D712" s="188"/>
      <c r="E712" s="178" t="s">
        <v>128</v>
      </c>
      <c r="F712" s="170">
        <v>93</v>
      </c>
      <c r="G712" s="166"/>
      <c r="H712" s="167">
        <f t="shared" ref="H712" si="156">ROUND(G712*F712,2)</f>
        <v>0</v>
      </c>
      <c r="I712" s="5" t="str">
        <f t="shared" ca="1" si="151"/>
        <v/>
      </c>
      <c r="J712" s="1" t="str">
        <f t="shared" si="155"/>
        <v>E022C200 mm, WWSm</v>
      </c>
      <c r="K712" s="2" t="e">
        <f>MATCH(J712,#REF!,0)</f>
        <v>#REF!</v>
      </c>
      <c r="L712" s="3" t="str">
        <f t="shared" ca="1" si="152"/>
        <v>F0</v>
      </c>
      <c r="M712" s="3" t="str">
        <f t="shared" ca="1" si="153"/>
        <v>C2</v>
      </c>
      <c r="N712" s="3" t="str">
        <f t="shared" ca="1" si="154"/>
        <v>C2</v>
      </c>
    </row>
    <row r="713" spans="1:14" ht="30" customHeight="1" x14ac:dyDescent="0.2">
      <c r="A713" s="154"/>
      <c r="B713" s="155"/>
      <c r="C713" s="171" t="s">
        <v>756</v>
      </c>
      <c r="D713" s="172"/>
      <c r="E713" s="173" t="s">
        <v>119</v>
      </c>
      <c r="F713" s="46"/>
      <c r="G713" s="47"/>
      <c r="H713" s="47"/>
      <c r="I713" s="5" t="str">
        <f t="shared" ca="1" si="151"/>
        <v>LOCKED</v>
      </c>
      <c r="J713" s="1" t="str">
        <f t="shared" si="155"/>
        <v>LA GRAVE - MANHOLE REPAIR (MH60018919)</v>
      </c>
      <c r="K713" s="2" t="e">
        <f>MATCH(J713,#REF!,0)</f>
        <v>#REF!</v>
      </c>
      <c r="L713" s="3" t="str">
        <f t="shared" ca="1" si="152"/>
        <v>F0</v>
      </c>
      <c r="M713" s="3" t="str">
        <f t="shared" ca="1" si="153"/>
        <v>C2</v>
      </c>
      <c r="N713" s="3" t="str">
        <f t="shared" ca="1" si="154"/>
        <v>C2</v>
      </c>
    </row>
    <row r="714" spans="1:14" ht="30" customHeight="1" x14ac:dyDescent="0.2">
      <c r="A714" s="159" t="s">
        <v>152</v>
      </c>
      <c r="B714" s="160" t="s">
        <v>757</v>
      </c>
      <c r="C714" s="161" t="s">
        <v>327</v>
      </c>
      <c r="D714" s="162" t="s">
        <v>4</v>
      </c>
      <c r="E714" s="163"/>
      <c r="F714" s="46"/>
      <c r="G714" s="47"/>
      <c r="H714" s="47"/>
      <c r="I714" s="5" t="str">
        <f t="shared" ca="1" si="151"/>
        <v>LOCKED</v>
      </c>
      <c r="J714" s="1" t="str">
        <f t="shared" si="155"/>
        <v>F002Replacing Existing RisersCW 2130-R12</v>
      </c>
      <c r="K714" s="2" t="e">
        <f>MATCH(J714,#REF!,0)</f>
        <v>#REF!</v>
      </c>
      <c r="L714" s="3" t="str">
        <f t="shared" ca="1" si="152"/>
        <v>F0</v>
      </c>
      <c r="M714" s="3" t="str">
        <f t="shared" ca="1" si="153"/>
        <v>C2</v>
      </c>
      <c r="N714" s="3" t="str">
        <f t="shared" ca="1" si="154"/>
        <v>C2</v>
      </c>
    </row>
    <row r="715" spans="1:14" ht="30" customHeight="1" x14ac:dyDescent="0.2">
      <c r="A715" s="159" t="s">
        <v>328</v>
      </c>
      <c r="B715" s="164" t="s">
        <v>199</v>
      </c>
      <c r="C715" s="161" t="s">
        <v>332</v>
      </c>
      <c r="D715" s="162"/>
      <c r="E715" s="163" t="s">
        <v>129</v>
      </c>
      <c r="F715" s="165">
        <v>0.5</v>
      </c>
      <c r="G715" s="166"/>
      <c r="H715" s="167">
        <f>ROUND(G715*F715,2)</f>
        <v>0</v>
      </c>
      <c r="I715" s="5" t="str">
        <f t="shared" ca="1" si="151"/>
        <v/>
      </c>
      <c r="J715" s="1" t="str">
        <f t="shared" si="155"/>
        <v>F002APre-cast Concrete Risersvert. m</v>
      </c>
      <c r="K715" s="2" t="e">
        <f>MATCH(J715,#REF!,0)</f>
        <v>#REF!</v>
      </c>
      <c r="L715" s="3" t="str">
        <f t="shared" ca="1" si="152"/>
        <v>F1</v>
      </c>
      <c r="M715" s="3" t="str">
        <f t="shared" ca="1" si="153"/>
        <v>C2</v>
      </c>
      <c r="N715" s="3" t="str">
        <f t="shared" ca="1" si="154"/>
        <v>C2</v>
      </c>
    </row>
    <row r="716" spans="1:14" ht="30" customHeight="1" x14ac:dyDescent="0.2">
      <c r="A716" s="159"/>
      <c r="B716" s="160" t="s">
        <v>758</v>
      </c>
      <c r="C716" s="168" t="s">
        <v>706</v>
      </c>
      <c r="D716" s="169" t="s">
        <v>707</v>
      </c>
      <c r="E716" s="163"/>
      <c r="F716" s="46"/>
      <c r="G716" s="47"/>
      <c r="H716" s="47"/>
      <c r="I716" s="5" t="str">
        <f t="shared" ca="1" si="151"/>
        <v>LOCKED</v>
      </c>
      <c r="J716" s="1" t="str">
        <f t="shared" si="155"/>
        <v>Manhole Inspection (following repair)CW 2145-R5</v>
      </c>
      <c r="K716" s="2" t="e">
        <f>MATCH(J716,#REF!,0)</f>
        <v>#REF!</v>
      </c>
      <c r="L716" s="3" t="str">
        <f t="shared" ca="1" si="152"/>
        <v>F0</v>
      </c>
      <c r="M716" s="3" t="str">
        <f t="shared" ca="1" si="153"/>
        <v>C2</v>
      </c>
      <c r="N716" s="3" t="str">
        <f t="shared" ca="1" si="154"/>
        <v>C2</v>
      </c>
    </row>
    <row r="717" spans="1:14" ht="30" customHeight="1" x14ac:dyDescent="0.2">
      <c r="A717" s="159"/>
      <c r="B717" s="164" t="s">
        <v>199</v>
      </c>
      <c r="C717" s="161" t="s">
        <v>708</v>
      </c>
      <c r="D717" s="162"/>
      <c r="E717" s="163" t="s">
        <v>127</v>
      </c>
      <c r="F717" s="170">
        <v>1</v>
      </c>
      <c r="G717" s="166"/>
      <c r="H717" s="167">
        <f t="shared" ref="H717" si="157">ROUND(G717*F717,2)</f>
        <v>0</v>
      </c>
      <c r="I717" s="5" t="str">
        <f t="shared" ca="1" si="151"/>
        <v/>
      </c>
      <c r="J717" s="1" t="str">
        <f t="shared" si="155"/>
        <v>Manhole Inspectioneach</v>
      </c>
      <c r="K717" s="2" t="e">
        <f>MATCH(J717,#REF!,0)</f>
        <v>#REF!</v>
      </c>
      <c r="L717" s="3" t="str">
        <f t="shared" ca="1" si="152"/>
        <v>F0</v>
      </c>
      <c r="M717" s="3" t="str">
        <f t="shared" ca="1" si="153"/>
        <v>C2</v>
      </c>
      <c r="N717" s="3" t="str">
        <f t="shared" ca="1" si="154"/>
        <v>C2</v>
      </c>
    </row>
    <row r="718" spans="1:14" ht="30" customHeight="1" x14ac:dyDescent="0.2">
      <c r="A718" s="154"/>
      <c r="B718" s="155"/>
      <c r="C718" s="171" t="s">
        <v>759</v>
      </c>
      <c r="D718" s="172"/>
      <c r="E718" s="173" t="s">
        <v>119</v>
      </c>
      <c r="F718" s="46"/>
      <c r="G718" s="47"/>
      <c r="H718" s="47"/>
      <c r="I718" s="5" t="str">
        <f t="shared" ca="1" si="151"/>
        <v>LOCKED</v>
      </c>
      <c r="J718" s="1" t="str">
        <f t="shared" si="155"/>
        <v>LA GRAVE - MANHOLE REPAIR (MH60018915)</v>
      </c>
      <c r="K718" s="2" t="e">
        <f>MATCH(J718,#REF!,0)</f>
        <v>#REF!</v>
      </c>
      <c r="L718" s="3" t="str">
        <f t="shared" ca="1" si="152"/>
        <v>F0</v>
      </c>
      <c r="M718" s="3" t="str">
        <f t="shared" ca="1" si="153"/>
        <v>C2</v>
      </c>
      <c r="N718" s="3" t="str">
        <f t="shared" ca="1" si="154"/>
        <v>C2</v>
      </c>
    </row>
    <row r="719" spans="1:14" ht="30" customHeight="1" x14ac:dyDescent="0.2">
      <c r="A719" s="159" t="s">
        <v>152</v>
      </c>
      <c r="B719" s="160" t="s">
        <v>760</v>
      </c>
      <c r="C719" s="161" t="s">
        <v>327</v>
      </c>
      <c r="D719" s="162" t="s">
        <v>4</v>
      </c>
      <c r="E719" s="163"/>
      <c r="F719" s="46"/>
      <c r="G719" s="47"/>
      <c r="H719" s="47"/>
      <c r="I719" s="5" t="str">
        <f t="shared" ca="1" si="151"/>
        <v>LOCKED</v>
      </c>
      <c r="J719" s="1" t="str">
        <f t="shared" si="155"/>
        <v>F002Replacing Existing RisersCW 2130-R12</v>
      </c>
      <c r="K719" s="2" t="e">
        <f>MATCH(J719,#REF!,0)</f>
        <v>#REF!</v>
      </c>
      <c r="L719" s="3" t="str">
        <f t="shared" ca="1" si="152"/>
        <v>F0</v>
      </c>
      <c r="M719" s="3" t="str">
        <f t="shared" ca="1" si="153"/>
        <v>C2</v>
      </c>
      <c r="N719" s="3" t="str">
        <f t="shared" ca="1" si="154"/>
        <v>C2</v>
      </c>
    </row>
    <row r="720" spans="1:14" ht="30" customHeight="1" x14ac:dyDescent="0.2">
      <c r="A720" s="159" t="s">
        <v>328</v>
      </c>
      <c r="B720" s="164" t="s">
        <v>199</v>
      </c>
      <c r="C720" s="161" t="s">
        <v>332</v>
      </c>
      <c r="D720" s="162"/>
      <c r="E720" s="163" t="s">
        <v>129</v>
      </c>
      <c r="F720" s="165">
        <v>0.2</v>
      </c>
      <c r="G720" s="166"/>
      <c r="H720" s="167">
        <f>ROUND(G720*F720,2)</f>
        <v>0</v>
      </c>
      <c r="I720" s="5" t="str">
        <f t="shared" ca="1" si="151"/>
        <v/>
      </c>
      <c r="J720" s="1" t="str">
        <f t="shared" si="155"/>
        <v>F002APre-cast Concrete Risersvert. m</v>
      </c>
      <c r="K720" s="2" t="e">
        <f>MATCH(J720,#REF!,0)</f>
        <v>#REF!</v>
      </c>
      <c r="L720" s="3" t="str">
        <f t="shared" ca="1" si="152"/>
        <v>F1</v>
      </c>
      <c r="M720" s="3" t="str">
        <f t="shared" ca="1" si="153"/>
        <v>C2</v>
      </c>
      <c r="N720" s="3" t="str">
        <f t="shared" ca="1" si="154"/>
        <v>C2</v>
      </c>
    </row>
    <row r="721" spans="1:14" ht="30" customHeight="1" x14ac:dyDescent="0.2">
      <c r="A721" s="159"/>
      <c r="B721" s="160" t="s">
        <v>761</v>
      </c>
      <c r="C721" s="168" t="s">
        <v>706</v>
      </c>
      <c r="D721" s="169" t="s">
        <v>707</v>
      </c>
      <c r="E721" s="163"/>
      <c r="F721" s="46"/>
      <c r="G721" s="47"/>
      <c r="H721" s="47"/>
      <c r="I721" s="5" t="str">
        <f t="shared" ca="1" si="151"/>
        <v>LOCKED</v>
      </c>
      <c r="J721" s="1" t="str">
        <f t="shared" si="155"/>
        <v>Manhole Inspection (following repair)CW 2145-R5</v>
      </c>
      <c r="K721" s="2" t="e">
        <f>MATCH(J721,#REF!,0)</f>
        <v>#REF!</v>
      </c>
      <c r="L721" s="3" t="str">
        <f t="shared" ca="1" si="152"/>
        <v>F0</v>
      </c>
      <c r="M721" s="3" t="str">
        <f t="shared" ca="1" si="153"/>
        <v>C2</v>
      </c>
      <c r="N721" s="3" t="str">
        <f t="shared" ca="1" si="154"/>
        <v>C2</v>
      </c>
    </row>
    <row r="722" spans="1:14" ht="30" customHeight="1" x14ac:dyDescent="0.2">
      <c r="A722" s="159"/>
      <c r="B722" s="164" t="s">
        <v>199</v>
      </c>
      <c r="C722" s="161" t="s">
        <v>708</v>
      </c>
      <c r="D722" s="162"/>
      <c r="E722" s="163" t="s">
        <v>127</v>
      </c>
      <c r="F722" s="170">
        <v>1</v>
      </c>
      <c r="G722" s="166"/>
      <c r="H722" s="167">
        <f t="shared" ref="H722" si="158">ROUND(G722*F722,2)</f>
        <v>0</v>
      </c>
      <c r="I722" s="5" t="str">
        <f t="shared" ca="1" si="151"/>
        <v/>
      </c>
      <c r="J722" s="1" t="str">
        <f t="shared" si="155"/>
        <v>Manhole Inspectioneach</v>
      </c>
      <c r="K722" s="2" t="e">
        <f>MATCH(J722,#REF!,0)</f>
        <v>#REF!</v>
      </c>
      <c r="L722" s="3" t="str">
        <f t="shared" ca="1" si="152"/>
        <v>F0</v>
      </c>
      <c r="M722" s="3" t="str">
        <f t="shared" ca="1" si="153"/>
        <v>C2</v>
      </c>
      <c r="N722" s="3" t="str">
        <f t="shared" ca="1" si="154"/>
        <v>C2</v>
      </c>
    </row>
    <row r="723" spans="1:14" ht="30" customHeight="1" x14ac:dyDescent="0.2">
      <c r="A723" s="154"/>
      <c r="B723" s="155"/>
      <c r="C723" s="171" t="s">
        <v>762</v>
      </c>
      <c r="D723" s="172"/>
      <c r="E723" s="173" t="s">
        <v>119</v>
      </c>
      <c r="F723" s="46"/>
      <c r="G723" s="47"/>
      <c r="H723" s="47"/>
      <c r="I723" s="5" t="str">
        <f t="shared" ca="1" si="151"/>
        <v>LOCKED</v>
      </c>
      <c r="J723" s="1" t="str">
        <f t="shared" si="155"/>
        <v>LAKESHORE - MANHOLE REPAIR (MH60013514)</v>
      </c>
      <c r="K723" s="2" t="e">
        <f>MATCH(J723,#REF!,0)</f>
        <v>#REF!</v>
      </c>
      <c r="L723" s="3" t="str">
        <f t="shared" ca="1" si="152"/>
        <v>F0</v>
      </c>
      <c r="M723" s="3" t="str">
        <f t="shared" ca="1" si="153"/>
        <v>C2</v>
      </c>
      <c r="N723" s="3" t="str">
        <f t="shared" ca="1" si="154"/>
        <v>C2</v>
      </c>
    </row>
    <row r="724" spans="1:14" ht="30" customHeight="1" x14ac:dyDescent="0.2">
      <c r="A724" s="159"/>
      <c r="B724" s="160" t="s">
        <v>763</v>
      </c>
      <c r="C724" s="161" t="s">
        <v>741</v>
      </c>
      <c r="D724" s="162" t="s">
        <v>4</v>
      </c>
      <c r="E724" s="163"/>
      <c r="F724" s="46"/>
      <c r="G724" s="47"/>
      <c r="H724" s="47"/>
      <c r="I724" s="5" t="str">
        <f t="shared" ca="1" si="151"/>
        <v>LOCKED</v>
      </c>
      <c r="J724" s="1" t="str">
        <f t="shared" si="155"/>
        <v>Miscellaneous RepairCW 2130-R12</v>
      </c>
      <c r="K724" s="2" t="e">
        <f>MATCH(J724,#REF!,0)</f>
        <v>#REF!</v>
      </c>
      <c r="L724" s="3" t="str">
        <f t="shared" ca="1" si="152"/>
        <v>F0</v>
      </c>
      <c r="M724" s="3" t="str">
        <f t="shared" ca="1" si="153"/>
        <v>C2</v>
      </c>
      <c r="N724" s="3" t="str">
        <f t="shared" ca="1" si="154"/>
        <v>C2</v>
      </c>
    </row>
    <row r="725" spans="1:14" ht="30" customHeight="1" x14ac:dyDescent="0.2">
      <c r="A725" s="159"/>
      <c r="B725" s="164" t="s">
        <v>199</v>
      </c>
      <c r="C725" s="161" t="s">
        <v>764</v>
      </c>
      <c r="D725" s="162"/>
      <c r="E725" s="163" t="s">
        <v>127</v>
      </c>
      <c r="F725" s="170">
        <v>1</v>
      </c>
      <c r="G725" s="166"/>
      <c r="H725" s="167">
        <f>ROUND(G725*F725,2)</f>
        <v>0</v>
      </c>
      <c r="I725" s="5" t="str">
        <f t="shared" ca="1" si="151"/>
        <v/>
      </c>
      <c r="J725" s="1" t="str">
        <f t="shared" si="155"/>
        <v>Adjust Frame &amp; Risereach</v>
      </c>
      <c r="K725" s="2" t="e">
        <f>MATCH(J725,#REF!,0)</f>
        <v>#REF!</v>
      </c>
      <c r="L725" s="3" t="str">
        <f t="shared" ca="1" si="152"/>
        <v>F0</v>
      </c>
      <c r="M725" s="3" t="str">
        <f t="shared" ca="1" si="153"/>
        <v>C2</v>
      </c>
      <c r="N725" s="3" t="str">
        <f t="shared" ca="1" si="154"/>
        <v>C2</v>
      </c>
    </row>
    <row r="726" spans="1:14" ht="30" customHeight="1" x14ac:dyDescent="0.2">
      <c r="A726" s="159"/>
      <c r="B726" s="160" t="s">
        <v>765</v>
      </c>
      <c r="C726" s="168" t="s">
        <v>706</v>
      </c>
      <c r="D726" s="169" t="s">
        <v>707</v>
      </c>
      <c r="E726" s="163"/>
      <c r="F726" s="46"/>
      <c r="G726" s="47"/>
      <c r="H726" s="47"/>
      <c r="I726" s="5" t="str">
        <f t="shared" ca="1" si="151"/>
        <v>LOCKED</v>
      </c>
      <c r="J726" s="1" t="str">
        <f t="shared" si="155"/>
        <v>Manhole Inspection (following repair)CW 2145-R5</v>
      </c>
      <c r="K726" s="2" t="e">
        <f>MATCH(J726,#REF!,0)</f>
        <v>#REF!</v>
      </c>
      <c r="L726" s="3" t="str">
        <f t="shared" ca="1" si="152"/>
        <v>F0</v>
      </c>
      <c r="M726" s="3" t="str">
        <f t="shared" ca="1" si="153"/>
        <v>C2</v>
      </c>
      <c r="N726" s="3" t="str">
        <f t="shared" ca="1" si="154"/>
        <v>C2</v>
      </c>
    </row>
    <row r="727" spans="1:14" ht="30" customHeight="1" x14ac:dyDescent="0.2">
      <c r="A727" s="159"/>
      <c r="B727" s="164" t="s">
        <v>199</v>
      </c>
      <c r="C727" s="161" t="s">
        <v>708</v>
      </c>
      <c r="D727" s="162"/>
      <c r="E727" s="163" t="s">
        <v>127</v>
      </c>
      <c r="F727" s="170">
        <v>1</v>
      </c>
      <c r="G727" s="166"/>
      <c r="H727" s="167">
        <f t="shared" ref="H727" si="159">ROUND(G727*F727,2)</f>
        <v>0</v>
      </c>
      <c r="I727" s="5" t="str">
        <f t="shared" ca="1" si="151"/>
        <v/>
      </c>
      <c r="J727" s="1" t="str">
        <f t="shared" si="155"/>
        <v>Manhole Inspectioneach</v>
      </c>
      <c r="K727" s="2" t="e">
        <f>MATCH(J727,#REF!,0)</f>
        <v>#REF!</v>
      </c>
      <c r="L727" s="3" t="str">
        <f t="shared" ca="1" si="152"/>
        <v>F0</v>
      </c>
      <c r="M727" s="3" t="str">
        <f t="shared" ca="1" si="153"/>
        <v>C2</v>
      </c>
      <c r="N727" s="3" t="str">
        <f t="shared" ca="1" si="154"/>
        <v>C2</v>
      </c>
    </row>
    <row r="728" spans="1:14" ht="30" customHeight="1" x14ac:dyDescent="0.2">
      <c r="A728" s="154"/>
      <c r="B728" s="155"/>
      <c r="C728" s="171" t="s">
        <v>766</v>
      </c>
      <c r="D728" s="172"/>
      <c r="E728" s="173" t="s">
        <v>119</v>
      </c>
      <c r="F728" s="46"/>
      <c r="G728" s="47"/>
      <c r="H728" s="47"/>
      <c r="I728" s="5" t="str">
        <f t="shared" ca="1" si="151"/>
        <v>LOCKED</v>
      </c>
      <c r="J728" s="1" t="str">
        <f t="shared" si="155"/>
        <v>LAKESHORE - MANHOLE REPAIR (MH60013524)</v>
      </c>
      <c r="K728" s="2" t="e">
        <f>MATCH(J728,#REF!,0)</f>
        <v>#REF!</v>
      </c>
      <c r="L728" s="3" t="str">
        <f t="shared" ca="1" si="152"/>
        <v>F0</v>
      </c>
      <c r="M728" s="3" t="str">
        <f t="shared" ca="1" si="153"/>
        <v>C2</v>
      </c>
      <c r="N728" s="3" t="str">
        <f t="shared" ca="1" si="154"/>
        <v>C2</v>
      </c>
    </row>
    <row r="729" spans="1:14" ht="30" customHeight="1" x14ac:dyDescent="0.2">
      <c r="A729" s="159" t="s">
        <v>152</v>
      </c>
      <c r="B729" s="160" t="s">
        <v>767</v>
      </c>
      <c r="C729" s="161" t="s">
        <v>327</v>
      </c>
      <c r="D729" s="162" t="s">
        <v>4</v>
      </c>
      <c r="E729" s="163"/>
      <c r="F729" s="46"/>
      <c r="G729" s="47"/>
      <c r="H729" s="47"/>
      <c r="I729" s="5" t="str">
        <f t="shared" ca="1" si="151"/>
        <v>LOCKED</v>
      </c>
      <c r="J729" s="1" t="str">
        <f t="shared" si="155"/>
        <v>F002Replacing Existing RisersCW 2130-R12</v>
      </c>
      <c r="K729" s="2" t="e">
        <f>MATCH(J729,#REF!,0)</f>
        <v>#REF!</v>
      </c>
      <c r="L729" s="3" t="str">
        <f t="shared" ca="1" si="152"/>
        <v>F0</v>
      </c>
      <c r="M729" s="3" t="str">
        <f t="shared" ca="1" si="153"/>
        <v>C2</v>
      </c>
      <c r="N729" s="3" t="str">
        <f t="shared" ca="1" si="154"/>
        <v>C2</v>
      </c>
    </row>
    <row r="730" spans="1:14" s="75" customFormat="1" ht="30" customHeight="1" x14ac:dyDescent="0.2">
      <c r="A730" s="189" t="s">
        <v>328</v>
      </c>
      <c r="B730" s="181" t="s">
        <v>199</v>
      </c>
      <c r="C730" s="182" t="s">
        <v>332</v>
      </c>
      <c r="D730" s="190"/>
      <c r="E730" s="191" t="s">
        <v>129</v>
      </c>
      <c r="F730" s="194">
        <v>0.1</v>
      </c>
      <c r="G730" s="186"/>
      <c r="H730" s="187">
        <f>ROUND(G730*F730,2)</f>
        <v>0</v>
      </c>
      <c r="I730" s="5" t="str">
        <f t="shared" ca="1" si="151"/>
        <v/>
      </c>
      <c r="J730" s="1" t="str">
        <f t="shared" si="155"/>
        <v>F002APre-cast Concrete Risersvert. m</v>
      </c>
      <c r="K730" s="2" t="e">
        <f>MATCH(J730,#REF!,0)</f>
        <v>#REF!</v>
      </c>
      <c r="L730" s="3" t="str">
        <f t="shared" ca="1" si="152"/>
        <v>F1</v>
      </c>
      <c r="M730" s="3" t="str">
        <f t="shared" ca="1" si="153"/>
        <v>C2</v>
      </c>
      <c r="N730" s="3" t="str">
        <f t="shared" ca="1" si="154"/>
        <v>C2</v>
      </c>
    </row>
    <row r="731" spans="1:14" ht="30" customHeight="1" x14ac:dyDescent="0.2">
      <c r="A731" s="159"/>
      <c r="B731" s="160" t="s">
        <v>768</v>
      </c>
      <c r="C731" s="168" t="s">
        <v>706</v>
      </c>
      <c r="D731" s="169" t="s">
        <v>707</v>
      </c>
      <c r="E731" s="163"/>
      <c r="F731" s="46"/>
      <c r="G731" s="47"/>
      <c r="H731" s="47"/>
      <c r="I731" s="5" t="str">
        <f t="shared" ca="1" si="151"/>
        <v>LOCKED</v>
      </c>
      <c r="J731" s="1" t="str">
        <f t="shared" si="155"/>
        <v>Manhole Inspection (following repair)CW 2145-R5</v>
      </c>
      <c r="K731" s="2" t="e">
        <f>MATCH(J731,#REF!,0)</f>
        <v>#REF!</v>
      </c>
      <c r="L731" s="3" t="str">
        <f t="shared" ca="1" si="152"/>
        <v>F0</v>
      </c>
      <c r="M731" s="3" t="str">
        <f t="shared" ca="1" si="153"/>
        <v>C2</v>
      </c>
      <c r="N731" s="3" t="str">
        <f t="shared" ca="1" si="154"/>
        <v>C2</v>
      </c>
    </row>
    <row r="732" spans="1:14" ht="30" customHeight="1" x14ac:dyDescent="0.2">
      <c r="A732" s="159"/>
      <c r="B732" s="164" t="s">
        <v>199</v>
      </c>
      <c r="C732" s="161" t="s">
        <v>708</v>
      </c>
      <c r="D732" s="162"/>
      <c r="E732" s="163" t="s">
        <v>127</v>
      </c>
      <c r="F732" s="170">
        <v>1</v>
      </c>
      <c r="G732" s="166"/>
      <c r="H732" s="167">
        <f t="shared" ref="H732" si="160">ROUND(G732*F732,2)</f>
        <v>0</v>
      </c>
      <c r="I732" s="5" t="str">
        <f t="shared" ca="1" si="151"/>
        <v/>
      </c>
      <c r="J732" s="1" t="str">
        <f t="shared" si="155"/>
        <v>Manhole Inspectioneach</v>
      </c>
      <c r="K732" s="2" t="e">
        <f>MATCH(J732,#REF!,0)</f>
        <v>#REF!</v>
      </c>
      <c r="L732" s="3" t="str">
        <f t="shared" ca="1" si="152"/>
        <v>F0</v>
      </c>
      <c r="M732" s="3" t="str">
        <f t="shared" ca="1" si="153"/>
        <v>C2</v>
      </c>
      <c r="N732" s="3" t="str">
        <f t="shared" ca="1" si="154"/>
        <v>C2</v>
      </c>
    </row>
    <row r="733" spans="1:14" ht="30" customHeight="1" x14ac:dyDescent="0.2">
      <c r="A733" s="154"/>
      <c r="B733" s="155"/>
      <c r="C733" s="171" t="s">
        <v>769</v>
      </c>
      <c r="D733" s="172"/>
      <c r="E733" s="173" t="s">
        <v>119</v>
      </c>
      <c r="F733" s="46"/>
      <c r="G733" s="47"/>
      <c r="H733" s="47"/>
      <c r="I733" s="5" t="str">
        <f t="shared" ca="1" si="151"/>
        <v>LOCKED</v>
      </c>
      <c r="J733" s="1" t="str">
        <f t="shared" si="155"/>
        <v>MOORE - SEWER REPAIR (MA50012316)</v>
      </c>
      <c r="K733" s="2" t="e">
        <f>MATCH(J733,#REF!,0)</f>
        <v>#REF!</v>
      </c>
      <c r="L733" s="3" t="str">
        <f t="shared" ca="1" si="152"/>
        <v>F0</v>
      </c>
      <c r="M733" s="3" t="str">
        <f t="shared" ca="1" si="153"/>
        <v>C2</v>
      </c>
      <c r="N733" s="3" t="str">
        <f t="shared" ca="1" si="154"/>
        <v>C2</v>
      </c>
    </row>
    <row r="734" spans="1:14" ht="30" customHeight="1" x14ac:dyDescent="0.2">
      <c r="A734" s="159" t="s">
        <v>30</v>
      </c>
      <c r="B734" s="160" t="s">
        <v>770</v>
      </c>
      <c r="C734" s="161" t="s">
        <v>306</v>
      </c>
      <c r="D734" s="162" t="s">
        <v>4</v>
      </c>
      <c r="E734" s="163"/>
      <c r="F734" s="46"/>
      <c r="G734" s="47"/>
      <c r="H734" s="47"/>
      <c r="I734" s="5" t="str">
        <f t="shared" ca="1" si="151"/>
        <v>LOCKED</v>
      </c>
      <c r="J734" s="1" t="str">
        <f t="shared" si="155"/>
        <v>E017Sewer Repair - Up to 3.0 Meters LongCW 2130-R12</v>
      </c>
      <c r="K734" s="2" t="e">
        <f>MATCH(J734,#REF!,0)</f>
        <v>#REF!</v>
      </c>
      <c r="L734" s="3" t="str">
        <f t="shared" ca="1" si="152"/>
        <v>F0</v>
      </c>
      <c r="M734" s="3" t="str">
        <f t="shared" ca="1" si="153"/>
        <v>C2</v>
      </c>
      <c r="N734" s="3" t="str">
        <f t="shared" ca="1" si="154"/>
        <v>C2</v>
      </c>
    </row>
    <row r="735" spans="1:14" ht="30" customHeight="1" x14ac:dyDescent="0.2">
      <c r="A735" s="176" t="s">
        <v>417</v>
      </c>
      <c r="B735" s="164" t="s">
        <v>199</v>
      </c>
      <c r="C735" s="161" t="s">
        <v>720</v>
      </c>
      <c r="D735" s="162"/>
      <c r="E735" s="163"/>
      <c r="F735" s="46"/>
      <c r="G735" s="47"/>
      <c r="H735" s="47"/>
      <c r="I735" s="5" t="str">
        <f t="shared" ca="1" si="151"/>
        <v>LOCKED</v>
      </c>
      <c r="J735" s="1" t="str">
        <f t="shared" si="155"/>
        <v>E017E250 mm, WWS</v>
      </c>
      <c r="K735" s="2" t="e">
        <f>MATCH(J735,#REF!,0)</f>
        <v>#REF!</v>
      </c>
      <c r="L735" s="3" t="str">
        <f t="shared" ca="1" si="152"/>
        <v>F0</v>
      </c>
      <c r="M735" s="3" t="str">
        <f t="shared" ca="1" si="153"/>
        <v>C2</v>
      </c>
      <c r="N735" s="3" t="str">
        <f t="shared" ca="1" si="154"/>
        <v>C2</v>
      </c>
    </row>
    <row r="736" spans="1:14" ht="30" customHeight="1" x14ac:dyDescent="0.2">
      <c r="A736" s="176" t="s">
        <v>418</v>
      </c>
      <c r="B736" s="192" t="s">
        <v>333</v>
      </c>
      <c r="C736" s="193" t="s">
        <v>721</v>
      </c>
      <c r="D736" s="188"/>
      <c r="E736" s="178" t="s">
        <v>127</v>
      </c>
      <c r="F736" s="195">
        <v>3</v>
      </c>
      <c r="G736" s="166"/>
      <c r="H736" s="167">
        <f>ROUND(G736*F736,2)</f>
        <v>0</v>
      </c>
      <c r="I736" s="5" t="str">
        <f t="shared" ca="1" si="151"/>
        <v/>
      </c>
      <c r="J736" s="1" t="str">
        <f t="shared" si="155"/>
        <v>E017FClass 3 Backfilleach</v>
      </c>
      <c r="K736" s="2" t="e">
        <f>MATCH(J736,#REF!,0)</f>
        <v>#REF!</v>
      </c>
      <c r="L736" s="3" t="str">
        <f t="shared" ca="1" si="152"/>
        <v>F0</v>
      </c>
      <c r="M736" s="3" t="str">
        <f t="shared" ca="1" si="153"/>
        <v>C2</v>
      </c>
      <c r="N736" s="3" t="str">
        <f t="shared" ca="1" si="154"/>
        <v>C2</v>
      </c>
    </row>
    <row r="737" spans="1:14" ht="30" customHeight="1" x14ac:dyDescent="0.2">
      <c r="A737" s="159" t="s">
        <v>31</v>
      </c>
      <c r="B737" s="160" t="s">
        <v>771</v>
      </c>
      <c r="C737" s="193" t="s">
        <v>323</v>
      </c>
      <c r="D737" s="188" t="s">
        <v>4</v>
      </c>
      <c r="E737" s="163"/>
      <c r="F737" s="46"/>
      <c r="G737" s="47"/>
      <c r="H737" s="47"/>
      <c r="I737" s="5" t="str">
        <f t="shared" ca="1" si="151"/>
        <v>LOCKED</v>
      </c>
      <c r="J737" s="1" t="str">
        <f t="shared" si="155"/>
        <v>E020Sewer Repair - In Addition to First 3.0 MetersCW 2130-R12</v>
      </c>
      <c r="K737" s="2" t="e">
        <f>MATCH(J737,#REF!,0)</f>
        <v>#REF!</v>
      </c>
      <c r="L737" s="3" t="str">
        <f t="shared" ca="1" si="152"/>
        <v>F0</v>
      </c>
      <c r="M737" s="3" t="str">
        <f t="shared" ca="1" si="153"/>
        <v>C2</v>
      </c>
      <c r="N737" s="3" t="str">
        <f t="shared" ca="1" si="154"/>
        <v>C2</v>
      </c>
    </row>
    <row r="738" spans="1:14" ht="30" customHeight="1" x14ac:dyDescent="0.2">
      <c r="A738" s="176" t="s">
        <v>421</v>
      </c>
      <c r="B738" s="164" t="s">
        <v>199</v>
      </c>
      <c r="C738" s="161" t="s">
        <v>720</v>
      </c>
      <c r="D738" s="162"/>
      <c r="E738" s="163"/>
      <c r="F738" s="46"/>
      <c r="G738" s="47"/>
      <c r="H738" s="47"/>
      <c r="I738" s="5" t="str">
        <f t="shared" ca="1" si="151"/>
        <v>LOCKED</v>
      </c>
      <c r="J738" s="1" t="str">
        <f t="shared" si="155"/>
        <v>E020E250 mm, WWS</v>
      </c>
      <c r="K738" s="2" t="e">
        <f>MATCH(J738,#REF!,0)</f>
        <v>#REF!</v>
      </c>
      <c r="L738" s="3" t="str">
        <f t="shared" ca="1" si="152"/>
        <v>F0</v>
      </c>
      <c r="M738" s="3" t="str">
        <f t="shared" ca="1" si="153"/>
        <v>C2</v>
      </c>
      <c r="N738" s="3" t="str">
        <f t="shared" ca="1" si="154"/>
        <v>C2</v>
      </c>
    </row>
    <row r="739" spans="1:14" ht="30" customHeight="1" x14ac:dyDescent="0.2">
      <c r="A739" s="176" t="s">
        <v>422</v>
      </c>
      <c r="B739" s="177" t="s">
        <v>333</v>
      </c>
      <c r="C739" s="161" t="s">
        <v>721</v>
      </c>
      <c r="D739" s="188"/>
      <c r="E739" s="163" t="s">
        <v>128</v>
      </c>
      <c r="F739" s="165">
        <v>0.2</v>
      </c>
      <c r="G739" s="166"/>
      <c r="H739" s="167">
        <f>ROUND(G739*F739,2)</f>
        <v>0</v>
      </c>
      <c r="I739" s="5" t="str">
        <f t="shared" ca="1" si="151"/>
        <v/>
      </c>
      <c r="J739" s="1" t="str">
        <f t="shared" si="155"/>
        <v>E020FClass 3 Backfillm</v>
      </c>
      <c r="K739" s="2" t="e">
        <f>MATCH(J739,#REF!,0)</f>
        <v>#REF!</v>
      </c>
      <c r="L739" s="3" t="str">
        <f t="shared" ca="1" si="152"/>
        <v>F1</v>
      </c>
      <c r="M739" s="3" t="str">
        <f t="shared" ca="1" si="153"/>
        <v>C2</v>
      </c>
      <c r="N739" s="3" t="str">
        <f t="shared" ca="1" si="154"/>
        <v>C2</v>
      </c>
    </row>
    <row r="740" spans="1:14" ht="45" customHeight="1" x14ac:dyDescent="0.2">
      <c r="A740" s="176" t="s">
        <v>47</v>
      </c>
      <c r="B740" s="160" t="s">
        <v>772</v>
      </c>
      <c r="C740" s="161" t="s">
        <v>347</v>
      </c>
      <c r="D740" s="188" t="s">
        <v>4</v>
      </c>
      <c r="E740" s="178"/>
      <c r="F740" s="46"/>
      <c r="G740" s="47"/>
      <c r="H740" s="47"/>
      <c r="I740" s="5" t="str">
        <f t="shared" ca="1" si="151"/>
        <v>LOCKED</v>
      </c>
      <c r="J740" s="1" t="str">
        <f t="shared" si="155"/>
        <v>E042Connecting New Sewer Service to Existing Sewer ServiceCW 2130-R12</v>
      </c>
      <c r="K740" s="2" t="e">
        <f>MATCH(J740,#REF!,0)</f>
        <v>#REF!</v>
      </c>
      <c r="L740" s="3" t="str">
        <f t="shared" ca="1" si="152"/>
        <v>F0</v>
      </c>
      <c r="M740" s="3" t="str">
        <f t="shared" ca="1" si="153"/>
        <v>C2</v>
      </c>
      <c r="N740" s="3" t="str">
        <f t="shared" ca="1" si="154"/>
        <v>C2</v>
      </c>
    </row>
    <row r="741" spans="1:14" ht="30" customHeight="1" x14ac:dyDescent="0.2">
      <c r="A741" s="176" t="s">
        <v>48</v>
      </c>
      <c r="B741" s="164" t="s">
        <v>199</v>
      </c>
      <c r="C741" s="161" t="s">
        <v>388</v>
      </c>
      <c r="D741" s="188"/>
      <c r="E741" s="178" t="s">
        <v>127</v>
      </c>
      <c r="F741" s="195">
        <v>6</v>
      </c>
      <c r="G741" s="166"/>
      <c r="H741" s="167">
        <f>ROUND(G741*F741,2)</f>
        <v>0</v>
      </c>
      <c r="I741" s="5" t="str">
        <f t="shared" ca="1" si="151"/>
        <v/>
      </c>
      <c r="J741" s="1" t="str">
        <f t="shared" si="155"/>
        <v>E043150 mmeach</v>
      </c>
      <c r="K741" s="2" t="e">
        <f>MATCH(J741,#REF!,0)</f>
        <v>#REF!</v>
      </c>
      <c r="L741" s="3" t="str">
        <f t="shared" ca="1" si="152"/>
        <v>F0</v>
      </c>
      <c r="M741" s="3" t="str">
        <f t="shared" ca="1" si="153"/>
        <v>C2</v>
      </c>
      <c r="N741" s="3" t="str">
        <f t="shared" ca="1" si="154"/>
        <v>C2</v>
      </c>
    </row>
    <row r="742" spans="1:14" ht="30" customHeight="1" x14ac:dyDescent="0.2">
      <c r="A742" s="159" t="s">
        <v>409</v>
      </c>
      <c r="B742" s="160" t="s">
        <v>773</v>
      </c>
      <c r="C742" s="161" t="s">
        <v>724</v>
      </c>
      <c r="D742" s="188" t="s">
        <v>725</v>
      </c>
      <c r="E742" s="178"/>
      <c r="F742" s="46"/>
      <c r="G742" s="47"/>
      <c r="H742" s="47"/>
      <c r="I742" s="5" t="str">
        <f t="shared" ca="1" si="151"/>
        <v>LOCKED</v>
      </c>
      <c r="J742" s="1" t="str">
        <f t="shared" si="155"/>
        <v>E022ASewer Inspection (following repair)CW2145-R5</v>
      </c>
      <c r="K742" s="2" t="e">
        <f>MATCH(J742,#REF!,0)</f>
        <v>#REF!</v>
      </c>
      <c r="L742" s="3" t="str">
        <f t="shared" ca="1" si="152"/>
        <v>F0</v>
      </c>
      <c r="M742" s="3" t="str">
        <f t="shared" ca="1" si="153"/>
        <v>C2</v>
      </c>
      <c r="N742" s="3" t="str">
        <f t="shared" ca="1" si="154"/>
        <v>C2</v>
      </c>
    </row>
    <row r="743" spans="1:14" ht="30" customHeight="1" x14ac:dyDescent="0.2">
      <c r="A743" s="176" t="s">
        <v>424</v>
      </c>
      <c r="B743" s="164" t="s">
        <v>199</v>
      </c>
      <c r="C743" s="161" t="s">
        <v>720</v>
      </c>
      <c r="D743" s="188"/>
      <c r="E743" s="178" t="s">
        <v>128</v>
      </c>
      <c r="F743" s="195">
        <v>148</v>
      </c>
      <c r="G743" s="166"/>
      <c r="H743" s="167">
        <f t="shared" ref="H743" si="161">ROUND(G743*F743,2)</f>
        <v>0</v>
      </c>
      <c r="I743" s="5" t="str">
        <f t="shared" ca="1" si="151"/>
        <v/>
      </c>
      <c r="J743" s="1" t="str">
        <f t="shared" si="155"/>
        <v>E022D250 mm, WWSm</v>
      </c>
      <c r="K743" s="2" t="e">
        <f>MATCH(J743,#REF!,0)</f>
        <v>#REF!</v>
      </c>
      <c r="L743" s="3" t="str">
        <f t="shared" ca="1" si="152"/>
        <v>F0</v>
      </c>
      <c r="M743" s="3" t="str">
        <f t="shared" ca="1" si="153"/>
        <v>C2</v>
      </c>
      <c r="N743" s="3" t="str">
        <f t="shared" ca="1" si="154"/>
        <v>C2</v>
      </c>
    </row>
    <row r="744" spans="1:14" ht="30" customHeight="1" x14ac:dyDescent="0.2">
      <c r="A744" s="154"/>
      <c r="B744" s="155"/>
      <c r="C744" s="171" t="s">
        <v>774</v>
      </c>
      <c r="D744" s="172"/>
      <c r="E744" s="173" t="s">
        <v>119</v>
      </c>
      <c r="F744" s="46"/>
      <c r="G744" s="47"/>
      <c r="H744" s="47"/>
      <c r="I744" s="5" t="str">
        <f t="shared" ca="1" si="151"/>
        <v>LOCKED</v>
      </c>
      <c r="J744" s="1" t="str">
        <f t="shared" si="155"/>
        <v>MOORE - SEWER REPAIR (MA50011428)</v>
      </c>
      <c r="K744" s="2" t="e">
        <f>MATCH(J744,#REF!,0)</f>
        <v>#REF!</v>
      </c>
      <c r="L744" s="3" t="str">
        <f t="shared" ca="1" si="152"/>
        <v>F0</v>
      </c>
      <c r="M744" s="3" t="str">
        <f t="shared" ca="1" si="153"/>
        <v>C2</v>
      </c>
      <c r="N744" s="3" t="str">
        <f t="shared" ca="1" si="154"/>
        <v>C2</v>
      </c>
    </row>
    <row r="745" spans="1:14" ht="30" customHeight="1" x14ac:dyDescent="0.2">
      <c r="A745" s="159" t="s">
        <v>30</v>
      </c>
      <c r="B745" s="160" t="s">
        <v>775</v>
      </c>
      <c r="C745" s="161" t="s">
        <v>306</v>
      </c>
      <c r="D745" s="162" t="s">
        <v>4</v>
      </c>
      <c r="E745" s="163"/>
      <c r="F745" s="46"/>
      <c r="G745" s="47"/>
      <c r="H745" s="47"/>
      <c r="I745" s="5" t="str">
        <f t="shared" ca="1" si="151"/>
        <v>LOCKED</v>
      </c>
      <c r="J745" s="1" t="str">
        <f t="shared" si="155"/>
        <v>E017Sewer Repair - Up to 3.0 Meters LongCW 2130-R12</v>
      </c>
      <c r="K745" s="2" t="e">
        <f>MATCH(J745,#REF!,0)</f>
        <v>#REF!</v>
      </c>
      <c r="L745" s="3" t="str">
        <f t="shared" ca="1" si="152"/>
        <v>F0</v>
      </c>
      <c r="M745" s="3" t="str">
        <f t="shared" ca="1" si="153"/>
        <v>C2</v>
      </c>
      <c r="N745" s="3" t="str">
        <f t="shared" ca="1" si="154"/>
        <v>C2</v>
      </c>
    </row>
    <row r="746" spans="1:14" ht="30" customHeight="1" x14ac:dyDescent="0.2">
      <c r="A746" s="159" t="s">
        <v>419</v>
      </c>
      <c r="B746" s="164" t="s">
        <v>199</v>
      </c>
      <c r="C746" s="161" t="s">
        <v>738</v>
      </c>
      <c r="D746" s="162"/>
      <c r="E746" s="163"/>
      <c r="F746" s="46"/>
      <c r="G746" s="47"/>
      <c r="H746" s="47"/>
      <c r="I746" s="5" t="str">
        <f t="shared" ca="1" si="151"/>
        <v>LOCKED</v>
      </c>
      <c r="J746" s="1" t="str">
        <f t="shared" si="155"/>
        <v>E017G300 mm, LDS</v>
      </c>
      <c r="K746" s="2" t="e">
        <f>MATCH(J746,#REF!,0)</f>
        <v>#REF!</v>
      </c>
      <c r="L746" s="3" t="str">
        <f t="shared" ca="1" si="152"/>
        <v>F0</v>
      </c>
      <c r="M746" s="3" t="str">
        <f t="shared" ca="1" si="153"/>
        <v>C2</v>
      </c>
      <c r="N746" s="3" t="str">
        <f t="shared" ca="1" si="154"/>
        <v>C2</v>
      </c>
    </row>
    <row r="747" spans="1:14" ht="30" customHeight="1" x14ac:dyDescent="0.2">
      <c r="A747" s="159" t="s">
        <v>420</v>
      </c>
      <c r="B747" s="177" t="s">
        <v>333</v>
      </c>
      <c r="C747" s="161" t="s">
        <v>721</v>
      </c>
      <c r="D747" s="162"/>
      <c r="E747" s="178" t="s">
        <v>127</v>
      </c>
      <c r="F747" s="170">
        <v>1</v>
      </c>
      <c r="G747" s="166"/>
      <c r="H747" s="167">
        <f>ROUND(G747*F747,2)</f>
        <v>0</v>
      </c>
      <c r="I747" s="5" t="str">
        <f t="shared" ca="1" si="151"/>
        <v/>
      </c>
      <c r="J747" s="1" t="str">
        <f t="shared" si="155"/>
        <v>E017HClass 3 Backfilleach</v>
      </c>
      <c r="K747" s="2" t="e">
        <f>MATCH(J747,#REF!,0)</f>
        <v>#REF!</v>
      </c>
      <c r="L747" s="3" t="str">
        <f t="shared" ca="1" si="152"/>
        <v>F0</v>
      </c>
      <c r="M747" s="3" t="str">
        <f t="shared" ca="1" si="153"/>
        <v>C2</v>
      </c>
      <c r="N747" s="3" t="str">
        <f t="shared" ca="1" si="154"/>
        <v>C2</v>
      </c>
    </row>
    <row r="748" spans="1:14" ht="45" customHeight="1" x14ac:dyDescent="0.2">
      <c r="A748" s="176" t="s">
        <v>47</v>
      </c>
      <c r="B748" s="160" t="s">
        <v>776</v>
      </c>
      <c r="C748" s="161" t="s">
        <v>347</v>
      </c>
      <c r="D748" s="162" t="s">
        <v>4</v>
      </c>
      <c r="E748" s="178"/>
      <c r="F748" s="46"/>
      <c r="G748" s="47"/>
      <c r="H748" s="47"/>
      <c r="I748" s="5" t="str">
        <f t="shared" ca="1" si="151"/>
        <v>LOCKED</v>
      </c>
      <c r="J748" s="1" t="str">
        <f t="shared" si="155"/>
        <v>E042Connecting New Sewer Service to Existing Sewer ServiceCW 2130-R12</v>
      </c>
      <c r="K748" s="2" t="e">
        <f>MATCH(J748,#REF!,0)</f>
        <v>#REF!</v>
      </c>
      <c r="L748" s="3" t="str">
        <f t="shared" ca="1" si="152"/>
        <v>F0</v>
      </c>
      <c r="M748" s="3" t="str">
        <f t="shared" ca="1" si="153"/>
        <v>C2</v>
      </c>
      <c r="N748" s="3" t="str">
        <f t="shared" ca="1" si="154"/>
        <v>C2</v>
      </c>
    </row>
    <row r="749" spans="1:14" ht="30" customHeight="1" x14ac:dyDescent="0.2">
      <c r="A749" s="176" t="s">
        <v>48</v>
      </c>
      <c r="B749" s="164" t="s">
        <v>199</v>
      </c>
      <c r="C749" s="161" t="s">
        <v>412</v>
      </c>
      <c r="D749" s="162"/>
      <c r="E749" s="178" t="s">
        <v>127</v>
      </c>
      <c r="F749" s="170">
        <v>1</v>
      </c>
      <c r="G749" s="166"/>
      <c r="H749" s="167">
        <f>ROUND(G749*F749,2)</f>
        <v>0</v>
      </c>
      <c r="I749" s="5" t="str">
        <f t="shared" ca="1" si="151"/>
        <v/>
      </c>
      <c r="J749" s="1" t="str">
        <f t="shared" si="155"/>
        <v>E043250 mmeach</v>
      </c>
      <c r="K749" s="2" t="e">
        <f>MATCH(J749,#REF!,0)</f>
        <v>#REF!</v>
      </c>
      <c r="L749" s="3" t="str">
        <f t="shared" ca="1" si="152"/>
        <v>F0</v>
      </c>
      <c r="M749" s="3" t="str">
        <f t="shared" ca="1" si="153"/>
        <v>C2</v>
      </c>
      <c r="N749" s="3" t="str">
        <f t="shared" ca="1" si="154"/>
        <v>C2</v>
      </c>
    </row>
    <row r="750" spans="1:14" ht="30" customHeight="1" x14ac:dyDescent="0.2">
      <c r="A750" s="159" t="s">
        <v>409</v>
      </c>
      <c r="B750" s="160" t="s">
        <v>777</v>
      </c>
      <c r="C750" s="161" t="s">
        <v>724</v>
      </c>
      <c r="D750" s="162" t="s">
        <v>725</v>
      </c>
      <c r="E750" s="178"/>
      <c r="F750" s="46"/>
      <c r="G750" s="47"/>
      <c r="H750" s="47"/>
      <c r="I750" s="5" t="str">
        <f t="shared" ca="1" si="151"/>
        <v>LOCKED</v>
      </c>
      <c r="J750" s="1" t="str">
        <f t="shared" si="155"/>
        <v>E022ASewer Inspection (following repair)CW2145-R5</v>
      </c>
      <c r="K750" s="2" t="e">
        <f>MATCH(J750,#REF!,0)</f>
        <v>#REF!</v>
      </c>
      <c r="L750" s="3" t="str">
        <f t="shared" ca="1" si="152"/>
        <v>F0</v>
      </c>
      <c r="M750" s="3" t="str">
        <f t="shared" ca="1" si="153"/>
        <v>C2</v>
      </c>
      <c r="N750" s="3" t="str">
        <f t="shared" ca="1" si="154"/>
        <v>C2</v>
      </c>
    </row>
    <row r="751" spans="1:14" ht="30" customHeight="1" x14ac:dyDescent="0.2">
      <c r="A751" s="159" t="s">
        <v>425</v>
      </c>
      <c r="B751" s="164" t="s">
        <v>199</v>
      </c>
      <c r="C751" s="161" t="s">
        <v>738</v>
      </c>
      <c r="D751" s="188"/>
      <c r="E751" s="178" t="s">
        <v>128</v>
      </c>
      <c r="F751" s="170">
        <v>109</v>
      </c>
      <c r="G751" s="166"/>
      <c r="H751" s="167">
        <f t="shared" ref="H751" si="162">ROUND(G751*F751,2)</f>
        <v>0</v>
      </c>
      <c r="I751" s="5" t="str">
        <f t="shared" ca="1" si="151"/>
        <v/>
      </c>
      <c r="J751" s="1" t="str">
        <f t="shared" si="155"/>
        <v>E022E300 mm, LDSm</v>
      </c>
      <c r="K751" s="2" t="e">
        <f>MATCH(J751,#REF!,0)</f>
        <v>#REF!</v>
      </c>
      <c r="L751" s="3" t="str">
        <f t="shared" ca="1" si="152"/>
        <v>F0</v>
      </c>
      <c r="M751" s="3" t="str">
        <f t="shared" ca="1" si="153"/>
        <v>C2</v>
      </c>
      <c r="N751" s="3" t="str">
        <f t="shared" ca="1" si="154"/>
        <v>C2</v>
      </c>
    </row>
    <row r="752" spans="1:14" ht="30" customHeight="1" x14ac:dyDescent="0.2">
      <c r="A752" s="154"/>
      <c r="B752" s="155"/>
      <c r="C752" s="171" t="s">
        <v>778</v>
      </c>
      <c r="D752" s="172"/>
      <c r="E752" s="173" t="s">
        <v>119</v>
      </c>
      <c r="F752" s="46"/>
      <c r="G752" s="47"/>
      <c r="H752" s="47"/>
      <c r="I752" s="5" t="str">
        <f t="shared" ca="1" si="151"/>
        <v>LOCKED</v>
      </c>
      <c r="J752" s="1" t="str">
        <f t="shared" si="155"/>
        <v>MOORE - MANHOLE REPAIR (MH50009909)</v>
      </c>
      <c r="K752" s="2" t="e">
        <f>MATCH(J752,#REF!,0)</f>
        <v>#REF!</v>
      </c>
      <c r="L752" s="3" t="str">
        <f t="shared" ca="1" si="152"/>
        <v>F0</v>
      </c>
      <c r="M752" s="3" t="str">
        <f t="shared" ca="1" si="153"/>
        <v>C2</v>
      </c>
      <c r="N752" s="3" t="str">
        <f t="shared" ca="1" si="154"/>
        <v>C2</v>
      </c>
    </row>
    <row r="753" spans="1:14" ht="30" customHeight="1" x14ac:dyDescent="0.2">
      <c r="A753" s="159" t="s">
        <v>152</v>
      </c>
      <c r="B753" s="160" t="s">
        <v>779</v>
      </c>
      <c r="C753" s="161" t="s">
        <v>327</v>
      </c>
      <c r="D753" s="162" t="s">
        <v>4</v>
      </c>
      <c r="E753" s="163"/>
      <c r="F753" s="46"/>
      <c r="G753" s="47"/>
      <c r="H753" s="47"/>
      <c r="I753" s="5" t="str">
        <f t="shared" ca="1" si="151"/>
        <v>LOCKED</v>
      </c>
      <c r="J753" s="1" t="str">
        <f t="shared" si="155"/>
        <v>F002Replacing Existing RisersCW 2130-R12</v>
      </c>
      <c r="K753" s="2" t="e">
        <f>MATCH(J753,#REF!,0)</f>
        <v>#REF!</v>
      </c>
      <c r="L753" s="3" t="str">
        <f t="shared" ca="1" si="152"/>
        <v>F0</v>
      </c>
      <c r="M753" s="3" t="str">
        <f t="shared" ca="1" si="153"/>
        <v>C2</v>
      </c>
      <c r="N753" s="3" t="str">
        <f t="shared" ca="1" si="154"/>
        <v>C2</v>
      </c>
    </row>
    <row r="754" spans="1:14" ht="30" customHeight="1" x14ac:dyDescent="0.2">
      <c r="A754" s="159" t="s">
        <v>328</v>
      </c>
      <c r="B754" s="164" t="s">
        <v>199</v>
      </c>
      <c r="C754" s="161" t="s">
        <v>332</v>
      </c>
      <c r="D754" s="162"/>
      <c r="E754" s="163" t="s">
        <v>129</v>
      </c>
      <c r="F754" s="165">
        <v>0.8</v>
      </c>
      <c r="G754" s="166"/>
      <c r="H754" s="167">
        <f>ROUND(G754*F754,2)</f>
        <v>0</v>
      </c>
      <c r="I754" s="5" t="str">
        <f t="shared" ca="1" si="151"/>
        <v/>
      </c>
      <c r="J754" s="1" t="str">
        <f t="shared" si="155"/>
        <v>F002APre-cast Concrete Risersvert. m</v>
      </c>
      <c r="K754" s="2" t="e">
        <f>MATCH(J754,#REF!,0)</f>
        <v>#REF!</v>
      </c>
      <c r="L754" s="3" t="str">
        <f t="shared" ca="1" si="152"/>
        <v>F1</v>
      </c>
      <c r="M754" s="3" t="str">
        <f t="shared" ca="1" si="153"/>
        <v>C2</v>
      </c>
      <c r="N754" s="3" t="str">
        <f t="shared" ca="1" si="154"/>
        <v>C2</v>
      </c>
    </row>
    <row r="755" spans="1:14" ht="30" customHeight="1" x14ac:dyDescent="0.2">
      <c r="A755" s="159"/>
      <c r="B755" s="160" t="s">
        <v>780</v>
      </c>
      <c r="C755" s="168" t="s">
        <v>706</v>
      </c>
      <c r="D755" s="169" t="s">
        <v>707</v>
      </c>
      <c r="E755" s="163"/>
      <c r="F755" s="46"/>
      <c r="G755" s="47"/>
      <c r="H755" s="47"/>
      <c r="I755" s="5" t="str">
        <f t="shared" ca="1" si="151"/>
        <v>LOCKED</v>
      </c>
      <c r="J755" s="1" t="str">
        <f t="shared" si="155"/>
        <v>Manhole Inspection (following repair)CW 2145-R5</v>
      </c>
      <c r="K755" s="2" t="e">
        <f>MATCH(J755,#REF!,0)</f>
        <v>#REF!</v>
      </c>
      <c r="L755" s="3" t="str">
        <f t="shared" ca="1" si="152"/>
        <v>F0</v>
      </c>
      <c r="M755" s="3" t="str">
        <f t="shared" ca="1" si="153"/>
        <v>C2</v>
      </c>
      <c r="N755" s="3" t="str">
        <f t="shared" ca="1" si="154"/>
        <v>C2</v>
      </c>
    </row>
    <row r="756" spans="1:14" ht="30" customHeight="1" x14ac:dyDescent="0.2">
      <c r="A756" s="159"/>
      <c r="B756" s="164" t="s">
        <v>199</v>
      </c>
      <c r="C756" s="161" t="s">
        <v>708</v>
      </c>
      <c r="D756" s="162"/>
      <c r="E756" s="163" t="s">
        <v>127</v>
      </c>
      <c r="F756" s="170">
        <v>1</v>
      </c>
      <c r="G756" s="166"/>
      <c r="H756" s="167">
        <f t="shared" ref="H756" si="163">ROUND(G756*F756,2)</f>
        <v>0</v>
      </c>
      <c r="I756" s="5" t="str">
        <f t="shared" ca="1" si="151"/>
        <v/>
      </c>
      <c r="J756" s="1" t="str">
        <f t="shared" si="155"/>
        <v>Manhole Inspectioneach</v>
      </c>
      <c r="K756" s="2" t="e">
        <f>MATCH(J756,#REF!,0)</f>
        <v>#REF!</v>
      </c>
      <c r="L756" s="3" t="str">
        <f t="shared" ca="1" si="152"/>
        <v>F0</v>
      </c>
      <c r="M756" s="3" t="str">
        <f t="shared" ca="1" si="153"/>
        <v>C2</v>
      </c>
      <c r="N756" s="3" t="str">
        <f t="shared" ca="1" si="154"/>
        <v>C2</v>
      </c>
    </row>
    <row r="757" spans="1:14" ht="30" customHeight="1" x14ac:dyDescent="0.2">
      <c r="A757" s="154"/>
      <c r="B757" s="155"/>
      <c r="C757" s="171" t="s">
        <v>781</v>
      </c>
      <c r="D757" s="172"/>
      <c r="E757" s="173" t="s">
        <v>119</v>
      </c>
      <c r="F757" s="46"/>
      <c r="G757" s="47"/>
      <c r="H757" s="47"/>
      <c r="I757" s="5" t="str">
        <f t="shared" ca="1" si="151"/>
        <v>LOCKED</v>
      </c>
      <c r="J757" s="1" t="str">
        <f t="shared" si="155"/>
        <v>MOORE - MANHOLE REPLACEMENT (MH50009910)</v>
      </c>
      <c r="K757" s="2" t="e">
        <f>MATCH(J757,#REF!,0)</f>
        <v>#REF!</v>
      </c>
      <c r="L757" s="3" t="str">
        <f t="shared" ca="1" si="152"/>
        <v>F0</v>
      </c>
      <c r="M757" s="3" t="str">
        <f t="shared" ca="1" si="153"/>
        <v>C2</v>
      </c>
      <c r="N757" s="3" t="str">
        <f t="shared" ca="1" si="154"/>
        <v>C2</v>
      </c>
    </row>
    <row r="758" spans="1:14" ht="30" customHeight="1" x14ac:dyDescent="0.2">
      <c r="A758" s="159"/>
      <c r="B758" s="160" t="s">
        <v>782</v>
      </c>
      <c r="C758" s="161" t="s">
        <v>749</v>
      </c>
      <c r="D758" s="162" t="s">
        <v>4</v>
      </c>
      <c r="E758" s="163"/>
      <c r="F758" s="46"/>
      <c r="G758" s="47"/>
      <c r="H758" s="47"/>
      <c r="I758" s="5" t="str">
        <f t="shared" ca="1" si="151"/>
        <v>LOCKED</v>
      </c>
      <c r="J758" s="1" t="str">
        <f t="shared" si="155"/>
        <v>Replace Existing ManholeCW 2130-R12</v>
      </c>
      <c r="K758" s="2" t="e">
        <f>MATCH(J758,#REF!,0)</f>
        <v>#REF!</v>
      </c>
      <c r="L758" s="3" t="str">
        <f t="shared" ca="1" si="152"/>
        <v>F0</v>
      </c>
      <c r="M758" s="3" t="str">
        <f t="shared" ca="1" si="153"/>
        <v>C2</v>
      </c>
      <c r="N758" s="3" t="str">
        <f t="shared" ca="1" si="154"/>
        <v>C2</v>
      </c>
    </row>
    <row r="759" spans="1:14" s="75" customFormat="1" ht="30" customHeight="1" x14ac:dyDescent="0.2">
      <c r="A759" s="189"/>
      <c r="B759" s="181" t="s">
        <v>199</v>
      </c>
      <c r="C759" s="182" t="s">
        <v>750</v>
      </c>
      <c r="D759" s="190"/>
      <c r="E759" s="191" t="s">
        <v>129</v>
      </c>
      <c r="F759" s="194">
        <v>3.2</v>
      </c>
      <c r="G759" s="186"/>
      <c r="H759" s="187">
        <f>ROUND(G759*F759,2)</f>
        <v>0</v>
      </c>
      <c r="I759" s="5" t="str">
        <f t="shared" ca="1" si="151"/>
        <v/>
      </c>
      <c r="J759" s="1" t="str">
        <f t="shared" si="155"/>
        <v>Pre-cast Concrete Base and Risersvert. m</v>
      </c>
      <c r="K759" s="2" t="e">
        <f>MATCH(J759,#REF!,0)</f>
        <v>#REF!</v>
      </c>
      <c r="L759" s="3" t="str">
        <f t="shared" ca="1" si="152"/>
        <v>F1</v>
      </c>
      <c r="M759" s="3" t="str">
        <f t="shared" ca="1" si="153"/>
        <v>C2</v>
      </c>
      <c r="N759" s="3" t="str">
        <f t="shared" ca="1" si="154"/>
        <v>C2</v>
      </c>
    </row>
    <row r="760" spans="1:14" ht="30" customHeight="1" x14ac:dyDescent="0.2">
      <c r="A760" s="159"/>
      <c r="B760" s="160" t="s">
        <v>783</v>
      </c>
      <c r="C760" s="168" t="s">
        <v>752</v>
      </c>
      <c r="D760" s="169" t="s">
        <v>707</v>
      </c>
      <c r="E760" s="163"/>
      <c r="F760" s="46"/>
      <c r="G760" s="47"/>
      <c r="H760" s="47"/>
      <c r="I760" s="5" t="str">
        <f t="shared" ca="1" si="151"/>
        <v>LOCKED</v>
      </c>
      <c r="J760" s="1" t="str">
        <f t="shared" si="155"/>
        <v>Manhole Inspection (following replacement)CW 2145-R5</v>
      </c>
      <c r="K760" s="2" t="e">
        <f>MATCH(J760,#REF!,0)</f>
        <v>#REF!</v>
      </c>
      <c r="L760" s="3" t="str">
        <f t="shared" ca="1" si="152"/>
        <v>F0</v>
      </c>
      <c r="M760" s="3" t="str">
        <f t="shared" ca="1" si="153"/>
        <v>C2</v>
      </c>
      <c r="N760" s="3" t="str">
        <f t="shared" ca="1" si="154"/>
        <v>C2</v>
      </c>
    </row>
    <row r="761" spans="1:14" ht="30" customHeight="1" x14ac:dyDescent="0.2">
      <c r="A761" s="159"/>
      <c r="B761" s="164" t="s">
        <v>199</v>
      </c>
      <c r="C761" s="161" t="s">
        <v>708</v>
      </c>
      <c r="D761" s="162"/>
      <c r="E761" s="163" t="s">
        <v>127</v>
      </c>
      <c r="F761" s="170">
        <v>1</v>
      </c>
      <c r="G761" s="166"/>
      <c r="H761" s="167">
        <f t="shared" ref="H761" si="164">ROUND(G761*F761,2)</f>
        <v>0</v>
      </c>
      <c r="I761" s="5" t="str">
        <f t="shared" ca="1" si="151"/>
        <v/>
      </c>
      <c r="J761" s="1" t="str">
        <f t="shared" si="155"/>
        <v>Manhole Inspectioneach</v>
      </c>
      <c r="K761" s="2" t="e">
        <f>MATCH(J761,#REF!,0)</f>
        <v>#REF!</v>
      </c>
      <c r="L761" s="3" t="str">
        <f t="shared" ca="1" si="152"/>
        <v>F0</v>
      </c>
      <c r="M761" s="3" t="str">
        <f t="shared" ca="1" si="153"/>
        <v>C2</v>
      </c>
      <c r="N761" s="3" t="str">
        <f t="shared" ca="1" si="154"/>
        <v>C2</v>
      </c>
    </row>
    <row r="762" spans="1:14" ht="30" customHeight="1" x14ac:dyDescent="0.2">
      <c r="A762" s="154"/>
      <c r="B762" s="155"/>
      <c r="C762" s="171" t="s">
        <v>784</v>
      </c>
      <c r="D762" s="172"/>
      <c r="E762" s="173" t="s">
        <v>119</v>
      </c>
      <c r="F762" s="46"/>
      <c r="G762" s="47"/>
      <c r="H762" s="47"/>
      <c r="I762" s="5" t="str">
        <f t="shared" ca="1" si="151"/>
        <v>LOCKED</v>
      </c>
      <c r="J762" s="1" t="str">
        <f t="shared" si="155"/>
        <v>MOORE - MANHOLE REPAIR (MH50012038)</v>
      </c>
      <c r="K762" s="2" t="e">
        <f>MATCH(J762,#REF!,0)</f>
        <v>#REF!</v>
      </c>
      <c r="L762" s="3" t="str">
        <f t="shared" ca="1" si="152"/>
        <v>F0</v>
      </c>
      <c r="M762" s="3" t="str">
        <f t="shared" ca="1" si="153"/>
        <v>C2</v>
      </c>
      <c r="N762" s="3" t="str">
        <f t="shared" ca="1" si="154"/>
        <v>C2</v>
      </c>
    </row>
    <row r="763" spans="1:14" ht="30" customHeight="1" x14ac:dyDescent="0.2">
      <c r="A763" s="159" t="s">
        <v>152</v>
      </c>
      <c r="B763" s="160" t="s">
        <v>785</v>
      </c>
      <c r="C763" s="161" t="s">
        <v>327</v>
      </c>
      <c r="D763" s="162" t="s">
        <v>4</v>
      </c>
      <c r="E763" s="163"/>
      <c r="F763" s="46"/>
      <c r="G763" s="47"/>
      <c r="H763" s="47"/>
      <c r="I763" s="5" t="str">
        <f t="shared" ca="1" si="151"/>
        <v>LOCKED</v>
      </c>
      <c r="J763" s="1" t="str">
        <f t="shared" si="155"/>
        <v>F002Replacing Existing RisersCW 2130-R12</v>
      </c>
      <c r="K763" s="2" t="e">
        <f>MATCH(J763,#REF!,0)</f>
        <v>#REF!</v>
      </c>
      <c r="L763" s="3" t="str">
        <f t="shared" ca="1" si="152"/>
        <v>F0</v>
      </c>
      <c r="M763" s="3" t="str">
        <f t="shared" ca="1" si="153"/>
        <v>C2</v>
      </c>
      <c r="N763" s="3" t="str">
        <f t="shared" ca="1" si="154"/>
        <v>C2</v>
      </c>
    </row>
    <row r="764" spans="1:14" ht="30" customHeight="1" x14ac:dyDescent="0.2">
      <c r="A764" s="159" t="s">
        <v>328</v>
      </c>
      <c r="B764" s="164" t="s">
        <v>199</v>
      </c>
      <c r="C764" s="161" t="s">
        <v>332</v>
      </c>
      <c r="D764" s="162"/>
      <c r="E764" s="163" t="s">
        <v>129</v>
      </c>
      <c r="F764" s="165">
        <v>0.2</v>
      </c>
      <c r="G764" s="166"/>
      <c r="H764" s="167">
        <f>ROUND(G764*F764,2)</f>
        <v>0</v>
      </c>
      <c r="I764" s="5" t="str">
        <f t="shared" ca="1" si="151"/>
        <v/>
      </c>
      <c r="J764" s="1" t="str">
        <f t="shared" si="155"/>
        <v>F002APre-cast Concrete Risersvert. m</v>
      </c>
      <c r="K764" s="2" t="e">
        <f>MATCH(J764,#REF!,0)</f>
        <v>#REF!</v>
      </c>
      <c r="L764" s="3" t="str">
        <f t="shared" ca="1" si="152"/>
        <v>F1</v>
      </c>
      <c r="M764" s="3" t="str">
        <f t="shared" ca="1" si="153"/>
        <v>C2</v>
      </c>
      <c r="N764" s="3" t="str">
        <f t="shared" ca="1" si="154"/>
        <v>C2</v>
      </c>
    </row>
    <row r="765" spans="1:14" ht="30" customHeight="1" x14ac:dyDescent="0.2">
      <c r="A765" s="159"/>
      <c r="B765" s="160" t="s">
        <v>786</v>
      </c>
      <c r="C765" s="168" t="s">
        <v>706</v>
      </c>
      <c r="D765" s="169" t="s">
        <v>707</v>
      </c>
      <c r="E765" s="163"/>
      <c r="F765" s="46"/>
      <c r="G765" s="47"/>
      <c r="H765" s="47"/>
      <c r="I765" s="5" t="str">
        <f t="shared" ca="1" si="151"/>
        <v>LOCKED</v>
      </c>
      <c r="J765" s="1" t="str">
        <f t="shared" si="155"/>
        <v>Manhole Inspection (following repair)CW 2145-R5</v>
      </c>
      <c r="K765" s="2" t="e">
        <f>MATCH(J765,#REF!,0)</f>
        <v>#REF!</v>
      </c>
      <c r="L765" s="3" t="str">
        <f t="shared" ca="1" si="152"/>
        <v>F0</v>
      </c>
      <c r="M765" s="3" t="str">
        <f t="shared" ca="1" si="153"/>
        <v>C2</v>
      </c>
      <c r="N765" s="3" t="str">
        <f t="shared" ca="1" si="154"/>
        <v>C2</v>
      </c>
    </row>
    <row r="766" spans="1:14" ht="30" customHeight="1" x14ac:dyDescent="0.2">
      <c r="A766" s="159"/>
      <c r="B766" s="164" t="s">
        <v>199</v>
      </c>
      <c r="C766" s="161" t="s">
        <v>708</v>
      </c>
      <c r="D766" s="162"/>
      <c r="E766" s="163" t="s">
        <v>127</v>
      </c>
      <c r="F766" s="170">
        <v>1</v>
      </c>
      <c r="G766" s="166"/>
      <c r="H766" s="167">
        <f t="shared" ref="H766" si="165">ROUND(G766*F766,2)</f>
        <v>0</v>
      </c>
      <c r="I766" s="5" t="str">
        <f t="shared" ca="1" si="151"/>
        <v/>
      </c>
      <c r="J766" s="1" t="str">
        <f t="shared" si="155"/>
        <v>Manhole Inspectioneach</v>
      </c>
      <c r="K766" s="2" t="e">
        <f>MATCH(J766,#REF!,0)</f>
        <v>#REF!</v>
      </c>
      <c r="L766" s="3" t="str">
        <f t="shared" ca="1" si="152"/>
        <v>F0</v>
      </c>
      <c r="M766" s="3" t="str">
        <f t="shared" ca="1" si="153"/>
        <v>C2</v>
      </c>
      <c r="N766" s="3" t="str">
        <f t="shared" ca="1" si="154"/>
        <v>C2</v>
      </c>
    </row>
    <row r="767" spans="1:14" ht="30" customHeight="1" x14ac:dyDescent="0.2">
      <c r="A767" s="154"/>
      <c r="B767" s="155"/>
      <c r="C767" s="171" t="s">
        <v>787</v>
      </c>
      <c r="D767" s="172"/>
      <c r="E767" s="173" t="s">
        <v>119</v>
      </c>
      <c r="F767" s="46"/>
      <c r="G767" s="47"/>
      <c r="H767" s="47"/>
      <c r="I767" s="5" t="str">
        <f t="shared" ca="1" si="151"/>
        <v>LOCKED</v>
      </c>
      <c r="J767" s="1" t="str">
        <f t="shared" si="155"/>
        <v>MOORE - MANHOLE REPAIR (MH50012039)</v>
      </c>
      <c r="K767" s="2" t="e">
        <f>MATCH(J767,#REF!,0)</f>
        <v>#REF!</v>
      </c>
      <c r="L767" s="3" t="str">
        <f t="shared" ca="1" si="152"/>
        <v>F0</v>
      </c>
      <c r="M767" s="3" t="str">
        <f t="shared" ca="1" si="153"/>
        <v>C2</v>
      </c>
      <c r="N767" s="3" t="str">
        <f t="shared" ca="1" si="154"/>
        <v>C2</v>
      </c>
    </row>
    <row r="768" spans="1:14" ht="30" customHeight="1" x14ac:dyDescent="0.2">
      <c r="A768" s="159" t="s">
        <v>152</v>
      </c>
      <c r="B768" s="160" t="s">
        <v>788</v>
      </c>
      <c r="C768" s="161" t="s">
        <v>327</v>
      </c>
      <c r="D768" s="162" t="s">
        <v>4</v>
      </c>
      <c r="E768" s="163"/>
      <c r="F768" s="46"/>
      <c r="G768" s="47"/>
      <c r="H768" s="47"/>
      <c r="I768" s="5" t="str">
        <f t="shared" ca="1" si="151"/>
        <v>LOCKED</v>
      </c>
      <c r="J768" s="1" t="str">
        <f t="shared" si="155"/>
        <v>F002Replacing Existing RisersCW 2130-R12</v>
      </c>
      <c r="K768" s="2" t="e">
        <f>MATCH(J768,#REF!,0)</f>
        <v>#REF!</v>
      </c>
      <c r="L768" s="3" t="str">
        <f t="shared" ca="1" si="152"/>
        <v>F0</v>
      </c>
      <c r="M768" s="3" t="str">
        <f t="shared" ca="1" si="153"/>
        <v>C2</v>
      </c>
      <c r="N768" s="3" t="str">
        <f t="shared" ca="1" si="154"/>
        <v>C2</v>
      </c>
    </row>
    <row r="769" spans="1:14" ht="30" customHeight="1" x14ac:dyDescent="0.2">
      <c r="A769" s="159" t="s">
        <v>328</v>
      </c>
      <c r="B769" s="164" t="s">
        <v>199</v>
      </c>
      <c r="C769" s="161" t="s">
        <v>332</v>
      </c>
      <c r="D769" s="162"/>
      <c r="E769" s="163" t="s">
        <v>129</v>
      </c>
      <c r="F769" s="165">
        <v>0.4</v>
      </c>
      <c r="G769" s="166"/>
      <c r="H769" s="167">
        <f>ROUND(G769*F769,2)</f>
        <v>0</v>
      </c>
      <c r="I769" s="5" t="str">
        <f t="shared" ca="1" si="151"/>
        <v/>
      </c>
      <c r="J769" s="1" t="str">
        <f t="shared" si="155"/>
        <v>F002APre-cast Concrete Risersvert. m</v>
      </c>
      <c r="K769" s="2" t="e">
        <f>MATCH(J769,#REF!,0)</f>
        <v>#REF!</v>
      </c>
      <c r="L769" s="3" t="str">
        <f t="shared" ca="1" si="152"/>
        <v>F1</v>
      </c>
      <c r="M769" s="3" t="str">
        <f t="shared" ca="1" si="153"/>
        <v>C2</v>
      </c>
      <c r="N769" s="3" t="str">
        <f t="shared" ca="1" si="154"/>
        <v>C2</v>
      </c>
    </row>
    <row r="770" spans="1:14" ht="30" customHeight="1" x14ac:dyDescent="0.2">
      <c r="A770" s="159"/>
      <c r="B770" s="160" t="s">
        <v>789</v>
      </c>
      <c r="C770" s="168" t="s">
        <v>706</v>
      </c>
      <c r="D770" s="169" t="s">
        <v>707</v>
      </c>
      <c r="E770" s="163"/>
      <c r="F770" s="46"/>
      <c r="G770" s="47"/>
      <c r="H770" s="47"/>
      <c r="I770" s="5" t="str">
        <f t="shared" ca="1" si="151"/>
        <v>LOCKED</v>
      </c>
      <c r="J770" s="1" t="str">
        <f t="shared" si="155"/>
        <v>Manhole Inspection (following repair)CW 2145-R5</v>
      </c>
      <c r="K770" s="2" t="e">
        <f>MATCH(J770,#REF!,0)</f>
        <v>#REF!</v>
      </c>
      <c r="L770" s="3" t="str">
        <f t="shared" ca="1" si="152"/>
        <v>F0</v>
      </c>
      <c r="M770" s="3" t="str">
        <f t="shared" ca="1" si="153"/>
        <v>C2</v>
      </c>
      <c r="N770" s="3" t="str">
        <f t="shared" ca="1" si="154"/>
        <v>C2</v>
      </c>
    </row>
    <row r="771" spans="1:14" ht="30" customHeight="1" x14ac:dyDescent="0.2">
      <c r="A771" s="159"/>
      <c r="B771" s="164" t="s">
        <v>199</v>
      </c>
      <c r="C771" s="161" t="s">
        <v>708</v>
      </c>
      <c r="D771" s="162"/>
      <c r="E771" s="163" t="s">
        <v>127</v>
      </c>
      <c r="F771" s="170">
        <v>1</v>
      </c>
      <c r="G771" s="166"/>
      <c r="H771" s="167">
        <f t="shared" ref="H771" si="166">ROUND(G771*F771,2)</f>
        <v>0</v>
      </c>
      <c r="I771" s="5" t="str">
        <f t="shared" ca="1" si="151"/>
        <v/>
      </c>
      <c r="J771" s="1" t="str">
        <f t="shared" si="155"/>
        <v>Manhole Inspectioneach</v>
      </c>
      <c r="K771" s="2" t="e">
        <f>MATCH(J771,#REF!,0)</f>
        <v>#REF!</v>
      </c>
      <c r="L771" s="3" t="str">
        <f t="shared" ca="1" si="152"/>
        <v>F0</v>
      </c>
      <c r="M771" s="3" t="str">
        <f t="shared" ca="1" si="153"/>
        <v>C2</v>
      </c>
      <c r="N771" s="3" t="str">
        <f t="shared" ca="1" si="154"/>
        <v>C2</v>
      </c>
    </row>
    <row r="772" spans="1:14" ht="30" customHeight="1" x14ac:dyDescent="0.2">
      <c r="A772" s="154"/>
      <c r="B772" s="155"/>
      <c r="C772" s="171" t="s">
        <v>790</v>
      </c>
      <c r="D772" s="172"/>
      <c r="E772" s="173" t="s">
        <v>119</v>
      </c>
      <c r="F772" s="46"/>
      <c r="G772" s="47"/>
      <c r="H772" s="47"/>
      <c r="I772" s="5" t="str">
        <f t="shared" ca="1" si="151"/>
        <v>LOCKED</v>
      </c>
      <c r="J772" s="1" t="str">
        <f t="shared" si="155"/>
        <v>MOORE - MANHOLE REPAIR (MH50012048)</v>
      </c>
      <c r="K772" s="2" t="e">
        <f>MATCH(J772,#REF!,0)</f>
        <v>#REF!</v>
      </c>
      <c r="L772" s="3" t="str">
        <f t="shared" ca="1" si="152"/>
        <v>F0</v>
      </c>
      <c r="M772" s="3" t="str">
        <f t="shared" ca="1" si="153"/>
        <v>C2</v>
      </c>
      <c r="N772" s="3" t="str">
        <f t="shared" ca="1" si="154"/>
        <v>C2</v>
      </c>
    </row>
    <row r="773" spans="1:14" ht="30" customHeight="1" x14ac:dyDescent="0.2">
      <c r="A773" s="159" t="s">
        <v>152</v>
      </c>
      <c r="B773" s="160" t="s">
        <v>791</v>
      </c>
      <c r="C773" s="161" t="s">
        <v>327</v>
      </c>
      <c r="D773" s="162" t="s">
        <v>4</v>
      </c>
      <c r="E773" s="163"/>
      <c r="F773" s="46"/>
      <c r="G773" s="47"/>
      <c r="H773" s="47"/>
      <c r="I773" s="5" t="str">
        <f t="shared" ca="1" si="151"/>
        <v>LOCKED</v>
      </c>
      <c r="J773" s="1" t="str">
        <f t="shared" si="155"/>
        <v>F002Replacing Existing RisersCW 2130-R12</v>
      </c>
      <c r="K773" s="2" t="e">
        <f>MATCH(J773,#REF!,0)</f>
        <v>#REF!</v>
      </c>
      <c r="L773" s="3" t="str">
        <f t="shared" ca="1" si="152"/>
        <v>F0</v>
      </c>
      <c r="M773" s="3" t="str">
        <f t="shared" ca="1" si="153"/>
        <v>C2</v>
      </c>
      <c r="N773" s="3" t="str">
        <f t="shared" ca="1" si="154"/>
        <v>C2</v>
      </c>
    </row>
    <row r="774" spans="1:14" ht="30" customHeight="1" x14ac:dyDescent="0.2">
      <c r="A774" s="159" t="s">
        <v>328</v>
      </c>
      <c r="B774" s="164" t="s">
        <v>199</v>
      </c>
      <c r="C774" s="161" t="s">
        <v>332</v>
      </c>
      <c r="D774" s="162"/>
      <c r="E774" s="163" t="s">
        <v>129</v>
      </c>
      <c r="F774" s="165">
        <v>0.2</v>
      </c>
      <c r="G774" s="166"/>
      <c r="H774" s="167">
        <f>ROUND(G774*F774,2)</f>
        <v>0</v>
      </c>
      <c r="I774" s="5" t="str">
        <f t="shared" ref="I774:I818" ca="1" si="167">IF(CELL("protect",$G774)=1, "LOCKED", "")</f>
        <v/>
      </c>
      <c r="J774" s="1" t="str">
        <f t="shared" si="155"/>
        <v>F002APre-cast Concrete Risersvert. m</v>
      </c>
      <c r="K774" s="2" t="e">
        <f>MATCH(J774,#REF!,0)</f>
        <v>#REF!</v>
      </c>
      <c r="L774" s="3" t="str">
        <f t="shared" ref="L774:L818" ca="1" si="168">CELL("format",$F774)</f>
        <v>F1</v>
      </c>
      <c r="M774" s="3" t="str">
        <f t="shared" ref="M774:M818" ca="1" si="169">CELL("format",$G774)</f>
        <v>C2</v>
      </c>
      <c r="N774" s="3" t="str">
        <f t="shared" ref="N774:N818" ca="1" si="170">CELL("format",$H774)</f>
        <v>C2</v>
      </c>
    </row>
    <row r="775" spans="1:14" ht="30" customHeight="1" x14ac:dyDescent="0.2">
      <c r="A775" s="159"/>
      <c r="B775" s="160" t="s">
        <v>792</v>
      </c>
      <c r="C775" s="168" t="s">
        <v>706</v>
      </c>
      <c r="D775" s="169" t="s">
        <v>707</v>
      </c>
      <c r="E775" s="163"/>
      <c r="F775" s="46"/>
      <c r="G775" s="47"/>
      <c r="H775" s="47"/>
      <c r="I775" s="5" t="str">
        <f t="shared" ca="1" si="167"/>
        <v>LOCKED</v>
      </c>
      <c r="J775" s="1" t="str">
        <f t="shared" ref="J775:J818" si="171">CLEAN(CONCATENATE(TRIM($A775),TRIM($C775),IF(LEFT($D775)&lt;&gt;"E",TRIM($D775),),TRIM($E775)))</f>
        <v>Manhole Inspection (following repair)CW 2145-R5</v>
      </c>
      <c r="K775" s="2" t="e">
        <f>MATCH(J775,#REF!,0)</f>
        <v>#REF!</v>
      </c>
      <c r="L775" s="3" t="str">
        <f t="shared" ca="1" si="168"/>
        <v>F0</v>
      </c>
      <c r="M775" s="3" t="str">
        <f t="shared" ca="1" si="169"/>
        <v>C2</v>
      </c>
      <c r="N775" s="3" t="str">
        <f t="shared" ca="1" si="170"/>
        <v>C2</v>
      </c>
    </row>
    <row r="776" spans="1:14" ht="30" customHeight="1" x14ac:dyDescent="0.2">
      <c r="A776" s="159"/>
      <c r="B776" s="164" t="s">
        <v>199</v>
      </c>
      <c r="C776" s="161" t="s">
        <v>708</v>
      </c>
      <c r="D776" s="162"/>
      <c r="E776" s="163" t="s">
        <v>127</v>
      </c>
      <c r="F776" s="170">
        <v>1</v>
      </c>
      <c r="G776" s="166"/>
      <c r="H776" s="167">
        <f t="shared" ref="H776" si="172">ROUND(G776*F776,2)</f>
        <v>0</v>
      </c>
      <c r="I776" s="5" t="str">
        <f t="shared" ca="1" si="167"/>
        <v/>
      </c>
      <c r="J776" s="1" t="str">
        <f t="shared" si="171"/>
        <v>Manhole Inspectioneach</v>
      </c>
      <c r="K776" s="2" t="e">
        <f>MATCH(J776,#REF!,0)</f>
        <v>#REF!</v>
      </c>
      <c r="L776" s="3" t="str">
        <f t="shared" ca="1" si="168"/>
        <v>F0</v>
      </c>
      <c r="M776" s="3" t="str">
        <f t="shared" ca="1" si="169"/>
        <v>C2</v>
      </c>
      <c r="N776" s="3" t="str">
        <f t="shared" ca="1" si="170"/>
        <v>C2</v>
      </c>
    </row>
    <row r="777" spans="1:14" ht="30" customHeight="1" x14ac:dyDescent="0.2">
      <c r="A777" s="154"/>
      <c r="B777" s="155"/>
      <c r="C777" s="171" t="s">
        <v>793</v>
      </c>
      <c r="D777" s="172"/>
      <c r="E777" s="173" t="s">
        <v>119</v>
      </c>
      <c r="F777" s="46"/>
      <c r="G777" s="47"/>
      <c r="H777" s="47"/>
      <c r="I777" s="5" t="str">
        <f t="shared" ca="1" si="167"/>
        <v>LOCKED</v>
      </c>
      <c r="J777" s="1" t="str">
        <f t="shared" si="171"/>
        <v>MOORE - MANHOLE REPAIR (MH50012049)</v>
      </c>
      <c r="K777" s="2" t="e">
        <f>MATCH(J777,#REF!,0)</f>
        <v>#REF!</v>
      </c>
      <c r="L777" s="3" t="str">
        <f t="shared" ca="1" si="168"/>
        <v>F0</v>
      </c>
      <c r="M777" s="3" t="str">
        <f t="shared" ca="1" si="169"/>
        <v>C2</v>
      </c>
      <c r="N777" s="3" t="str">
        <f t="shared" ca="1" si="170"/>
        <v>C2</v>
      </c>
    </row>
    <row r="778" spans="1:14" ht="30" customHeight="1" x14ac:dyDescent="0.2">
      <c r="A778" s="159" t="s">
        <v>152</v>
      </c>
      <c r="B778" s="160" t="s">
        <v>794</v>
      </c>
      <c r="C778" s="161" t="s">
        <v>327</v>
      </c>
      <c r="D778" s="162" t="s">
        <v>4</v>
      </c>
      <c r="E778" s="163"/>
      <c r="F778" s="46"/>
      <c r="G778" s="47"/>
      <c r="H778" s="47"/>
      <c r="I778" s="5" t="str">
        <f t="shared" ca="1" si="167"/>
        <v>LOCKED</v>
      </c>
      <c r="J778" s="1" t="str">
        <f t="shared" si="171"/>
        <v>F002Replacing Existing RisersCW 2130-R12</v>
      </c>
      <c r="K778" s="2" t="e">
        <f>MATCH(J778,#REF!,0)</f>
        <v>#REF!</v>
      </c>
      <c r="L778" s="3" t="str">
        <f t="shared" ca="1" si="168"/>
        <v>F0</v>
      </c>
      <c r="M778" s="3" t="str">
        <f t="shared" ca="1" si="169"/>
        <v>C2</v>
      </c>
      <c r="N778" s="3" t="str">
        <f t="shared" ca="1" si="170"/>
        <v>C2</v>
      </c>
    </row>
    <row r="779" spans="1:14" ht="30" customHeight="1" x14ac:dyDescent="0.2">
      <c r="A779" s="159" t="s">
        <v>328</v>
      </c>
      <c r="B779" s="164" t="s">
        <v>199</v>
      </c>
      <c r="C779" s="161" t="s">
        <v>332</v>
      </c>
      <c r="D779" s="162"/>
      <c r="E779" s="163" t="s">
        <v>129</v>
      </c>
      <c r="F779" s="165">
        <v>0.1</v>
      </c>
      <c r="G779" s="166"/>
      <c r="H779" s="167">
        <f>ROUND(G779*F779,2)</f>
        <v>0</v>
      </c>
      <c r="I779" s="5" t="str">
        <f t="shared" ca="1" si="167"/>
        <v/>
      </c>
      <c r="J779" s="1" t="str">
        <f t="shared" si="171"/>
        <v>F002APre-cast Concrete Risersvert. m</v>
      </c>
      <c r="K779" s="2" t="e">
        <f>MATCH(J779,#REF!,0)</f>
        <v>#REF!</v>
      </c>
      <c r="L779" s="3" t="str">
        <f t="shared" ca="1" si="168"/>
        <v>F1</v>
      </c>
      <c r="M779" s="3" t="str">
        <f t="shared" ca="1" si="169"/>
        <v>C2</v>
      </c>
      <c r="N779" s="3" t="str">
        <f t="shared" ca="1" si="170"/>
        <v>C2</v>
      </c>
    </row>
    <row r="780" spans="1:14" ht="30" customHeight="1" x14ac:dyDescent="0.2">
      <c r="A780" s="159"/>
      <c r="B780" s="160" t="s">
        <v>795</v>
      </c>
      <c r="C780" s="168" t="s">
        <v>706</v>
      </c>
      <c r="D780" s="169" t="s">
        <v>707</v>
      </c>
      <c r="E780" s="163"/>
      <c r="F780" s="46"/>
      <c r="G780" s="47"/>
      <c r="H780" s="47"/>
      <c r="I780" s="5" t="str">
        <f t="shared" ca="1" si="167"/>
        <v>LOCKED</v>
      </c>
      <c r="J780" s="1" t="str">
        <f t="shared" si="171"/>
        <v>Manhole Inspection (following repair)CW 2145-R5</v>
      </c>
      <c r="K780" s="2" t="e">
        <f>MATCH(J780,#REF!,0)</f>
        <v>#REF!</v>
      </c>
      <c r="L780" s="3" t="str">
        <f t="shared" ca="1" si="168"/>
        <v>F0</v>
      </c>
      <c r="M780" s="3" t="str">
        <f t="shared" ca="1" si="169"/>
        <v>C2</v>
      </c>
      <c r="N780" s="3" t="str">
        <f t="shared" ca="1" si="170"/>
        <v>C2</v>
      </c>
    </row>
    <row r="781" spans="1:14" ht="30" customHeight="1" x14ac:dyDescent="0.2">
      <c r="A781" s="159"/>
      <c r="B781" s="164" t="s">
        <v>199</v>
      </c>
      <c r="C781" s="161" t="s">
        <v>708</v>
      </c>
      <c r="D781" s="162"/>
      <c r="E781" s="163" t="s">
        <v>127</v>
      </c>
      <c r="F781" s="170">
        <v>1</v>
      </c>
      <c r="G781" s="166"/>
      <c r="H781" s="167">
        <f t="shared" ref="H781" si="173">ROUND(G781*F781,2)</f>
        <v>0</v>
      </c>
      <c r="I781" s="5" t="str">
        <f t="shared" ca="1" si="167"/>
        <v/>
      </c>
      <c r="J781" s="1" t="str">
        <f t="shared" si="171"/>
        <v>Manhole Inspectioneach</v>
      </c>
      <c r="K781" s="2" t="e">
        <f>MATCH(J781,#REF!,0)</f>
        <v>#REF!</v>
      </c>
      <c r="L781" s="3" t="str">
        <f t="shared" ca="1" si="168"/>
        <v>F0</v>
      </c>
      <c r="M781" s="3" t="str">
        <f t="shared" ca="1" si="169"/>
        <v>C2</v>
      </c>
      <c r="N781" s="3" t="str">
        <f t="shared" ca="1" si="170"/>
        <v>C2</v>
      </c>
    </row>
    <row r="782" spans="1:14" ht="30" customHeight="1" x14ac:dyDescent="0.2">
      <c r="A782" s="154"/>
      <c r="B782" s="155"/>
      <c r="C782" s="171" t="s">
        <v>796</v>
      </c>
      <c r="D782" s="172"/>
      <c r="E782" s="173" t="s">
        <v>119</v>
      </c>
      <c r="F782" s="46"/>
      <c r="G782" s="47"/>
      <c r="H782" s="47"/>
      <c r="I782" s="5" t="str">
        <f t="shared" ca="1" si="167"/>
        <v>LOCKED</v>
      </c>
      <c r="J782" s="1" t="str">
        <f t="shared" si="171"/>
        <v>MOORE - MANHOLE REPAIR (MH50011989)</v>
      </c>
      <c r="K782" s="2" t="e">
        <f>MATCH(J782,#REF!,0)</f>
        <v>#REF!</v>
      </c>
      <c r="L782" s="3" t="str">
        <f t="shared" ca="1" si="168"/>
        <v>F0</v>
      </c>
      <c r="M782" s="3" t="str">
        <f t="shared" ca="1" si="169"/>
        <v>C2</v>
      </c>
      <c r="N782" s="3" t="str">
        <f t="shared" ca="1" si="170"/>
        <v>C2</v>
      </c>
    </row>
    <row r="783" spans="1:14" ht="30" customHeight="1" x14ac:dyDescent="0.2">
      <c r="A783" s="159" t="s">
        <v>152</v>
      </c>
      <c r="B783" s="160" t="s">
        <v>797</v>
      </c>
      <c r="C783" s="161" t="s">
        <v>327</v>
      </c>
      <c r="D783" s="162" t="s">
        <v>4</v>
      </c>
      <c r="E783" s="163"/>
      <c r="F783" s="46"/>
      <c r="G783" s="47"/>
      <c r="H783" s="47"/>
      <c r="I783" s="5" t="str">
        <f t="shared" ca="1" si="167"/>
        <v>LOCKED</v>
      </c>
      <c r="J783" s="1" t="str">
        <f t="shared" si="171"/>
        <v>F002Replacing Existing RisersCW 2130-R12</v>
      </c>
      <c r="K783" s="2" t="e">
        <f>MATCH(J783,#REF!,0)</f>
        <v>#REF!</v>
      </c>
      <c r="L783" s="3" t="str">
        <f t="shared" ca="1" si="168"/>
        <v>F0</v>
      </c>
      <c r="M783" s="3" t="str">
        <f t="shared" ca="1" si="169"/>
        <v>C2</v>
      </c>
      <c r="N783" s="3" t="str">
        <f t="shared" ca="1" si="170"/>
        <v>C2</v>
      </c>
    </row>
    <row r="784" spans="1:14" ht="30" customHeight="1" x14ac:dyDescent="0.2">
      <c r="A784" s="159" t="s">
        <v>328</v>
      </c>
      <c r="B784" s="164" t="s">
        <v>199</v>
      </c>
      <c r="C784" s="161" t="s">
        <v>332</v>
      </c>
      <c r="D784" s="162"/>
      <c r="E784" s="163" t="s">
        <v>129</v>
      </c>
      <c r="F784" s="196">
        <v>0.85</v>
      </c>
      <c r="G784" s="166"/>
      <c r="H784" s="167">
        <f>ROUND(G784*F784,2)</f>
        <v>0</v>
      </c>
      <c r="I784" s="5" t="str">
        <f t="shared" ca="1" si="167"/>
        <v/>
      </c>
      <c r="J784" s="1" t="str">
        <f t="shared" si="171"/>
        <v>F002APre-cast Concrete Risersvert. m</v>
      </c>
      <c r="K784" s="2" t="e">
        <f>MATCH(J784,#REF!,0)</f>
        <v>#REF!</v>
      </c>
      <c r="L784" s="3" t="str">
        <f t="shared" ca="1" si="168"/>
        <v>F2</v>
      </c>
      <c r="M784" s="3" t="str">
        <f t="shared" ca="1" si="169"/>
        <v>C2</v>
      </c>
      <c r="N784" s="3" t="str">
        <f t="shared" ca="1" si="170"/>
        <v>C2</v>
      </c>
    </row>
    <row r="785" spans="1:14" ht="30" customHeight="1" x14ac:dyDescent="0.2">
      <c r="A785" s="159"/>
      <c r="B785" s="160" t="s">
        <v>798</v>
      </c>
      <c r="C785" s="161" t="s">
        <v>712</v>
      </c>
      <c r="D785" s="162" t="s">
        <v>4</v>
      </c>
      <c r="E785" s="163"/>
      <c r="F785" s="46"/>
      <c r="G785" s="47"/>
      <c r="H785" s="47"/>
      <c r="I785" s="5" t="str">
        <f t="shared" ca="1" si="167"/>
        <v>LOCKED</v>
      </c>
      <c r="J785" s="1" t="str">
        <f t="shared" si="171"/>
        <v>Grout RepairCW 2130-R12</v>
      </c>
      <c r="K785" s="2" t="e">
        <f>MATCH(J785,#REF!,0)</f>
        <v>#REF!</v>
      </c>
      <c r="L785" s="3" t="str">
        <f t="shared" ca="1" si="168"/>
        <v>F0</v>
      </c>
      <c r="M785" s="3" t="str">
        <f t="shared" ca="1" si="169"/>
        <v>C2</v>
      </c>
      <c r="N785" s="3" t="str">
        <f t="shared" ca="1" si="170"/>
        <v>C2</v>
      </c>
    </row>
    <row r="786" spans="1:14" ht="30" customHeight="1" x14ac:dyDescent="0.2">
      <c r="A786" s="159"/>
      <c r="B786" s="164" t="s">
        <v>199</v>
      </c>
      <c r="C786" s="161" t="s">
        <v>799</v>
      </c>
      <c r="D786" s="162"/>
      <c r="E786" s="163" t="s">
        <v>127</v>
      </c>
      <c r="F786" s="170">
        <v>1</v>
      </c>
      <c r="G786" s="166"/>
      <c r="H786" s="167">
        <f>ROUND(G786*F786,2)</f>
        <v>0</v>
      </c>
      <c r="I786" s="5" t="str">
        <f t="shared" ca="1" si="167"/>
        <v/>
      </c>
      <c r="J786" s="1" t="str">
        <f t="shared" si="171"/>
        <v>Benching Repaireach</v>
      </c>
      <c r="K786" s="2" t="e">
        <f>MATCH(J786,#REF!,0)</f>
        <v>#REF!</v>
      </c>
      <c r="L786" s="3" t="str">
        <f t="shared" ca="1" si="168"/>
        <v>F0</v>
      </c>
      <c r="M786" s="3" t="str">
        <f t="shared" ca="1" si="169"/>
        <v>C2</v>
      </c>
      <c r="N786" s="3" t="str">
        <f t="shared" ca="1" si="170"/>
        <v>C2</v>
      </c>
    </row>
    <row r="787" spans="1:14" ht="30" customHeight="1" x14ac:dyDescent="0.2">
      <c r="A787" s="159"/>
      <c r="B787" s="160" t="s">
        <v>800</v>
      </c>
      <c r="C787" s="168" t="s">
        <v>706</v>
      </c>
      <c r="D787" s="169" t="s">
        <v>707</v>
      </c>
      <c r="E787" s="163"/>
      <c r="F787" s="46"/>
      <c r="G787" s="47"/>
      <c r="H787" s="47"/>
      <c r="I787" s="5" t="str">
        <f t="shared" ca="1" si="167"/>
        <v>LOCKED</v>
      </c>
      <c r="J787" s="1" t="str">
        <f t="shared" si="171"/>
        <v>Manhole Inspection (following repair)CW 2145-R5</v>
      </c>
      <c r="K787" s="2" t="e">
        <f>MATCH(J787,#REF!,0)</f>
        <v>#REF!</v>
      </c>
      <c r="L787" s="3" t="str">
        <f t="shared" ca="1" si="168"/>
        <v>F0</v>
      </c>
      <c r="M787" s="3" t="str">
        <f t="shared" ca="1" si="169"/>
        <v>C2</v>
      </c>
      <c r="N787" s="3" t="str">
        <f t="shared" ca="1" si="170"/>
        <v>C2</v>
      </c>
    </row>
    <row r="788" spans="1:14" s="75" customFormat="1" ht="30" customHeight="1" x14ac:dyDescent="0.2">
      <c r="A788" s="189"/>
      <c r="B788" s="181" t="s">
        <v>199</v>
      </c>
      <c r="C788" s="182" t="s">
        <v>708</v>
      </c>
      <c r="D788" s="190"/>
      <c r="E788" s="191" t="s">
        <v>127</v>
      </c>
      <c r="F788" s="185">
        <v>1</v>
      </c>
      <c r="G788" s="186"/>
      <c r="H788" s="187">
        <f t="shared" ref="H788" si="174">ROUND(G788*F788,2)</f>
        <v>0</v>
      </c>
      <c r="I788" s="5" t="str">
        <f t="shared" ca="1" si="167"/>
        <v/>
      </c>
      <c r="J788" s="1" t="str">
        <f t="shared" si="171"/>
        <v>Manhole Inspectioneach</v>
      </c>
      <c r="K788" s="2" t="e">
        <f>MATCH(J788,#REF!,0)</f>
        <v>#REF!</v>
      </c>
      <c r="L788" s="3" t="str">
        <f t="shared" ca="1" si="168"/>
        <v>F0</v>
      </c>
      <c r="M788" s="3" t="str">
        <f t="shared" ca="1" si="169"/>
        <v>C2</v>
      </c>
      <c r="N788" s="3" t="str">
        <f t="shared" ca="1" si="170"/>
        <v>C2</v>
      </c>
    </row>
    <row r="789" spans="1:14" ht="30" customHeight="1" x14ac:dyDescent="0.2">
      <c r="A789" s="154"/>
      <c r="B789" s="155"/>
      <c r="C789" s="171" t="s">
        <v>801</v>
      </c>
      <c r="D789" s="172"/>
      <c r="E789" s="173" t="s">
        <v>119</v>
      </c>
      <c r="F789" s="46"/>
      <c r="G789" s="47"/>
      <c r="H789" s="47"/>
      <c r="I789" s="5" t="str">
        <f t="shared" ca="1" si="167"/>
        <v>LOCKED</v>
      </c>
      <c r="J789" s="1" t="str">
        <f t="shared" si="171"/>
        <v>MOORE - MANHOLE REPAIR (MH50011999)</v>
      </c>
      <c r="K789" s="2" t="e">
        <f>MATCH(J789,#REF!,0)</f>
        <v>#REF!</v>
      </c>
      <c r="L789" s="3" t="str">
        <f t="shared" ca="1" si="168"/>
        <v>F0</v>
      </c>
      <c r="M789" s="3" t="str">
        <f t="shared" ca="1" si="169"/>
        <v>C2</v>
      </c>
      <c r="N789" s="3" t="str">
        <f t="shared" ca="1" si="170"/>
        <v>C2</v>
      </c>
    </row>
    <row r="790" spans="1:14" ht="30" customHeight="1" x14ac:dyDescent="0.2">
      <c r="A790" s="159"/>
      <c r="B790" s="160" t="s">
        <v>802</v>
      </c>
      <c r="C790" s="161" t="s">
        <v>712</v>
      </c>
      <c r="D790" s="162" t="s">
        <v>4</v>
      </c>
      <c r="E790" s="163"/>
      <c r="F790" s="46"/>
      <c r="G790" s="47"/>
      <c r="H790" s="47"/>
      <c r="I790" s="5" t="str">
        <f t="shared" ca="1" si="167"/>
        <v>LOCKED</v>
      </c>
      <c r="J790" s="1" t="str">
        <f t="shared" si="171"/>
        <v>Grout RepairCW 2130-R12</v>
      </c>
      <c r="K790" s="2" t="e">
        <f>MATCH(J790,#REF!,0)</f>
        <v>#REF!</v>
      </c>
      <c r="L790" s="3" t="str">
        <f t="shared" ca="1" si="168"/>
        <v>F0</v>
      </c>
      <c r="M790" s="3" t="str">
        <f t="shared" ca="1" si="169"/>
        <v>C2</v>
      </c>
      <c r="N790" s="3" t="str">
        <f t="shared" ca="1" si="170"/>
        <v>C2</v>
      </c>
    </row>
    <row r="791" spans="1:14" ht="30" customHeight="1" x14ac:dyDescent="0.2">
      <c r="A791" s="159"/>
      <c r="B791" s="164" t="s">
        <v>199</v>
      </c>
      <c r="C791" s="161" t="s">
        <v>803</v>
      </c>
      <c r="D791" s="162"/>
      <c r="E791" s="163" t="s">
        <v>127</v>
      </c>
      <c r="F791" s="170">
        <v>1</v>
      </c>
      <c r="G791" s="166"/>
      <c r="H791" s="167">
        <f>ROUND(G791*F791,2)</f>
        <v>0</v>
      </c>
      <c r="I791" s="5" t="str">
        <f t="shared" ca="1" si="167"/>
        <v/>
      </c>
      <c r="J791" s="1" t="str">
        <f t="shared" si="171"/>
        <v>Stabilization of Cone/Reducereach</v>
      </c>
      <c r="K791" s="2" t="e">
        <f>MATCH(J791,#REF!,0)</f>
        <v>#REF!</v>
      </c>
      <c r="L791" s="3" t="str">
        <f t="shared" ca="1" si="168"/>
        <v>F0</v>
      </c>
      <c r="M791" s="3" t="str">
        <f t="shared" ca="1" si="169"/>
        <v>C2</v>
      </c>
      <c r="N791" s="3" t="str">
        <f t="shared" ca="1" si="170"/>
        <v>C2</v>
      </c>
    </row>
    <row r="792" spans="1:14" ht="30" customHeight="1" x14ac:dyDescent="0.2">
      <c r="A792" s="159"/>
      <c r="B792" s="160" t="s">
        <v>804</v>
      </c>
      <c r="C792" s="168" t="s">
        <v>706</v>
      </c>
      <c r="D792" s="169" t="s">
        <v>707</v>
      </c>
      <c r="E792" s="163"/>
      <c r="F792" s="46"/>
      <c r="G792" s="47"/>
      <c r="H792" s="47"/>
      <c r="I792" s="5" t="str">
        <f t="shared" ca="1" si="167"/>
        <v>LOCKED</v>
      </c>
      <c r="J792" s="1" t="str">
        <f t="shared" si="171"/>
        <v>Manhole Inspection (following repair)CW 2145-R5</v>
      </c>
      <c r="K792" s="2" t="e">
        <f>MATCH(J792,#REF!,0)</f>
        <v>#REF!</v>
      </c>
      <c r="L792" s="3" t="str">
        <f t="shared" ca="1" si="168"/>
        <v>F0</v>
      </c>
      <c r="M792" s="3" t="str">
        <f t="shared" ca="1" si="169"/>
        <v>C2</v>
      </c>
      <c r="N792" s="3" t="str">
        <f t="shared" ca="1" si="170"/>
        <v>C2</v>
      </c>
    </row>
    <row r="793" spans="1:14" ht="30" customHeight="1" x14ac:dyDescent="0.2">
      <c r="A793" s="159"/>
      <c r="B793" s="164" t="s">
        <v>199</v>
      </c>
      <c r="C793" s="161" t="s">
        <v>708</v>
      </c>
      <c r="D793" s="162"/>
      <c r="E793" s="163" t="s">
        <v>127</v>
      </c>
      <c r="F793" s="170">
        <v>1</v>
      </c>
      <c r="G793" s="166"/>
      <c r="H793" s="167">
        <f t="shared" ref="H793" si="175">ROUND(G793*F793,2)</f>
        <v>0</v>
      </c>
      <c r="I793" s="5" t="str">
        <f t="shared" ca="1" si="167"/>
        <v/>
      </c>
      <c r="J793" s="1" t="str">
        <f t="shared" si="171"/>
        <v>Manhole Inspectioneach</v>
      </c>
      <c r="K793" s="2" t="e">
        <f>MATCH(J793,#REF!,0)</f>
        <v>#REF!</v>
      </c>
      <c r="L793" s="3" t="str">
        <f t="shared" ca="1" si="168"/>
        <v>F0</v>
      </c>
      <c r="M793" s="3" t="str">
        <f t="shared" ca="1" si="169"/>
        <v>C2</v>
      </c>
      <c r="N793" s="3" t="str">
        <f t="shared" ca="1" si="170"/>
        <v>C2</v>
      </c>
    </row>
    <row r="794" spans="1:14" ht="9.75" customHeight="1" x14ac:dyDescent="0.2">
      <c r="A794" s="35"/>
      <c r="B794" s="197"/>
      <c r="C794" s="43"/>
      <c r="D794" s="44"/>
      <c r="E794" s="135"/>
      <c r="F794" s="45"/>
      <c r="G794" s="35"/>
      <c r="H794" s="136"/>
      <c r="I794" s="5" t="str">
        <f t="shared" ca="1" si="167"/>
        <v>LOCKED</v>
      </c>
      <c r="J794" s="1" t="str">
        <f t="shared" si="171"/>
        <v/>
      </c>
      <c r="K794" s="2" t="e">
        <f>MATCH(J794,#REF!,0)</f>
        <v>#REF!</v>
      </c>
      <c r="L794" s="3" t="str">
        <f t="shared" ca="1" si="168"/>
        <v>G</v>
      </c>
      <c r="M794" s="3" t="str">
        <f t="shared" ca="1" si="169"/>
        <v>C2</v>
      </c>
      <c r="N794" s="3" t="str">
        <f t="shared" ca="1" si="170"/>
        <v>C2</v>
      </c>
    </row>
    <row r="795" spans="1:14" s="41" customFormat="1" ht="36" customHeight="1" thickBot="1" x14ac:dyDescent="0.25">
      <c r="A795" s="113"/>
      <c r="B795" s="137" t="str">
        <f>B648</f>
        <v>J</v>
      </c>
      <c r="C795" s="259" t="str">
        <f>C648</f>
        <v>WATER AND WASTE WORK</v>
      </c>
      <c r="D795" s="260"/>
      <c r="E795" s="260"/>
      <c r="F795" s="261"/>
      <c r="G795" s="113" t="s">
        <v>529</v>
      </c>
      <c r="H795" s="113">
        <f>SUM(H648:H794)</f>
        <v>0</v>
      </c>
      <c r="I795" s="5" t="str">
        <f t="shared" ca="1" si="167"/>
        <v>LOCKED</v>
      </c>
      <c r="J795" s="1" t="str">
        <f t="shared" si="171"/>
        <v>WATER AND WASTE WORK</v>
      </c>
      <c r="K795" s="2" t="e">
        <f>MATCH(J795,#REF!,0)</f>
        <v>#REF!</v>
      </c>
      <c r="L795" s="3" t="str">
        <f t="shared" ca="1" si="168"/>
        <v>G</v>
      </c>
      <c r="M795" s="3" t="str">
        <f t="shared" ca="1" si="169"/>
        <v>C2</v>
      </c>
      <c r="N795" s="3" t="str">
        <f t="shared" ca="1" si="170"/>
        <v>C2</v>
      </c>
    </row>
    <row r="796" spans="1:14" s="41" customFormat="1" ht="30" customHeight="1" thickTop="1" x14ac:dyDescent="0.2">
      <c r="A796" s="38"/>
      <c r="B796" s="198" t="s">
        <v>805</v>
      </c>
      <c r="C796" s="241" t="s">
        <v>806</v>
      </c>
      <c r="D796" s="242"/>
      <c r="E796" s="242"/>
      <c r="F796" s="243"/>
      <c r="G796" s="38"/>
      <c r="H796" s="199"/>
      <c r="I796" s="5" t="str">
        <f t="shared" ca="1" si="167"/>
        <v>LOCKED</v>
      </c>
      <c r="J796" s="1" t="str">
        <f t="shared" si="171"/>
        <v>MOBILIZATION /DEMOBILIZATION</v>
      </c>
      <c r="K796" s="2" t="e">
        <f>MATCH(J796,#REF!,0)</f>
        <v>#REF!</v>
      </c>
      <c r="L796" s="3" t="str">
        <f t="shared" ca="1" si="168"/>
        <v>G</v>
      </c>
      <c r="M796" s="3" t="str">
        <f t="shared" ca="1" si="169"/>
        <v>C2</v>
      </c>
      <c r="N796" s="3" t="str">
        <f t="shared" ca="1" si="170"/>
        <v>C2</v>
      </c>
    </row>
    <row r="797" spans="1:14" ht="30" customHeight="1" x14ac:dyDescent="0.2">
      <c r="A797" s="200" t="s">
        <v>471</v>
      </c>
      <c r="B797" s="49" t="s">
        <v>807</v>
      </c>
      <c r="C797" s="50" t="s">
        <v>808</v>
      </c>
      <c r="D797" s="87" t="s">
        <v>809</v>
      </c>
      <c r="E797" s="52" t="s">
        <v>810</v>
      </c>
      <c r="F797" s="201">
        <v>1</v>
      </c>
      <c r="G797" s="202"/>
      <c r="H797" s="203">
        <f t="shared" ref="H797" si="176">ROUND(G797*F797,2)</f>
        <v>0</v>
      </c>
      <c r="I797" s="5" t="str">
        <f t="shared" ca="1" si="167"/>
        <v/>
      </c>
      <c r="J797" s="1" t="str">
        <f t="shared" si="171"/>
        <v>I001Mobilization/DemobilizationL. sum</v>
      </c>
      <c r="K797" s="2" t="e">
        <f>MATCH(J797,#REF!,0)</f>
        <v>#REF!</v>
      </c>
      <c r="L797" s="3" t="str">
        <f t="shared" ca="1" si="168"/>
        <v>F0</v>
      </c>
      <c r="M797" s="3" t="str">
        <f t="shared" ca="1" si="169"/>
        <v>C2</v>
      </c>
      <c r="N797" s="3" t="str">
        <f t="shared" ca="1" si="170"/>
        <v>C2</v>
      </c>
    </row>
    <row r="798" spans="1:14" s="41" customFormat="1" ht="30" customHeight="1" thickBot="1" x14ac:dyDescent="0.25">
      <c r="A798" s="204"/>
      <c r="B798" s="205" t="str">
        <f>B796</f>
        <v>K</v>
      </c>
      <c r="C798" s="259" t="str">
        <f>C796</f>
        <v>MOBILIZATION /DEMOBILIZATION</v>
      </c>
      <c r="D798" s="260"/>
      <c r="E798" s="260"/>
      <c r="F798" s="261"/>
      <c r="G798" s="113" t="s">
        <v>529</v>
      </c>
      <c r="H798" s="206">
        <f>H797</f>
        <v>0</v>
      </c>
      <c r="I798" s="5" t="str">
        <f t="shared" ca="1" si="167"/>
        <v>LOCKED</v>
      </c>
      <c r="J798" s="1" t="str">
        <f t="shared" si="171"/>
        <v>MOBILIZATION /DEMOBILIZATION</v>
      </c>
      <c r="K798" s="2" t="e">
        <f>MATCH(J798,#REF!,0)</f>
        <v>#REF!</v>
      </c>
      <c r="L798" s="3" t="str">
        <f t="shared" ca="1" si="168"/>
        <v>G</v>
      </c>
      <c r="M798" s="3" t="str">
        <f t="shared" ca="1" si="169"/>
        <v>C2</v>
      </c>
      <c r="N798" s="3" t="str">
        <f t="shared" ca="1" si="170"/>
        <v>C2</v>
      </c>
    </row>
    <row r="799" spans="1:14" ht="36" customHeight="1" thickTop="1" x14ac:dyDescent="0.3">
      <c r="A799" s="207"/>
      <c r="B799" s="208"/>
      <c r="C799" s="209" t="s">
        <v>811</v>
      </c>
      <c r="D799" s="210"/>
      <c r="E799" s="210"/>
      <c r="F799" s="210"/>
      <c r="G799" s="210"/>
      <c r="H799" s="211"/>
      <c r="I799" s="5" t="str">
        <f t="shared" ca="1" si="167"/>
        <v>LOCKED</v>
      </c>
      <c r="J799" s="1" t="str">
        <f t="shared" si="171"/>
        <v>SUMMARY</v>
      </c>
      <c r="K799" s="2" t="e">
        <f>MATCH(J799,#REF!,0)</f>
        <v>#REF!</v>
      </c>
      <c r="L799" s="3" t="str">
        <f t="shared" ca="1" si="168"/>
        <v>G</v>
      </c>
      <c r="M799" s="3" t="str">
        <f t="shared" ca="1" si="169"/>
        <v>G</v>
      </c>
      <c r="N799" s="3" t="str">
        <f t="shared" ca="1" si="170"/>
        <v>G</v>
      </c>
    </row>
    <row r="800" spans="1:14" s="41" customFormat="1" ht="32.1" customHeight="1" x14ac:dyDescent="0.2">
      <c r="A800" s="212"/>
      <c r="B800" s="265" t="str">
        <f>B6</f>
        <v>PART 1      RESIDENTIAL STREETS - CITY FUNDED WORK</v>
      </c>
      <c r="C800" s="266"/>
      <c r="D800" s="266"/>
      <c r="E800" s="266"/>
      <c r="F800" s="266"/>
      <c r="G800" s="213"/>
      <c r="H800" s="214"/>
      <c r="I800" s="5" t="str">
        <f t="shared" ca="1" si="167"/>
        <v>LOCKED</v>
      </c>
      <c r="J800" s="1" t="str">
        <f t="shared" si="171"/>
        <v/>
      </c>
      <c r="K800" s="2" t="e">
        <f>MATCH(J800,#REF!,0)</f>
        <v>#REF!</v>
      </c>
      <c r="L800" s="3" t="str">
        <f t="shared" ca="1" si="168"/>
        <v>G</v>
      </c>
      <c r="M800" s="3" t="str">
        <f t="shared" ca="1" si="169"/>
        <v>G</v>
      </c>
      <c r="N800" s="3" t="str">
        <f t="shared" ca="1" si="170"/>
        <v>G</v>
      </c>
    </row>
    <row r="801" spans="1:14" ht="36" customHeight="1" thickBot="1" x14ac:dyDescent="0.25">
      <c r="A801" s="103"/>
      <c r="B801" s="137" t="str">
        <f>B7</f>
        <v>A</v>
      </c>
      <c r="C801" s="267" t="str">
        <f>C7</f>
        <v>REHABILITATION:  BRIAR CLIFF BAY FROM KILLARNEY AVENUE TO KILLARNEY AVENUE</v>
      </c>
      <c r="D801" s="260"/>
      <c r="E801" s="260"/>
      <c r="F801" s="261"/>
      <c r="G801" s="103" t="s">
        <v>529</v>
      </c>
      <c r="H801" s="103">
        <f>H94</f>
        <v>0</v>
      </c>
      <c r="I801" s="5" t="str">
        <f t="shared" ca="1" si="167"/>
        <v>LOCKED</v>
      </c>
      <c r="J801" s="1" t="str">
        <f t="shared" si="171"/>
        <v>REHABILITATION: BRIAR CLIFF BAY FROM KILLARNEY AVENUE TO KILLARNEY AVENUE</v>
      </c>
      <c r="K801" s="2" t="e">
        <f>MATCH(J801,#REF!,0)</f>
        <v>#REF!</v>
      </c>
      <c r="L801" s="3" t="str">
        <f t="shared" ca="1" si="168"/>
        <v>G</v>
      </c>
      <c r="M801" s="3" t="str">
        <f t="shared" ca="1" si="169"/>
        <v>C2</v>
      </c>
      <c r="N801" s="3" t="str">
        <f t="shared" ca="1" si="170"/>
        <v>C2</v>
      </c>
    </row>
    <row r="802" spans="1:14" ht="36" customHeight="1" thickTop="1" thickBot="1" x14ac:dyDescent="0.25">
      <c r="A802" s="103"/>
      <c r="B802" s="137" t="str">
        <f>B95</f>
        <v>B</v>
      </c>
      <c r="C802" s="262" t="str">
        <f>C95</f>
        <v>REHABILITATION:  CHANCELLOR DRIVE FROM QUINCY BAY TO AUGUSTA DRIVE</v>
      </c>
      <c r="D802" s="263"/>
      <c r="E802" s="263"/>
      <c r="F802" s="264"/>
      <c r="G802" s="103" t="s">
        <v>529</v>
      </c>
      <c r="H802" s="103">
        <f>H175</f>
        <v>0</v>
      </c>
      <c r="I802" s="5" t="str">
        <f t="shared" ca="1" si="167"/>
        <v>LOCKED</v>
      </c>
      <c r="J802" s="1" t="str">
        <f t="shared" si="171"/>
        <v>REHABILITATION: CHANCELLOR DRIVE FROM QUINCY BAY TO AUGUSTA DRIVE</v>
      </c>
      <c r="K802" s="2" t="e">
        <f>MATCH(J802,#REF!,0)</f>
        <v>#REF!</v>
      </c>
      <c r="L802" s="3" t="str">
        <f t="shared" ca="1" si="168"/>
        <v>G</v>
      </c>
      <c r="M802" s="3" t="str">
        <f t="shared" ca="1" si="169"/>
        <v>C2</v>
      </c>
      <c r="N802" s="3" t="str">
        <f t="shared" ca="1" si="170"/>
        <v>C2</v>
      </c>
    </row>
    <row r="803" spans="1:14" ht="36" customHeight="1" thickTop="1" thickBot="1" x14ac:dyDescent="0.25">
      <c r="A803" s="103"/>
      <c r="B803" s="137" t="str">
        <f>B176</f>
        <v>C</v>
      </c>
      <c r="C803" s="262" t="str">
        <f>C176</f>
        <v>REHABILITATION:  DE L'EGLISE AVENUE FROM PEMBINA HIGHWAY TO CAMPEAU STREET</v>
      </c>
      <c r="D803" s="263"/>
      <c r="E803" s="263"/>
      <c r="F803" s="264"/>
      <c r="G803" s="103" t="s">
        <v>529</v>
      </c>
      <c r="H803" s="103">
        <f>H270</f>
        <v>0</v>
      </c>
      <c r="I803" s="5" t="str">
        <f t="shared" ca="1" si="167"/>
        <v>LOCKED</v>
      </c>
      <c r="J803" s="1" t="str">
        <f t="shared" si="171"/>
        <v>REHABILITATION: DE L'EGLISE AVENUE FROM PEMBINA HIGHWAY TO CAMPEAU STREET</v>
      </c>
      <c r="K803" s="2" t="e">
        <f>MATCH(J803,#REF!,0)</f>
        <v>#REF!</v>
      </c>
      <c r="L803" s="3" t="str">
        <f t="shared" ca="1" si="168"/>
        <v>G</v>
      </c>
      <c r="M803" s="3" t="str">
        <f t="shared" ca="1" si="169"/>
        <v>C2</v>
      </c>
      <c r="N803" s="3" t="str">
        <f t="shared" ca="1" si="170"/>
        <v>C2</v>
      </c>
    </row>
    <row r="804" spans="1:14" ht="36" customHeight="1" thickTop="1" thickBot="1" x14ac:dyDescent="0.25">
      <c r="A804" s="103"/>
      <c r="B804" s="137" t="str">
        <f>B271</f>
        <v>D</v>
      </c>
      <c r="C804" s="262" t="str">
        <f>C271</f>
        <v>REHABILITATION:  LA GRAVE AVENUE FROM LEMAY AVENUE TO LORD AVENUE</v>
      </c>
      <c r="D804" s="263"/>
      <c r="E804" s="263"/>
      <c r="F804" s="264"/>
      <c r="G804" s="103" t="s">
        <v>529</v>
      </c>
      <c r="H804" s="103">
        <f>H348</f>
        <v>0</v>
      </c>
      <c r="I804" s="5" t="str">
        <f t="shared" ca="1" si="167"/>
        <v>LOCKED</v>
      </c>
      <c r="J804" s="1" t="str">
        <f t="shared" si="171"/>
        <v>REHABILITATION: LA GRAVE AVENUE FROM LEMAY AVENUE TO LORD AVENUE</v>
      </c>
      <c r="K804" s="2" t="e">
        <f>MATCH(J804,#REF!,0)</f>
        <v>#REF!</v>
      </c>
      <c r="L804" s="3" t="str">
        <f t="shared" ca="1" si="168"/>
        <v>G</v>
      </c>
      <c r="M804" s="3" t="str">
        <f t="shared" ca="1" si="169"/>
        <v>C2</v>
      </c>
      <c r="N804" s="3" t="str">
        <f t="shared" ca="1" si="170"/>
        <v>C2</v>
      </c>
    </row>
    <row r="805" spans="1:14" ht="36" customHeight="1" thickTop="1" thickBot="1" x14ac:dyDescent="0.25">
      <c r="A805" s="103"/>
      <c r="B805" s="137" t="str">
        <f>B349</f>
        <v>E</v>
      </c>
      <c r="C805" s="262" t="str">
        <f>C349</f>
        <v>REHABILITATION:  LAKESHORE ROAD FROM CHANCELLOR DRIVE TO CHANCELLOR DRIVE</v>
      </c>
      <c r="D805" s="263"/>
      <c r="E805" s="263"/>
      <c r="F805" s="264"/>
      <c r="G805" s="103" t="s">
        <v>529</v>
      </c>
      <c r="H805" s="103">
        <f>H430</f>
        <v>0</v>
      </c>
      <c r="I805" s="5" t="str">
        <f t="shared" ca="1" si="167"/>
        <v>LOCKED</v>
      </c>
      <c r="J805" s="1" t="str">
        <f t="shared" si="171"/>
        <v>REHABILITATION: LAKESHORE ROAD FROM CHANCELLOR DRIVE TO CHANCELLOR DRIVE</v>
      </c>
      <c r="K805" s="2" t="e">
        <f>MATCH(J805,#REF!,0)</f>
        <v>#REF!</v>
      </c>
      <c r="L805" s="3" t="str">
        <f t="shared" ca="1" si="168"/>
        <v>G</v>
      </c>
      <c r="M805" s="3" t="str">
        <f t="shared" ca="1" si="169"/>
        <v>C2</v>
      </c>
      <c r="N805" s="3" t="str">
        <f t="shared" ca="1" si="170"/>
        <v>C2</v>
      </c>
    </row>
    <row r="806" spans="1:14" ht="36" customHeight="1" thickTop="1" thickBot="1" x14ac:dyDescent="0.25">
      <c r="A806" s="103"/>
      <c r="B806" s="137" t="str">
        <f>B431</f>
        <v>F</v>
      </c>
      <c r="C806" s="262" t="str">
        <f>C431</f>
        <v>REHABILITATION:  MOORE AVENUE FROM RIVER ROAD TO ST.MARY'S ROAD</v>
      </c>
      <c r="D806" s="263"/>
      <c r="E806" s="263"/>
      <c r="F806" s="264"/>
      <c r="G806" s="103" t="s">
        <v>529</v>
      </c>
      <c r="H806" s="103">
        <f>H540</f>
        <v>0</v>
      </c>
      <c r="I806" s="5" t="str">
        <f t="shared" ca="1" si="167"/>
        <v>LOCKED</v>
      </c>
      <c r="J806" s="1" t="str">
        <f t="shared" si="171"/>
        <v>REHABILITATION: MOORE AVENUE FROM RIVER ROAD TO ST.MARY'S ROAD</v>
      </c>
      <c r="K806" s="2" t="e">
        <f>MATCH(J806,#REF!,0)</f>
        <v>#REF!</v>
      </c>
      <c r="L806" s="3" t="str">
        <f t="shared" ca="1" si="168"/>
        <v>G</v>
      </c>
      <c r="M806" s="3" t="str">
        <f t="shared" ca="1" si="169"/>
        <v>C2</v>
      </c>
      <c r="N806" s="3" t="str">
        <f t="shared" ca="1" si="170"/>
        <v>C2</v>
      </c>
    </row>
    <row r="807" spans="1:14" ht="28.9" customHeight="1" thickTop="1" thickBot="1" x14ac:dyDescent="0.3">
      <c r="A807" s="103"/>
      <c r="B807" s="215"/>
      <c r="C807" s="216"/>
      <c r="D807" s="217"/>
      <c r="E807" s="218"/>
      <c r="F807" s="218"/>
      <c r="G807" s="219" t="s">
        <v>812</v>
      </c>
      <c r="H807" s="220">
        <f>SUM(H801:H806)</f>
        <v>0</v>
      </c>
      <c r="I807" s="5" t="str">
        <f t="shared" ca="1" si="167"/>
        <v>LOCKED</v>
      </c>
      <c r="J807" s="1" t="str">
        <f t="shared" si="171"/>
        <v/>
      </c>
      <c r="K807" s="2" t="e">
        <f>MATCH(J807,#REF!,0)</f>
        <v>#REF!</v>
      </c>
      <c r="L807" s="3" t="str">
        <f t="shared" ca="1" si="168"/>
        <v>F0</v>
      </c>
      <c r="M807" s="3" t="str">
        <f t="shared" ca="1" si="169"/>
        <v>C2</v>
      </c>
      <c r="N807" s="3" t="str">
        <f t="shared" ca="1" si="170"/>
        <v>C2</v>
      </c>
    </row>
    <row r="808" spans="1:14" s="41" customFormat="1" ht="32.1" customHeight="1" thickTop="1" thickBot="1" x14ac:dyDescent="0.25">
      <c r="A808" s="113"/>
      <c r="B808" s="268" t="str">
        <f>B541</f>
        <v>PART 2      BACK LANE SURFACE WORKS</v>
      </c>
      <c r="C808" s="269"/>
      <c r="D808" s="269"/>
      <c r="E808" s="269"/>
      <c r="F808" s="269"/>
      <c r="G808" s="270"/>
      <c r="H808" s="221"/>
      <c r="I808" s="5" t="str">
        <f t="shared" ca="1" si="167"/>
        <v>LOCKED</v>
      </c>
      <c r="J808" s="1" t="str">
        <f t="shared" si="171"/>
        <v/>
      </c>
      <c r="K808" s="2" t="e">
        <f>MATCH(J808,#REF!,0)</f>
        <v>#REF!</v>
      </c>
      <c r="L808" s="3" t="str">
        <f t="shared" ca="1" si="168"/>
        <v>G</v>
      </c>
      <c r="M808" s="3" t="str">
        <f t="shared" ca="1" si="169"/>
        <v>G</v>
      </c>
      <c r="N808" s="3" t="str">
        <f t="shared" ca="1" si="170"/>
        <v>C2</v>
      </c>
    </row>
    <row r="809" spans="1:14" ht="36" customHeight="1" thickTop="1" thickBot="1" x14ac:dyDescent="0.25">
      <c r="A809" s="222"/>
      <c r="B809" s="137" t="str">
        <f>B542</f>
        <v>G</v>
      </c>
      <c r="C809" s="262" t="str">
        <f>C542</f>
        <v>WINDERMERE AVENUE/BYNG PLACE ALLEY - BOUNDED BY PEMBINA HIGHWAY AND RIVERSIDE ROAD</v>
      </c>
      <c r="D809" s="263"/>
      <c r="E809" s="263"/>
      <c r="F809" s="264"/>
      <c r="G809" s="222" t="s">
        <v>529</v>
      </c>
      <c r="H809" s="222">
        <f>H584</f>
        <v>0</v>
      </c>
      <c r="I809" s="5" t="str">
        <f t="shared" ca="1" si="167"/>
        <v>LOCKED</v>
      </c>
      <c r="J809" s="1" t="str">
        <f t="shared" si="171"/>
        <v>WINDERMERE AVENUE/BYNG PLACE ALLEY - BOUNDED BY PEMBINA HIGHWAY AND RIVERSIDE ROAD</v>
      </c>
      <c r="K809" s="2" t="e">
        <f>MATCH(J809,#REF!,0)</f>
        <v>#REF!</v>
      </c>
      <c r="L809" s="3" t="str">
        <f t="shared" ca="1" si="168"/>
        <v>G</v>
      </c>
      <c r="M809" s="3" t="str">
        <f t="shared" ca="1" si="169"/>
        <v>C2</v>
      </c>
      <c r="N809" s="3" t="str">
        <f t="shared" ca="1" si="170"/>
        <v>C2</v>
      </c>
    </row>
    <row r="810" spans="1:14" s="41" customFormat="1" ht="32.1" customHeight="1" thickTop="1" thickBot="1" x14ac:dyDescent="0.25">
      <c r="A810" s="113"/>
      <c r="B810" s="275" t="str">
        <f>B585</f>
        <v>PART 3     BACK LANE - CITY FUNDED WORKS</v>
      </c>
      <c r="C810" s="276"/>
      <c r="D810" s="276"/>
      <c r="E810" s="276"/>
      <c r="F810" s="276"/>
      <c r="G810" s="277"/>
      <c r="H810" s="221"/>
      <c r="I810" s="5" t="str">
        <f t="shared" ca="1" si="167"/>
        <v>LOCKED</v>
      </c>
      <c r="J810" s="1" t="str">
        <f t="shared" si="171"/>
        <v/>
      </c>
      <c r="K810" s="2" t="e">
        <f>MATCH(J810,#REF!,0)</f>
        <v>#REF!</v>
      </c>
      <c r="L810" s="3" t="str">
        <f t="shared" ca="1" si="168"/>
        <v>G</v>
      </c>
      <c r="M810" s="3" t="str">
        <f t="shared" ca="1" si="169"/>
        <v>G</v>
      </c>
      <c r="N810" s="3" t="str">
        <f t="shared" ca="1" si="170"/>
        <v>C2</v>
      </c>
    </row>
    <row r="811" spans="1:14" ht="36" customHeight="1" thickTop="1" thickBot="1" x14ac:dyDescent="0.25">
      <c r="A811" s="223"/>
      <c r="B811" s="224" t="str">
        <f>B586</f>
        <v>H</v>
      </c>
      <c r="C811" s="278" t="str">
        <f>C586</f>
        <v>WINDERMERE AVENUE/BYNG PLACE ALLEY - BOUNDED BY PEMBINA HIGHWAY AND RIVERSIDE ROAD</v>
      </c>
      <c r="D811" s="279"/>
      <c r="E811" s="279"/>
      <c r="F811" s="280"/>
      <c r="G811" s="223" t="s">
        <v>529</v>
      </c>
      <c r="H811" s="223">
        <f>H611</f>
        <v>0</v>
      </c>
      <c r="I811" s="5" t="str">
        <f t="shared" ca="1" si="167"/>
        <v>LOCKED</v>
      </c>
      <c r="J811" s="1" t="str">
        <f t="shared" si="171"/>
        <v>WINDERMERE AVENUE/BYNG PLACE ALLEY - BOUNDED BY PEMBINA HIGHWAY AND RIVERSIDE ROAD</v>
      </c>
      <c r="K811" s="2" t="e">
        <f>MATCH(J811,#REF!,0)</f>
        <v>#REF!</v>
      </c>
      <c r="L811" s="3" t="str">
        <f t="shared" ca="1" si="168"/>
        <v>G</v>
      </c>
      <c r="M811" s="3" t="str">
        <f t="shared" ca="1" si="169"/>
        <v>C2</v>
      </c>
      <c r="N811" s="3" t="str">
        <f t="shared" ca="1" si="170"/>
        <v>C2</v>
      </c>
    </row>
    <row r="812" spans="1:14" s="41" customFormat="1" ht="32.1" customHeight="1" thickTop="1" thickBot="1" x14ac:dyDescent="0.25">
      <c r="A812" s="113"/>
      <c r="B812" s="281" t="str">
        <f>B612</f>
        <v>PART 4     UNDERGROUND WORK</v>
      </c>
      <c r="C812" s="260"/>
      <c r="D812" s="260"/>
      <c r="E812" s="260"/>
      <c r="F812" s="260"/>
      <c r="G812" s="261"/>
      <c r="H812" s="221"/>
      <c r="I812" s="5" t="str">
        <f t="shared" ca="1" si="167"/>
        <v>LOCKED</v>
      </c>
      <c r="J812" s="1" t="str">
        <f t="shared" si="171"/>
        <v/>
      </c>
      <c r="K812" s="2" t="e">
        <f>MATCH(J812,#REF!,0)</f>
        <v>#REF!</v>
      </c>
      <c r="L812" s="3" t="str">
        <f t="shared" ca="1" si="168"/>
        <v>G</v>
      </c>
      <c r="M812" s="3" t="str">
        <f t="shared" ca="1" si="169"/>
        <v>G</v>
      </c>
      <c r="N812" s="3" t="str">
        <f t="shared" ca="1" si="170"/>
        <v>C2</v>
      </c>
    </row>
    <row r="813" spans="1:14" ht="36" customHeight="1" thickTop="1" thickBot="1" x14ac:dyDescent="0.25">
      <c r="A813" s="223"/>
      <c r="B813" s="224" t="str">
        <f>B613</f>
        <v>I</v>
      </c>
      <c r="C813" s="278" t="str">
        <f>C613</f>
        <v>WINDERMERE AVENUE/BYNG PLACE ALLEY - BOUNDED BY PEMBINA HIGHWAY AND RIVERSIDE ROAD</v>
      </c>
      <c r="D813" s="279"/>
      <c r="E813" s="279"/>
      <c r="F813" s="280"/>
      <c r="G813" s="223" t="s">
        <v>529</v>
      </c>
      <c r="H813" s="223">
        <f>H646</f>
        <v>0</v>
      </c>
      <c r="I813" s="5" t="str">
        <f t="shared" ca="1" si="167"/>
        <v>LOCKED</v>
      </c>
      <c r="J813" s="1" t="str">
        <f t="shared" si="171"/>
        <v>WINDERMERE AVENUE/BYNG PLACE ALLEY - BOUNDED BY PEMBINA HIGHWAY AND RIVERSIDE ROAD</v>
      </c>
      <c r="K813" s="2" t="e">
        <f>MATCH(J813,#REF!,0)</f>
        <v>#REF!</v>
      </c>
      <c r="L813" s="3" t="str">
        <f t="shared" ca="1" si="168"/>
        <v>G</v>
      </c>
      <c r="M813" s="3" t="str">
        <f t="shared" ca="1" si="169"/>
        <v>C2</v>
      </c>
      <c r="N813" s="3" t="str">
        <f t="shared" ca="1" si="170"/>
        <v>C2</v>
      </c>
    </row>
    <row r="814" spans="1:14" ht="36" customHeight="1" thickTop="1" thickBot="1" x14ac:dyDescent="0.25">
      <c r="A814" s="223"/>
      <c r="B814" s="282" t="str">
        <f>B647</f>
        <v>PART 5     WATER AND WASTE WORK</v>
      </c>
      <c r="C814" s="283"/>
      <c r="D814" s="283"/>
      <c r="E814" s="283"/>
      <c r="F814" s="284"/>
      <c r="G814" s="223"/>
      <c r="H814" s="223"/>
      <c r="I814" s="5" t="str">
        <f t="shared" ca="1" si="167"/>
        <v>LOCKED</v>
      </c>
      <c r="J814" s="1" t="str">
        <f t="shared" si="171"/>
        <v/>
      </c>
      <c r="K814" s="2" t="e">
        <f>MATCH(J814,#REF!,0)</f>
        <v>#REF!</v>
      </c>
      <c r="L814" s="3" t="str">
        <f t="shared" ca="1" si="168"/>
        <v>G</v>
      </c>
      <c r="M814" s="3" t="str">
        <f t="shared" ca="1" si="169"/>
        <v>C2</v>
      </c>
      <c r="N814" s="3" t="str">
        <f t="shared" ca="1" si="170"/>
        <v>C2</v>
      </c>
    </row>
    <row r="815" spans="1:14" ht="36" customHeight="1" thickTop="1" thickBot="1" x14ac:dyDescent="0.25">
      <c r="A815" s="223"/>
      <c r="B815" s="225" t="str">
        <f>B648</f>
        <v>J</v>
      </c>
      <c r="C815" s="262" t="str">
        <f>C648</f>
        <v>WATER AND WASTE WORK</v>
      </c>
      <c r="D815" s="263"/>
      <c r="E815" s="263"/>
      <c r="F815" s="264"/>
      <c r="G815" s="223" t="s">
        <v>529</v>
      </c>
      <c r="H815" s="223">
        <f>H795</f>
        <v>0</v>
      </c>
      <c r="I815" s="5" t="str">
        <f t="shared" ca="1" si="167"/>
        <v>LOCKED</v>
      </c>
      <c r="J815" s="1" t="str">
        <f t="shared" si="171"/>
        <v>WATER AND WASTE WORK</v>
      </c>
      <c r="K815" s="2" t="e">
        <f>MATCH(J815,#REF!,0)</f>
        <v>#REF!</v>
      </c>
      <c r="L815" s="3" t="str">
        <f t="shared" ca="1" si="168"/>
        <v>G</v>
      </c>
      <c r="M815" s="3" t="str">
        <f t="shared" ca="1" si="169"/>
        <v>C2</v>
      </c>
      <c r="N815" s="3" t="str">
        <f t="shared" ca="1" si="170"/>
        <v>C2</v>
      </c>
    </row>
    <row r="816" spans="1:14" ht="36" customHeight="1" thickTop="1" thickBot="1" x14ac:dyDescent="0.3">
      <c r="A816" s="103"/>
      <c r="B816" s="225" t="str">
        <f>B796</f>
        <v>K</v>
      </c>
      <c r="C816" s="262" t="str">
        <f>C796</f>
        <v>MOBILIZATION /DEMOBILIZATION</v>
      </c>
      <c r="D816" s="263"/>
      <c r="E816" s="263"/>
      <c r="F816" s="264"/>
      <c r="G816" s="226" t="s">
        <v>813</v>
      </c>
      <c r="H816" s="227">
        <f>H798</f>
        <v>0</v>
      </c>
      <c r="I816" s="5" t="str">
        <f t="shared" ca="1" si="167"/>
        <v>LOCKED</v>
      </c>
      <c r="J816" s="1" t="str">
        <f t="shared" si="171"/>
        <v>MOBILIZATION /DEMOBILIZATION</v>
      </c>
      <c r="K816" s="2" t="e">
        <f>MATCH(J816,#REF!,0)</f>
        <v>#REF!</v>
      </c>
      <c r="L816" s="3" t="str">
        <f t="shared" ca="1" si="168"/>
        <v>G</v>
      </c>
      <c r="M816" s="3" t="str">
        <f t="shared" ca="1" si="169"/>
        <v>C2</v>
      </c>
      <c r="N816" s="3" t="str">
        <f t="shared" ca="1" si="170"/>
        <v>C2</v>
      </c>
    </row>
    <row r="817" spans="1:14" ht="37.9" customHeight="1" thickTop="1" x14ac:dyDescent="0.2">
      <c r="A817" s="35"/>
      <c r="B817" s="271" t="s">
        <v>814</v>
      </c>
      <c r="C817" s="272"/>
      <c r="D817" s="272"/>
      <c r="E817" s="272"/>
      <c r="F817" s="272"/>
      <c r="G817" s="273">
        <f>H807+H809+H811+H813+H815+H816</f>
        <v>0</v>
      </c>
      <c r="H817" s="274"/>
      <c r="I817" s="5" t="str">
        <f t="shared" ca="1" si="167"/>
        <v>LOCKED</v>
      </c>
      <c r="J817" s="1" t="str">
        <f t="shared" si="171"/>
        <v/>
      </c>
      <c r="K817" s="2" t="e">
        <f>MATCH(J817,#REF!,0)</f>
        <v>#REF!</v>
      </c>
      <c r="L817" s="3" t="str">
        <f t="shared" ca="1" si="168"/>
        <v>G</v>
      </c>
      <c r="M817" s="3" t="str">
        <f t="shared" ca="1" si="169"/>
        <v>C2</v>
      </c>
      <c r="N817" s="3" t="str">
        <f t="shared" ca="1" si="170"/>
        <v>G</v>
      </c>
    </row>
    <row r="818" spans="1:14" ht="15.95" customHeight="1" x14ac:dyDescent="0.2">
      <c r="A818" s="228"/>
      <c r="B818" s="229"/>
      <c r="C818" s="75"/>
      <c r="D818" s="230"/>
      <c r="E818" s="75"/>
      <c r="F818" s="75"/>
      <c r="G818" s="231"/>
      <c r="H818" s="232"/>
      <c r="I818" s="5" t="str">
        <f t="shared" ca="1" si="167"/>
        <v>LOCKED</v>
      </c>
      <c r="J818" s="1" t="str">
        <f t="shared" si="171"/>
        <v/>
      </c>
      <c r="K818" s="2" t="e">
        <f>MATCH(J818,#REF!,0)</f>
        <v>#REF!</v>
      </c>
      <c r="L818" s="3" t="str">
        <f t="shared" ca="1" si="168"/>
        <v>G</v>
      </c>
      <c r="M818" s="3" t="str">
        <f t="shared" ca="1" si="169"/>
        <v>C2</v>
      </c>
      <c r="N818" s="3" t="str">
        <f t="shared" ca="1" si="170"/>
        <v>G</v>
      </c>
    </row>
  </sheetData>
  <sheetProtection algorithmName="SHA-512" hashValue="jQzmnB2T2MUCCti8c7g6wCBJPK19BQZZK8tj2OuLqWPhnOBWF7ndiEupZAp/CVLxHkMufjrS61Hgkfod6eot7g==" saltValue="Lz7oUZnb407lfystP4p97w==" spinCount="100000" sheet="1" objects="1" scenarios="1" selectLockedCells="1"/>
  <mergeCells count="45">
    <mergeCell ref="C816:F816"/>
    <mergeCell ref="B817:F817"/>
    <mergeCell ref="G817:H817"/>
    <mergeCell ref="B810:G810"/>
    <mergeCell ref="C811:F811"/>
    <mergeCell ref="B812:G812"/>
    <mergeCell ref="C813:F813"/>
    <mergeCell ref="B814:F814"/>
    <mergeCell ref="C815:F815"/>
    <mergeCell ref="C809:F809"/>
    <mergeCell ref="C795:F795"/>
    <mergeCell ref="C796:F796"/>
    <mergeCell ref="C798:F798"/>
    <mergeCell ref="B800:F800"/>
    <mergeCell ref="C801:F801"/>
    <mergeCell ref="C802:F802"/>
    <mergeCell ref="C803:F803"/>
    <mergeCell ref="C804:F804"/>
    <mergeCell ref="C805:F805"/>
    <mergeCell ref="C806:F806"/>
    <mergeCell ref="B808:G808"/>
    <mergeCell ref="C648:F648"/>
    <mergeCell ref="C540:F540"/>
    <mergeCell ref="B541:F541"/>
    <mergeCell ref="C542:F542"/>
    <mergeCell ref="C584:F584"/>
    <mergeCell ref="B585:F585"/>
    <mergeCell ref="C586:F586"/>
    <mergeCell ref="C611:F611"/>
    <mergeCell ref="B612:F612"/>
    <mergeCell ref="C613:F613"/>
    <mergeCell ref="C646:F646"/>
    <mergeCell ref="B647:F647"/>
    <mergeCell ref="C431:F431"/>
    <mergeCell ref="B6:F6"/>
    <mergeCell ref="C7:F7"/>
    <mergeCell ref="C94:F94"/>
    <mergeCell ref="C95:F95"/>
    <mergeCell ref="C175:F175"/>
    <mergeCell ref="C176:F176"/>
    <mergeCell ref="C270:F270"/>
    <mergeCell ref="C271:F271"/>
    <mergeCell ref="C348:F348"/>
    <mergeCell ref="C349:F349"/>
    <mergeCell ref="C430:F430"/>
  </mergeCells>
  <conditionalFormatting sqref="D797 D105:D107 D125:D130 D165 D193:D198 D251:D252 D281:D283 D285:D287 D359:D361 D365:D367 D378:D383 D413:D414 D444:D445 D474:D479 D581:D582 D620:D622 D637:D638 D213:D221 D301:D309 D30:D31 D449:D452">
    <cfRule type="cellIs" dxfId="1143" priority="1142" stopIfTrue="1" operator="equal">
      <formula>"CW 2130-R11"</formula>
    </cfRule>
    <cfRule type="cellIs" dxfId="1142" priority="1143" stopIfTrue="1" operator="equal">
      <formula>"CW 3120-R2"</formula>
    </cfRule>
    <cfRule type="cellIs" dxfId="1141" priority="1144" stopIfTrue="1" operator="equal">
      <formula>"CW 3240-R7"</formula>
    </cfRule>
  </conditionalFormatting>
  <conditionalFormatting sqref="G797">
    <cfRule type="expression" dxfId="1140" priority="1141">
      <formula>G797&gt;G817*0.05</formula>
    </cfRule>
  </conditionalFormatting>
  <conditionalFormatting sqref="D9:D10">
    <cfRule type="cellIs" dxfId="1139" priority="1138" stopIfTrue="1" operator="equal">
      <formula>"CW 2130-R11"</formula>
    </cfRule>
    <cfRule type="cellIs" dxfId="1138" priority="1139" stopIfTrue="1" operator="equal">
      <formula>"CW 3120-R2"</formula>
    </cfRule>
    <cfRule type="cellIs" dxfId="1137" priority="1140" stopIfTrue="1" operator="equal">
      <formula>"CW 3240-R7"</formula>
    </cfRule>
  </conditionalFormatting>
  <conditionalFormatting sqref="D13">
    <cfRule type="cellIs" dxfId="1136" priority="1129" stopIfTrue="1" operator="equal">
      <formula>"CW 2130-R11"</formula>
    </cfRule>
    <cfRule type="cellIs" dxfId="1135" priority="1130" stopIfTrue="1" operator="equal">
      <formula>"CW 3120-R2"</formula>
    </cfRule>
    <cfRule type="cellIs" dxfId="1134" priority="1131" stopIfTrue="1" operator="equal">
      <formula>"CW 3240-R7"</formula>
    </cfRule>
  </conditionalFormatting>
  <conditionalFormatting sqref="D15:D18">
    <cfRule type="cellIs" dxfId="1133" priority="1126" stopIfTrue="1" operator="equal">
      <formula>"CW 2130-R11"</formula>
    </cfRule>
    <cfRule type="cellIs" dxfId="1132" priority="1127" stopIfTrue="1" operator="equal">
      <formula>"CW 3120-R2"</formula>
    </cfRule>
    <cfRule type="cellIs" dxfId="1131" priority="1128" stopIfTrue="1" operator="equal">
      <formula>"CW 3240-R7"</formula>
    </cfRule>
  </conditionalFormatting>
  <conditionalFormatting sqref="D11">
    <cfRule type="cellIs" dxfId="1130" priority="1135" stopIfTrue="1" operator="equal">
      <formula>"CW 2130-R11"</formula>
    </cfRule>
    <cfRule type="cellIs" dxfId="1129" priority="1136" stopIfTrue="1" operator="equal">
      <formula>"CW 3120-R2"</formula>
    </cfRule>
    <cfRule type="cellIs" dxfId="1128" priority="1137" stopIfTrue="1" operator="equal">
      <formula>"CW 3240-R7"</formula>
    </cfRule>
  </conditionalFormatting>
  <conditionalFormatting sqref="D12">
    <cfRule type="cellIs" dxfId="1127" priority="1132" stopIfTrue="1" operator="equal">
      <formula>"CW 2130-R11"</formula>
    </cfRule>
    <cfRule type="cellIs" dxfId="1126" priority="1133" stopIfTrue="1" operator="equal">
      <formula>"CW 3120-R2"</formula>
    </cfRule>
    <cfRule type="cellIs" dxfId="1125" priority="1134" stopIfTrue="1" operator="equal">
      <formula>"CW 3240-R7"</formula>
    </cfRule>
  </conditionalFormatting>
  <conditionalFormatting sqref="D19">
    <cfRule type="cellIs" dxfId="1124" priority="1123" stopIfTrue="1" operator="equal">
      <formula>"CW 2130-R11"</formula>
    </cfRule>
    <cfRule type="cellIs" dxfId="1123" priority="1124" stopIfTrue="1" operator="equal">
      <formula>"CW 3120-R2"</formula>
    </cfRule>
    <cfRule type="cellIs" dxfId="1122" priority="1125" stopIfTrue="1" operator="equal">
      <formula>"CW 3240-R7"</formula>
    </cfRule>
  </conditionalFormatting>
  <conditionalFormatting sqref="D20">
    <cfRule type="cellIs" dxfId="1121" priority="1120" stopIfTrue="1" operator="equal">
      <formula>"CW 2130-R11"</formula>
    </cfRule>
    <cfRule type="cellIs" dxfId="1120" priority="1121" stopIfTrue="1" operator="equal">
      <formula>"CW 3120-R2"</formula>
    </cfRule>
    <cfRule type="cellIs" dxfId="1119" priority="1122" stopIfTrue="1" operator="equal">
      <formula>"CW 3240-R7"</formula>
    </cfRule>
  </conditionalFormatting>
  <conditionalFormatting sqref="D21:D22">
    <cfRule type="cellIs" dxfId="1118" priority="1117" stopIfTrue="1" operator="equal">
      <formula>"CW 2130-R11"</formula>
    </cfRule>
    <cfRule type="cellIs" dxfId="1117" priority="1118" stopIfTrue="1" operator="equal">
      <formula>"CW 3120-R2"</formula>
    </cfRule>
    <cfRule type="cellIs" dxfId="1116" priority="1119" stopIfTrue="1" operator="equal">
      <formula>"CW 3240-R7"</formula>
    </cfRule>
  </conditionalFormatting>
  <conditionalFormatting sqref="D23">
    <cfRule type="cellIs" dxfId="1115" priority="1114" stopIfTrue="1" operator="equal">
      <formula>"CW 2130-R11"</formula>
    </cfRule>
    <cfRule type="cellIs" dxfId="1114" priority="1115" stopIfTrue="1" operator="equal">
      <formula>"CW 3120-R2"</formula>
    </cfRule>
    <cfRule type="cellIs" dxfId="1113" priority="1116" stopIfTrue="1" operator="equal">
      <formula>"CW 3240-R7"</formula>
    </cfRule>
  </conditionalFormatting>
  <conditionalFormatting sqref="D24">
    <cfRule type="cellIs" dxfId="1112" priority="1111" stopIfTrue="1" operator="equal">
      <formula>"CW 2130-R11"</formula>
    </cfRule>
    <cfRule type="cellIs" dxfId="1111" priority="1112" stopIfTrue="1" operator="equal">
      <formula>"CW 3120-R2"</formula>
    </cfRule>
    <cfRule type="cellIs" dxfId="1110" priority="1113" stopIfTrue="1" operator="equal">
      <formula>"CW 3240-R7"</formula>
    </cfRule>
  </conditionalFormatting>
  <conditionalFormatting sqref="D25:D26">
    <cfRule type="cellIs" dxfId="1109" priority="1108" stopIfTrue="1" operator="equal">
      <formula>"CW 2130-R11"</formula>
    </cfRule>
    <cfRule type="cellIs" dxfId="1108" priority="1109" stopIfTrue="1" operator="equal">
      <formula>"CW 3120-R2"</formula>
    </cfRule>
    <cfRule type="cellIs" dxfId="1107" priority="1110" stopIfTrue="1" operator="equal">
      <formula>"CW 3240-R7"</formula>
    </cfRule>
  </conditionalFormatting>
  <conditionalFormatting sqref="D27">
    <cfRule type="cellIs" dxfId="1106" priority="1105" stopIfTrue="1" operator="equal">
      <formula>"CW 2130-R11"</formula>
    </cfRule>
    <cfRule type="cellIs" dxfId="1105" priority="1106" stopIfTrue="1" operator="equal">
      <formula>"CW 3120-R2"</formula>
    </cfRule>
    <cfRule type="cellIs" dxfId="1104" priority="1107" stopIfTrue="1" operator="equal">
      <formula>"CW 3240-R7"</formula>
    </cfRule>
  </conditionalFormatting>
  <conditionalFormatting sqref="D28">
    <cfRule type="cellIs" dxfId="1103" priority="1102" stopIfTrue="1" operator="equal">
      <formula>"CW 2130-R11"</formula>
    </cfRule>
    <cfRule type="cellIs" dxfId="1102" priority="1103" stopIfTrue="1" operator="equal">
      <formula>"CW 3120-R2"</formula>
    </cfRule>
    <cfRule type="cellIs" dxfId="1101" priority="1104" stopIfTrue="1" operator="equal">
      <formula>"CW 3240-R7"</formula>
    </cfRule>
  </conditionalFormatting>
  <conditionalFormatting sqref="D29">
    <cfRule type="cellIs" dxfId="1100" priority="1099" stopIfTrue="1" operator="equal">
      <formula>"CW 2130-R11"</formula>
    </cfRule>
    <cfRule type="cellIs" dxfId="1099" priority="1100" stopIfTrue="1" operator="equal">
      <formula>"CW 3120-R2"</formula>
    </cfRule>
    <cfRule type="cellIs" dxfId="1098" priority="1101" stopIfTrue="1" operator="equal">
      <formula>"CW 3240-R7"</formula>
    </cfRule>
  </conditionalFormatting>
  <conditionalFormatting sqref="D32:D35">
    <cfRule type="cellIs" dxfId="1097" priority="1096" stopIfTrue="1" operator="equal">
      <formula>"CW 2130-R11"</formula>
    </cfRule>
    <cfRule type="cellIs" dxfId="1096" priority="1097" stopIfTrue="1" operator="equal">
      <formula>"CW 3120-R2"</formula>
    </cfRule>
    <cfRule type="cellIs" dxfId="1095" priority="1098" stopIfTrue="1" operator="equal">
      <formula>"CW 3240-R7"</formula>
    </cfRule>
  </conditionalFormatting>
  <conditionalFormatting sqref="D36">
    <cfRule type="cellIs" dxfId="1094" priority="1093" stopIfTrue="1" operator="equal">
      <formula>"CW 2130-R11"</formula>
    </cfRule>
    <cfRule type="cellIs" dxfId="1093" priority="1094" stopIfTrue="1" operator="equal">
      <formula>"CW 3120-R2"</formula>
    </cfRule>
    <cfRule type="cellIs" dxfId="1092" priority="1095" stopIfTrue="1" operator="equal">
      <formula>"CW 3240-R7"</formula>
    </cfRule>
  </conditionalFormatting>
  <conditionalFormatting sqref="D37">
    <cfRule type="cellIs" dxfId="1091" priority="1090" stopIfTrue="1" operator="equal">
      <formula>"CW 2130-R11"</formula>
    </cfRule>
    <cfRule type="cellIs" dxfId="1090" priority="1091" stopIfTrue="1" operator="equal">
      <formula>"CW 3120-R2"</formula>
    </cfRule>
    <cfRule type="cellIs" dxfId="1089" priority="1092" stopIfTrue="1" operator="equal">
      <formula>"CW 3240-R7"</formula>
    </cfRule>
  </conditionalFormatting>
  <conditionalFormatting sqref="D38">
    <cfRule type="cellIs" dxfId="1088" priority="1087" stopIfTrue="1" operator="equal">
      <formula>"CW 2130-R11"</formula>
    </cfRule>
    <cfRule type="cellIs" dxfId="1087" priority="1088" stopIfTrue="1" operator="equal">
      <formula>"CW 3120-R2"</formula>
    </cfRule>
    <cfRule type="cellIs" dxfId="1086" priority="1089" stopIfTrue="1" operator="equal">
      <formula>"CW 3240-R7"</formula>
    </cfRule>
  </conditionalFormatting>
  <conditionalFormatting sqref="D39">
    <cfRule type="cellIs" dxfId="1085" priority="1084" stopIfTrue="1" operator="equal">
      <formula>"CW 2130-R11"</formula>
    </cfRule>
    <cfRule type="cellIs" dxfId="1084" priority="1085" stopIfTrue="1" operator="equal">
      <formula>"CW 3120-R2"</formula>
    </cfRule>
    <cfRule type="cellIs" dxfId="1083" priority="1086" stopIfTrue="1" operator="equal">
      <formula>"CW 3240-R7"</formula>
    </cfRule>
  </conditionalFormatting>
  <conditionalFormatting sqref="D40">
    <cfRule type="cellIs" dxfId="1082" priority="1081" stopIfTrue="1" operator="equal">
      <formula>"CW 2130-R11"</formula>
    </cfRule>
    <cfRule type="cellIs" dxfId="1081" priority="1082" stopIfTrue="1" operator="equal">
      <formula>"CW 3120-R2"</formula>
    </cfRule>
    <cfRule type="cellIs" dxfId="1080" priority="1083" stopIfTrue="1" operator="equal">
      <formula>"CW 3240-R7"</formula>
    </cfRule>
  </conditionalFormatting>
  <conditionalFormatting sqref="D41">
    <cfRule type="cellIs" dxfId="1079" priority="1078" stopIfTrue="1" operator="equal">
      <formula>"CW 2130-R11"</formula>
    </cfRule>
    <cfRule type="cellIs" dxfId="1078" priority="1079" stopIfTrue="1" operator="equal">
      <formula>"CW 3120-R2"</formula>
    </cfRule>
    <cfRule type="cellIs" dxfId="1077" priority="1080" stopIfTrue="1" operator="equal">
      <formula>"CW 3240-R7"</formula>
    </cfRule>
  </conditionalFormatting>
  <conditionalFormatting sqref="D42:D45">
    <cfRule type="cellIs" dxfId="1076" priority="1075" stopIfTrue="1" operator="equal">
      <formula>"CW 2130-R11"</formula>
    </cfRule>
    <cfRule type="cellIs" dxfId="1075" priority="1076" stopIfTrue="1" operator="equal">
      <formula>"CW 3120-R2"</formula>
    </cfRule>
    <cfRule type="cellIs" dxfId="1074" priority="1077" stopIfTrue="1" operator="equal">
      <formula>"CW 3240-R7"</formula>
    </cfRule>
  </conditionalFormatting>
  <conditionalFormatting sqref="D46:D47">
    <cfRule type="cellIs" dxfId="1073" priority="1072" stopIfTrue="1" operator="equal">
      <formula>"CW 2130-R11"</formula>
    </cfRule>
    <cfRule type="cellIs" dxfId="1072" priority="1073" stopIfTrue="1" operator="equal">
      <formula>"CW 3120-R2"</formula>
    </cfRule>
    <cfRule type="cellIs" dxfId="1071" priority="1074" stopIfTrue="1" operator="equal">
      <formula>"CW 3240-R7"</formula>
    </cfRule>
  </conditionalFormatting>
  <conditionalFormatting sqref="D48:D49">
    <cfRule type="cellIs" dxfId="1070" priority="1069" stopIfTrue="1" operator="equal">
      <formula>"CW 2130-R11"</formula>
    </cfRule>
    <cfRule type="cellIs" dxfId="1069" priority="1070" stopIfTrue="1" operator="equal">
      <formula>"CW 3120-R2"</formula>
    </cfRule>
    <cfRule type="cellIs" dxfId="1068" priority="1071" stopIfTrue="1" operator="equal">
      <formula>"CW 3240-R7"</formula>
    </cfRule>
  </conditionalFormatting>
  <conditionalFormatting sqref="D50:D51">
    <cfRule type="cellIs" dxfId="1067" priority="1066" stopIfTrue="1" operator="equal">
      <formula>"CW 2130-R11"</formula>
    </cfRule>
    <cfRule type="cellIs" dxfId="1066" priority="1067" stopIfTrue="1" operator="equal">
      <formula>"CW 3120-R2"</formula>
    </cfRule>
    <cfRule type="cellIs" dxfId="1065" priority="1068" stopIfTrue="1" operator="equal">
      <formula>"CW 3240-R7"</formula>
    </cfRule>
  </conditionalFormatting>
  <conditionalFormatting sqref="D52">
    <cfRule type="cellIs" dxfId="1064" priority="1063" stopIfTrue="1" operator="equal">
      <formula>"CW 2130-R11"</formula>
    </cfRule>
    <cfRule type="cellIs" dxfId="1063" priority="1064" stopIfTrue="1" operator="equal">
      <formula>"CW 3120-R2"</formula>
    </cfRule>
    <cfRule type="cellIs" dxfId="1062" priority="1065" stopIfTrue="1" operator="equal">
      <formula>"CW 3240-R7"</formula>
    </cfRule>
  </conditionalFormatting>
  <conditionalFormatting sqref="D53">
    <cfRule type="cellIs" dxfId="1061" priority="1060" stopIfTrue="1" operator="equal">
      <formula>"CW 2130-R11"</formula>
    </cfRule>
    <cfRule type="cellIs" dxfId="1060" priority="1061" stopIfTrue="1" operator="equal">
      <formula>"CW 3120-R2"</formula>
    </cfRule>
    <cfRule type="cellIs" dxfId="1059" priority="1062" stopIfTrue="1" operator="equal">
      <formula>"CW 3240-R7"</formula>
    </cfRule>
  </conditionalFormatting>
  <conditionalFormatting sqref="D54">
    <cfRule type="cellIs" dxfId="1058" priority="1057" stopIfTrue="1" operator="equal">
      <formula>"CW 2130-R11"</formula>
    </cfRule>
    <cfRule type="cellIs" dxfId="1057" priority="1058" stopIfTrue="1" operator="equal">
      <formula>"CW 3120-R2"</formula>
    </cfRule>
    <cfRule type="cellIs" dxfId="1056" priority="1059" stopIfTrue="1" operator="equal">
      <formula>"CW 3240-R7"</formula>
    </cfRule>
  </conditionalFormatting>
  <conditionalFormatting sqref="D55">
    <cfRule type="cellIs" dxfId="1055" priority="1054" stopIfTrue="1" operator="equal">
      <formula>"CW 2130-R11"</formula>
    </cfRule>
    <cfRule type="cellIs" dxfId="1054" priority="1055" stopIfTrue="1" operator="equal">
      <formula>"CW 3120-R2"</formula>
    </cfRule>
    <cfRule type="cellIs" dxfId="1053" priority="1056" stopIfTrue="1" operator="equal">
      <formula>"CW 3240-R7"</formula>
    </cfRule>
  </conditionalFormatting>
  <conditionalFormatting sqref="D56:D57">
    <cfRule type="cellIs" dxfId="1052" priority="1051" stopIfTrue="1" operator="equal">
      <formula>"CW 2130-R11"</formula>
    </cfRule>
    <cfRule type="cellIs" dxfId="1051" priority="1052" stopIfTrue="1" operator="equal">
      <formula>"CW 3120-R2"</formula>
    </cfRule>
    <cfRule type="cellIs" dxfId="1050" priority="1053" stopIfTrue="1" operator="equal">
      <formula>"CW 3240-R7"</formula>
    </cfRule>
  </conditionalFormatting>
  <conditionalFormatting sqref="D58">
    <cfRule type="cellIs" dxfId="1049" priority="1048" stopIfTrue="1" operator="equal">
      <formula>"CW 2130-R11"</formula>
    </cfRule>
    <cfRule type="cellIs" dxfId="1048" priority="1049" stopIfTrue="1" operator="equal">
      <formula>"CW 3120-R2"</formula>
    </cfRule>
    <cfRule type="cellIs" dxfId="1047" priority="1050" stopIfTrue="1" operator="equal">
      <formula>"CW 3240-R7"</formula>
    </cfRule>
  </conditionalFormatting>
  <conditionalFormatting sqref="D60">
    <cfRule type="cellIs" dxfId="1046" priority="1045" stopIfTrue="1" operator="equal">
      <formula>"CW 2130-R11"</formula>
    </cfRule>
    <cfRule type="cellIs" dxfId="1045" priority="1046" stopIfTrue="1" operator="equal">
      <formula>"CW 3120-R2"</formula>
    </cfRule>
    <cfRule type="cellIs" dxfId="1044" priority="1047" stopIfTrue="1" operator="equal">
      <formula>"CW 3240-R7"</formula>
    </cfRule>
  </conditionalFormatting>
  <conditionalFormatting sqref="D62 D403:D404 D501:D504">
    <cfRule type="cellIs" dxfId="1043" priority="1043" stopIfTrue="1" operator="equal">
      <formula>"CW 3120-R2"</formula>
    </cfRule>
    <cfRule type="cellIs" dxfId="1042" priority="1044" stopIfTrue="1" operator="equal">
      <formula>"CW 3240-R7"</formula>
    </cfRule>
  </conditionalFormatting>
  <conditionalFormatting sqref="D63">
    <cfRule type="cellIs" dxfId="1041" priority="1040" stopIfTrue="1" operator="equal">
      <formula>"CW 2130-R11"</formula>
    </cfRule>
    <cfRule type="cellIs" dxfId="1040" priority="1041" stopIfTrue="1" operator="equal">
      <formula>"CW 3120-R2"</formula>
    </cfRule>
    <cfRule type="cellIs" dxfId="1039" priority="1042" stopIfTrue="1" operator="equal">
      <formula>"CW 3240-R7"</formula>
    </cfRule>
  </conditionalFormatting>
  <conditionalFormatting sqref="D64">
    <cfRule type="cellIs" dxfId="1038" priority="1037" stopIfTrue="1" operator="equal">
      <formula>"CW 2130-R11"</formula>
    </cfRule>
    <cfRule type="cellIs" dxfId="1037" priority="1038" stopIfTrue="1" operator="equal">
      <formula>"CW 3120-R2"</formula>
    </cfRule>
    <cfRule type="cellIs" dxfId="1036" priority="1039" stopIfTrue="1" operator="equal">
      <formula>"CW 3240-R7"</formula>
    </cfRule>
  </conditionalFormatting>
  <conditionalFormatting sqref="D65">
    <cfRule type="cellIs" dxfId="1035" priority="1035" stopIfTrue="1" operator="equal">
      <formula>"CW 3120-R2"</formula>
    </cfRule>
    <cfRule type="cellIs" dxfId="1034" priority="1036" stopIfTrue="1" operator="equal">
      <formula>"CW 3240-R7"</formula>
    </cfRule>
  </conditionalFormatting>
  <conditionalFormatting sqref="D67">
    <cfRule type="cellIs" dxfId="1033" priority="1033" stopIfTrue="1" operator="equal">
      <formula>"CW 3120-R2"</formula>
    </cfRule>
    <cfRule type="cellIs" dxfId="1032" priority="1034" stopIfTrue="1" operator="equal">
      <formula>"CW 3240-R7"</formula>
    </cfRule>
  </conditionalFormatting>
  <conditionalFormatting sqref="D66">
    <cfRule type="cellIs" dxfId="1031" priority="1031" stopIfTrue="1" operator="equal">
      <formula>"CW 3120-R2"</formula>
    </cfRule>
    <cfRule type="cellIs" dxfId="1030" priority="1032" stopIfTrue="1" operator="equal">
      <formula>"CW 3240-R7"</formula>
    </cfRule>
  </conditionalFormatting>
  <conditionalFormatting sqref="D69:D70">
    <cfRule type="cellIs" dxfId="1029" priority="1028" stopIfTrue="1" operator="equal">
      <formula>"CW 2130-R11"</formula>
    </cfRule>
    <cfRule type="cellIs" dxfId="1028" priority="1029" stopIfTrue="1" operator="equal">
      <formula>"CW 3120-R2"</formula>
    </cfRule>
    <cfRule type="cellIs" dxfId="1027" priority="1030" stopIfTrue="1" operator="equal">
      <formula>"CW 3240-R7"</formula>
    </cfRule>
  </conditionalFormatting>
  <conditionalFormatting sqref="D68">
    <cfRule type="cellIs" dxfId="1026" priority="1026" stopIfTrue="1" operator="equal">
      <formula>"CW 3120-R2"</formula>
    </cfRule>
    <cfRule type="cellIs" dxfId="1025" priority="1027" stopIfTrue="1" operator="equal">
      <formula>"CW 3240-R7"</formula>
    </cfRule>
  </conditionalFormatting>
  <conditionalFormatting sqref="D71:D72">
    <cfRule type="cellIs" dxfId="1024" priority="1023" stopIfTrue="1" operator="equal">
      <formula>"CW 2130-R11"</formula>
    </cfRule>
    <cfRule type="cellIs" dxfId="1023" priority="1024" stopIfTrue="1" operator="equal">
      <formula>"CW 3120-R2"</formula>
    </cfRule>
    <cfRule type="cellIs" dxfId="1022" priority="1025" stopIfTrue="1" operator="equal">
      <formula>"CW 3240-R7"</formula>
    </cfRule>
  </conditionalFormatting>
  <conditionalFormatting sqref="D73">
    <cfRule type="cellIs" dxfId="1021" priority="1021" stopIfTrue="1" operator="equal">
      <formula>"CW 3120-R2"</formula>
    </cfRule>
    <cfRule type="cellIs" dxfId="1020" priority="1022" stopIfTrue="1" operator="equal">
      <formula>"CW 3240-R7"</formula>
    </cfRule>
  </conditionalFormatting>
  <conditionalFormatting sqref="D75">
    <cfRule type="cellIs" dxfId="1019" priority="1019" stopIfTrue="1" operator="equal">
      <formula>"CW 3120-R2"</formula>
    </cfRule>
    <cfRule type="cellIs" dxfId="1018" priority="1020" stopIfTrue="1" operator="equal">
      <formula>"CW 3240-R7"</formula>
    </cfRule>
  </conditionalFormatting>
  <conditionalFormatting sqref="D74">
    <cfRule type="cellIs" dxfId="1017" priority="1017" stopIfTrue="1" operator="equal">
      <formula>"CW 3120-R2"</formula>
    </cfRule>
    <cfRule type="cellIs" dxfId="1016" priority="1018" stopIfTrue="1" operator="equal">
      <formula>"CW 3240-R7"</formula>
    </cfRule>
  </conditionalFormatting>
  <conditionalFormatting sqref="D76">
    <cfRule type="cellIs" dxfId="1015" priority="1015" stopIfTrue="1" operator="equal">
      <formula>"CW 3120-R2"</formula>
    </cfRule>
    <cfRule type="cellIs" dxfId="1014" priority="1016" stopIfTrue="1" operator="equal">
      <formula>"CW 3240-R7"</formula>
    </cfRule>
  </conditionalFormatting>
  <conditionalFormatting sqref="D79">
    <cfRule type="cellIs" dxfId="1013" priority="1013" stopIfTrue="1" operator="equal">
      <formula>"CW 3120-R2"</formula>
    </cfRule>
    <cfRule type="cellIs" dxfId="1012" priority="1014" stopIfTrue="1" operator="equal">
      <formula>"CW 3240-R7"</formula>
    </cfRule>
  </conditionalFormatting>
  <conditionalFormatting sqref="D80 D418 D642:D645">
    <cfRule type="cellIs" dxfId="1011" priority="1011" stopIfTrue="1" operator="equal">
      <formula>"CW 2130-R11"</formula>
    </cfRule>
    <cfRule type="cellIs" dxfId="1010" priority="1012" stopIfTrue="1" operator="equal">
      <formula>"CW 3240-R7"</formula>
    </cfRule>
  </conditionalFormatting>
  <conditionalFormatting sqref="D82">
    <cfRule type="cellIs" dxfId="1009" priority="1008" stopIfTrue="1" operator="equal">
      <formula>"CW 2130-R11"</formula>
    </cfRule>
    <cfRule type="cellIs" dxfId="1008" priority="1009" stopIfTrue="1" operator="equal">
      <formula>"CW 3120-R2"</formula>
    </cfRule>
    <cfRule type="cellIs" dxfId="1007" priority="1010" stopIfTrue="1" operator="equal">
      <formula>"CW 3240-R7"</formula>
    </cfRule>
  </conditionalFormatting>
  <conditionalFormatting sqref="D83">
    <cfRule type="cellIs" dxfId="1006" priority="1005" stopIfTrue="1" operator="equal">
      <formula>"CW 2130-R11"</formula>
    </cfRule>
    <cfRule type="cellIs" dxfId="1005" priority="1006" stopIfTrue="1" operator="equal">
      <formula>"CW 3120-R2"</formula>
    </cfRule>
    <cfRule type="cellIs" dxfId="1004" priority="1007" stopIfTrue="1" operator="equal">
      <formula>"CW 3240-R7"</formula>
    </cfRule>
  </conditionalFormatting>
  <conditionalFormatting sqref="D84">
    <cfRule type="cellIs" dxfId="1003" priority="1002" stopIfTrue="1" operator="equal">
      <formula>"CW 2130-R11"</formula>
    </cfRule>
    <cfRule type="cellIs" dxfId="1002" priority="1003" stopIfTrue="1" operator="equal">
      <formula>"CW 3120-R2"</formula>
    </cfRule>
    <cfRule type="cellIs" dxfId="1001" priority="1004" stopIfTrue="1" operator="equal">
      <formula>"CW 3240-R7"</formula>
    </cfRule>
  </conditionalFormatting>
  <conditionalFormatting sqref="D85:D87">
    <cfRule type="cellIs" dxfId="1000" priority="999" stopIfTrue="1" operator="equal">
      <formula>"CW 2130-R11"</formula>
    </cfRule>
    <cfRule type="cellIs" dxfId="999" priority="1000" stopIfTrue="1" operator="equal">
      <formula>"CW 3120-R2"</formula>
    </cfRule>
    <cfRule type="cellIs" dxfId="998" priority="1001" stopIfTrue="1" operator="equal">
      <formula>"CW 3240-R7"</formula>
    </cfRule>
  </conditionalFormatting>
  <conditionalFormatting sqref="D88">
    <cfRule type="cellIs" dxfId="997" priority="996" stopIfTrue="1" operator="equal">
      <formula>"CW 2130-R11"</formula>
    </cfRule>
    <cfRule type="cellIs" dxfId="996" priority="997" stopIfTrue="1" operator="equal">
      <formula>"CW 3120-R2"</formula>
    </cfRule>
    <cfRule type="cellIs" dxfId="995" priority="998" stopIfTrue="1" operator="equal">
      <formula>"CW 3240-R7"</formula>
    </cfRule>
  </conditionalFormatting>
  <conditionalFormatting sqref="D90:D92">
    <cfRule type="cellIs" dxfId="994" priority="993" stopIfTrue="1" operator="equal">
      <formula>"CW 2130-R11"</formula>
    </cfRule>
    <cfRule type="cellIs" dxfId="993" priority="994" stopIfTrue="1" operator="equal">
      <formula>"CW 3120-R2"</formula>
    </cfRule>
    <cfRule type="cellIs" dxfId="992" priority="995" stopIfTrue="1" operator="equal">
      <formula>"CW 3240-R7"</formula>
    </cfRule>
  </conditionalFormatting>
  <conditionalFormatting sqref="D97:D98">
    <cfRule type="cellIs" dxfId="991" priority="990" stopIfTrue="1" operator="equal">
      <formula>"CW 2130-R11"</formula>
    </cfRule>
    <cfRule type="cellIs" dxfId="990" priority="991" stopIfTrue="1" operator="equal">
      <formula>"CW 3120-R2"</formula>
    </cfRule>
    <cfRule type="cellIs" dxfId="989" priority="992" stopIfTrue="1" operator="equal">
      <formula>"CW 3240-R7"</formula>
    </cfRule>
  </conditionalFormatting>
  <conditionalFormatting sqref="D99">
    <cfRule type="cellIs" dxfId="988" priority="987" stopIfTrue="1" operator="equal">
      <formula>"CW 2130-R11"</formula>
    </cfRule>
    <cfRule type="cellIs" dxfId="987" priority="988" stopIfTrue="1" operator="equal">
      <formula>"CW 3120-R2"</formula>
    </cfRule>
    <cfRule type="cellIs" dxfId="986" priority="989" stopIfTrue="1" operator="equal">
      <formula>"CW 3240-R7"</formula>
    </cfRule>
  </conditionalFormatting>
  <conditionalFormatting sqref="D100">
    <cfRule type="cellIs" dxfId="985" priority="984" stopIfTrue="1" operator="equal">
      <formula>"CW 2130-R11"</formula>
    </cfRule>
    <cfRule type="cellIs" dxfId="984" priority="985" stopIfTrue="1" operator="equal">
      <formula>"CW 3120-R2"</formula>
    </cfRule>
    <cfRule type="cellIs" dxfId="983" priority="986" stopIfTrue="1" operator="equal">
      <formula>"CW 3240-R7"</formula>
    </cfRule>
  </conditionalFormatting>
  <conditionalFormatting sqref="D101">
    <cfRule type="cellIs" dxfId="982" priority="981" stopIfTrue="1" operator="equal">
      <formula>"CW 2130-R11"</formula>
    </cfRule>
    <cfRule type="cellIs" dxfId="981" priority="982" stopIfTrue="1" operator="equal">
      <formula>"CW 3120-R2"</formula>
    </cfRule>
    <cfRule type="cellIs" dxfId="980" priority="983" stopIfTrue="1" operator="equal">
      <formula>"CW 3240-R7"</formula>
    </cfRule>
  </conditionalFormatting>
  <conditionalFormatting sqref="D102">
    <cfRule type="cellIs" dxfId="979" priority="978" stopIfTrue="1" operator="equal">
      <formula>"CW 2130-R11"</formula>
    </cfRule>
    <cfRule type="cellIs" dxfId="978" priority="979" stopIfTrue="1" operator="equal">
      <formula>"CW 3120-R2"</formula>
    </cfRule>
    <cfRule type="cellIs" dxfId="977" priority="980" stopIfTrue="1" operator="equal">
      <formula>"CW 3240-R7"</formula>
    </cfRule>
  </conditionalFormatting>
  <conditionalFormatting sqref="D103">
    <cfRule type="cellIs" dxfId="976" priority="975" stopIfTrue="1" operator="equal">
      <formula>"CW 2130-R11"</formula>
    </cfRule>
    <cfRule type="cellIs" dxfId="975" priority="976" stopIfTrue="1" operator="equal">
      <formula>"CW 3120-R2"</formula>
    </cfRule>
    <cfRule type="cellIs" dxfId="974" priority="977" stopIfTrue="1" operator="equal">
      <formula>"CW 3240-R7"</formula>
    </cfRule>
  </conditionalFormatting>
  <conditionalFormatting sqref="D108">
    <cfRule type="cellIs" dxfId="973" priority="972" stopIfTrue="1" operator="equal">
      <formula>"CW 2130-R11"</formula>
    </cfRule>
    <cfRule type="cellIs" dxfId="972" priority="973" stopIfTrue="1" operator="equal">
      <formula>"CW 3120-R2"</formula>
    </cfRule>
    <cfRule type="cellIs" dxfId="971" priority="974" stopIfTrue="1" operator="equal">
      <formula>"CW 3240-R7"</formula>
    </cfRule>
  </conditionalFormatting>
  <conditionalFormatting sqref="D109">
    <cfRule type="cellIs" dxfId="970" priority="969" stopIfTrue="1" operator="equal">
      <formula>"CW 2130-R11"</formula>
    </cfRule>
    <cfRule type="cellIs" dxfId="969" priority="970" stopIfTrue="1" operator="equal">
      <formula>"CW 3120-R2"</formula>
    </cfRule>
    <cfRule type="cellIs" dxfId="968" priority="971" stopIfTrue="1" operator="equal">
      <formula>"CW 3240-R7"</formula>
    </cfRule>
  </conditionalFormatting>
  <conditionalFormatting sqref="D110">
    <cfRule type="cellIs" dxfId="967" priority="966" stopIfTrue="1" operator="equal">
      <formula>"CW 2130-R11"</formula>
    </cfRule>
    <cfRule type="cellIs" dxfId="966" priority="967" stopIfTrue="1" operator="equal">
      <formula>"CW 3120-R2"</formula>
    </cfRule>
    <cfRule type="cellIs" dxfId="965" priority="968" stopIfTrue="1" operator="equal">
      <formula>"CW 3240-R7"</formula>
    </cfRule>
  </conditionalFormatting>
  <conditionalFormatting sqref="D111:D112">
    <cfRule type="cellIs" dxfId="964" priority="963" stopIfTrue="1" operator="equal">
      <formula>"CW 2130-R11"</formula>
    </cfRule>
    <cfRule type="cellIs" dxfId="963" priority="964" stopIfTrue="1" operator="equal">
      <formula>"CW 3120-R2"</formula>
    </cfRule>
    <cfRule type="cellIs" dxfId="962" priority="965" stopIfTrue="1" operator="equal">
      <formula>"CW 3240-R7"</formula>
    </cfRule>
  </conditionalFormatting>
  <conditionalFormatting sqref="D113:D114">
    <cfRule type="cellIs" dxfId="961" priority="960" stopIfTrue="1" operator="equal">
      <formula>"CW 2130-R11"</formula>
    </cfRule>
    <cfRule type="cellIs" dxfId="960" priority="961" stopIfTrue="1" operator="equal">
      <formula>"CW 3120-R2"</formula>
    </cfRule>
    <cfRule type="cellIs" dxfId="959" priority="962" stopIfTrue="1" operator="equal">
      <formula>"CW 3240-R7"</formula>
    </cfRule>
  </conditionalFormatting>
  <conditionalFormatting sqref="D115">
    <cfRule type="cellIs" dxfId="958" priority="957" stopIfTrue="1" operator="equal">
      <formula>"CW 2130-R11"</formula>
    </cfRule>
    <cfRule type="cellIs" dxfId="957" priority="958" stopIfTrue="1" operator="equal">
      <formula>"CW 3120-R2"</formula>
    </cfRule>
    <cfRule type="cellIs" dxfId="956" priority="959" stopIfTrue="1" operator="equal">
      <formula>"CW 3240-R7"</formula>
    </cfRule>
  </conditionalFormatting>
  <conditionalFormatting sqref="D116:D119">
    <cfRule type="cellIs" dxfId="955" priority="954" stopIfTrue="1" operator="equal">
      <formula>"CW 2130-R11"</formula>
    </cfRule>
    <cfRule type="cellIs" dxfId="954" priority="955" stopIfTrue="1" operator="equal">
      <formula>"CW 3120-R2"</formula>
    </cfRule>
    <cfRule type="cellIs" dxfId="953" priority="956" stopIfTrue="1" operator="equal">
      <formula>"CW 3240-R7"</formula>
    </cfRule>
  </conditionalFormatting>
  <conditionalFormatting sqref="D120:D123">
    <cfRule type="cellIs" dxfId="952" priority="951" stopIfTrue="1" operator="equal">
      <formula>"CW 2130-R11"</formula>
    </cfRule>
    <cfRule type="cellIs" dxfId="951" priority="952" stopIfTrue="1" operator="equal">
      <formula>"CW 3120-R2"</formula>
    </cfRule>
    <cfRule type="cellIs" dxfId="950" priority="953" stopIfTrue="1" operator="equal">
      <formula>"CW 3240-R7"</formula>
    </cfRule>
  </conditionalFormatting>
  <conditionalFormatting sqref="D124">
    <cfRule type="cellIs" dxfId="949" priority="948" stopIfTrue="1" operator="equal">
      <formula>"CW 2130-R11"</formula>
    </cfRule>
    <cfRule type="cellIs" dxfId="948" priority="949" stopIfTrue="1" operator="equal">
      <formula>"CW 3120-R2"</formula>
    </cfRule>
    <cfRule type="cellIs" dxfId="947" priority="950" stopIfTrue="1" operator="equal">
      <formula>"CW 3240-R7"</formula>
    </cfRule>
  </conditionalFormatting>
  <conditionalFormatting sqref="D131:D133">
    <cfRule type="cellIs" dxfId="946" priority="945" stopIfTrue="1" operator="equal">
      <formula>"CW 2130-R11"</formula>
    </cfRule>
    <cfRule type="cellIs" dxfId="945" priority="946" stopIfTrue="1" operator="equal">
      <formula>"CW 3120-R2"</formula>
    </cfRule>
    <cfRule type="cellIs" dxfId="944" priority="947" stopIfTrue="1" operator="equal">
      <formula>"CW 3240-R7"</formula>
    </cfRule>
  </conditionalFormatting>
  <conditionalFormatting sqref="D134:D135">
    <cfRule type="cellIs" dxfId="943" priority="942" stopIfTrue="1" operator="equal">
      <formula>"CW 2130-R11"</formula>
    </cfRule>
    <cfRule type="cellIs" dxfId="942" priority="943" stopIfTrue="1" operator="equal">
      <formula>"CW 3120-R2"</formula>
    </cfRule>
    <cfRule type="cellIs" dxfId="941" priority="944" stopIfTrue="1" operator="equal">
      <formula>"CW 3240-R7"</formula>
    </cfRule>
  </conditionalFormatting>
  <conditionalFormatting sqref="D138">
    <cfRule type="cellIs" dxfId="940" priority="939" stopIfTrue="1" operator="equal">
      <formula>"CW 2130-R11"</formula>
    </cfRule>
    <cfRule type="cellIs" dxfId="939" priority="940" stopIfTrue="1" operator="equal">
      <formula>"CW 3120-R2"</formula>
    </cfRule>
    <cfRule type="cellIs" dxfId="938" priority="941" stopIfTrue="1" operator="equal">
      <formula>"CW 3240-R7"</formula>
    </cfRule>
  </conditionalFormatting>
  <conditionalFormatting sqref="D139">
    <cfRule type="cellIs" dxfId="937" priority="936" stopIfTrue="1" operator="equal">
      <formula>"CW 2130-R11"</formula>
    </cfRule>
    <cfRule type="cellIs" dxfId="936" priority="937" stopIfTrue="1" operator="equal">
      <formula>"CW 3120-R2"</formula>
    </cfRule>
    <cfRule type="cellIs" dxfId="935" priority="938" stopIfTrue="1" operator="equal">
      <formula>"CW 3240-R7"</formula>
    </cfRule>
  </conditionalFormatting>
  <conditionalFormatting sqref="D140:D141">
    <cfRule type="cellIs" dxfId="934" priority="933" stopIfTrue="1" operator="equal">
      <formula>"CW 2130-R11"</formula>
    </cfRule>
    <cfRule type="cellIs" dxfId="933" priority="934" stopIfTrue="1" operator="equal">
      <formula>"CW 3120-R2"</formula>
    </cfRule>
    <cfRule type="cellIs" dxfId="932" priority="935" stopIfTrue="1" operator="equal">
      <formula>"CW 3240-R7"</formula>
    </cfRule>
  </conditionalFormatting>
  <conditionalFormatting sqref="D137">
    <cfRule type="cellIs" dxfId="931" priority="930" stopIfTrue="1" operator="equal">
      <formula>"CW 2130-R11"</formula>
    </cfRule>
    <cfRule type="cellIs" dxfId="930" priority="931" stopIfTrue="1" operator="equal">
      <formula>"CW 3120-R2"</formula>
    </cfRule>
    <cfRule type="cellIs" dxfId="929" priority="932" stopIfTrue="1" operator="equal">
      <formula>"CW 3240-R7"</formula>
    </cfRule>
  </conditionalFormatting>
  <conditionalFormatting sqref="D142">
    <cfRule type="cellIs" dxfId="928" priority="927" stopIfTrue="1" operator="equal">
      <formula>"CW 2130-R11"</formula>
    </cfRule>
    <cfRule type="cellIs" dxfId="927" priority="928" stopIfTrue="1" operator="equal">
      <formula>"CW 3120-R2"</formula>
    </cfRule>
    <cfRule type="cellIs" dxfId="926" priority="929" stopIfTrue="1" operator="equal">
      <formula>"CW 3240-R7"</formula>
    </cfRule>
  </conditionalFormatting>
  <conditionalFormatting sqref="D146">
    <cfRule type="cellIs" dxfId="925" priority="925" stopIfTrue="1" operator="equal">
      <formula>"CW 3120-R2"</formula>
    </cfRule>
    <cfRule type="cellIs" dxfId="924" priority="926" stopIfTrue="1" operator="equal">
      <formula>"CW 3240-R7"</formula>
    </cfRule>
  </conditionalFormatting>
  <conditionalFormatting sqref="D147">
    <cfRule type="cellIs" dxfId="923" priority="922" stopIfTrue="1" operator="equal">
      <formula>"CW 2130-R11"</formula>
    </cfRule>
    <cfRule type="cellIs" dxfId="922" priority="923" stopIfTrue="1" operator="equal">
      <formula>"CW 3120-R2"</formula>
    </cfRule>
    <cfRule type="cellIs" dxfId="921" priority="924" stopIfTrue="1" operator="equal">
      <formula>"CW 3240-R7"</formula>
    </cfRule>
  </conditionalFormatting>
  <conditionalFormatting sqref="D148">
    <cfRule type="cellIs" dxfId="920" priority="920" stopIfTrue="1" operator="equal">
      <formula>"CW 3120-R2"</formula>
    </cfRule>
    <cfRule type="cellIs" dxfId="919" priority="921" stopIfTrue="1" operator="equal">
      <formula>"CW 3240-R7"</formula>
    </cfRule>
  </conditionalFormatting>
  <conditionalFormatting sqref="D150">
    <cfRule type="cellIs" dxfId="918" priority="918" stopIfTrue="1" operator="equal">
      <formula>"CW 3120-R2"</formula>
    </cfRule>
    <cfRule type="cellIs" dxfId="917" priority="919" stopIfTrue="1" operator="equal">
      <formula>"CW 3240-R7"</formula>
    </cfRule>
  </conditionalFormatting>
  <conditionalFormatting sqref="D152:D153">
    <cfRule type="cellIs" dxfId="916" priority="915" stopIfTrue="1" operator="equal">
      <formula>"CW 2130-R11"</formula>
    </cfRule>
    <cfRule type="cellIs" dxfId="915" priority="916" stopIfTrue="1" operator="equal">
      <formula>"CW 3120-R2"</formula>
    </cfRule>
    <cfRule type="cellIs" dxfId="914" priority="917" stopIfTrue="1" operator="equal">
      <formula>"CW 3240-R7"</formula>
    </cfRule>
  </conditionalFormatting>
  <conditionalFormatting sqref="D151">
    <cfRule type="cellIs" dxfId="913" priority="913" stopIfTrue="1" operator="equal">
      <formula>"CW 3120-R2"</formula>
    </cfRule>
    <cfRule type="cellIs" dxfId="912" priority="914" stopIfTrue="1" operator="equal">
      <formula>"CW 3240-R7"</formula>
    </cfRule>
  </conditionalFormatting>
  <conditionalFormatting sqref="D154:D155">
    <cfRule type="cellIs" dxfId="911" priority="910" stopIfTrue="1" operator="equal">
      <formula>"CW 2130-R11"</formula>
    </cfRule>
    <cfRule type="cellIs" dxfId="910" priority="911" stopIfTrue="1" operator="equal">
      <formula>"CW 3120-R2"</formula>
    </cfRule>
    <cfRule type="cellIs" dxfId="909" priority="912" stopIfTrue="1" operator="equal">
      <formula>"CW 3240-R7"</formula>
    </cfRule>
  </conditionalFormatting>
  <conditionalFormatting sqref="D157:D158">
    <cfRule type="cellIs" dxfId="908" priority="905" stopIfTrue="1" operator="equal">
      <formula>"CW 2130-R11"</formula>
    </cfRule>
    <cfRule type="cellIs" dxfId="907" priority="906" stopIfTrue="1" operator="equal">
      <formula>"CW 3120-R2"</formula>
    </cfRule>
    <cfRule type="cellIs" dxfId="906" priority="907" stopIfTrue="1" operator="equal">
      <formula>"CW 3240-R7"</formula>
    </cfRule>
  </conditionalFormatting>
  <conditionalFormatting sqref="D156">
    <cfRule type="cellIs" dxfId="905" priority="908" stopIfTrue="1" operator="equal">
      <formula>"CW 3120-R2"</formula>
    </cfRule>
    <cfRule type="cellIs" dxfId="904" priority="909" stopIfTrue="1" operator="equal">
      <formula>"CW 3240-R7"</formula>
    </cfRule>
  </conditionalFormatting>
  <conditionalFormatting sqref="D159">
    <cfRule type="cellIs" dxfId="903" priority="902" stopIfTrue="1" operator="equal">
      <formula>"CW 2130-R11"</formula>
    </cfRule>
    <cfRule type="cellIs" dxfId="902" priority="903" stopIfTrue="1" operator="equal">
      <formula>"CW 3120-R2"</formula>
    </cfRule>
    <cfRule type="cellIs" dxfId="901" priority="904" stopIfTrue="1" operator="equal">
      <formula>"CW 3240-R7"</formula>
    </cfRule>
  </conditionalFormatting>
  <conditionalFormatting sqref="D160">
    <cfRule type="cellIs" dxfId="900" priority="900" stopIfTrue="1" operator="equal">
      <formula>"CW 3120-R2"</formula>
    </cfRule>
    <cfRule type="cellIs" dxfId="899" priority="901" stopIfTrue="1" operator="equal">
      <formula>"CW 3240-R7"</formula>
    </cfRule>
  </conditionalFormatting>
  <conditionalFormatting sqref="D161">
    <cfRule type="cellIs" dxfId="898" priority="898" stopIfTrue="1" operator="equal">
      <formula>"CW 2130-R11"</formula>
    </cfRule>
    <cfRule type="cellIs" dxfId="897" priority="899" stopIfTrue="1" operator="equal">
      <formula>"CW 3240-R7"</formula>
    </cfRule>
  </conditionalFormatting>
  <conditionalFormatting sqref="D163">
    <cfRule type="cellIs" dxfId="896" priority="895" stopIfTrue="1" operator="equal">
      <formula>"CW 2130-R11"</formula>
    </cfRule>
    <cfRule type="cellIs" dxfId="895" priority="896" stopIfTrue="1" operator="equal">
      <formula>"CW 3120-R2"</formula>
    </cfRule>
    <cfRule type="cellIs" dxfId="894" priority="897" stopIfTrue="1" operator="equal">
      <formula>"CW 3240-R7"</formula>
    </cfRule>
  </conditionalFormatting>
  <conditionalFormatting sqref="D164">
    <cfRule type="cellIs" dxfId="893" priority="892" stopIfTrue="1" operator="equal">
      <formula>"CW 2130-R11"</formula>
    </cfRule>
    <cfRule type="cellIs" dxfId="892" priority="893" stopIfTrue="1" operator="equal">
      <formula>"CW 3120-R2"</formula>
    </cfRule>
    <cfRule type="cellIs" dxfId="891" priority="894" stopIfTrue="1" operator="equal">
      <formula>"CW 3240-R7"</formula>
    </cfRule>
  </conditionalFormatting>
  <conditionalFormatting sqref="D166:D168">
    <cfRule type="cellIs" dxfId="890" priority="889" stopIfTrue="1" operator="equal">
      <formula>"CW 2130-R11"</formula>
    </cfRule>
    <cfRule type="cellIs" dxfId="889" priority="890" stopIfTrue="1" operator="equal">
      <formula>"CW 3120-R2"</formula>
    </cfRule>
    <cfRule type="cellIs" dxfId="888" priority="891" stopIfTrue="1" operator="equal">
      <formula>"CW 3240-R7"</formula>
    </cfRule>
  </conditionalFormatting>
  <conditionalFormatting sqref="D169">
    <cfRule type="cellIs" dxfId="887" priority="886" stopIfTrue="1" operator="equal">
      <formula>"CW 2130-R11"</formula>
    </cfRule>
    <cfRule type="cellIs" dxfId="886" priority="887" stopIfTrue="1" operator="equal">
      <formula>"CW 3120-R2"</formula>
    </cfRule>
    <cfRule type="cellIs" dxfId="885" priority="888" stopIfTrue="1" operator="equal">
      <formula>"CW 3240-R7"</formula>
    </cfRule>
  </conditionalFormatting>
  <conditionalFormatting sqref="D171:D173">
    <cfRule type="cellIs" dxfId="884" priority="883" stopIfTrue="1" operator="equal">
      <formula>"CW 2130-R11"</formula>
    </cfRule>
    <cfRule type="cellIs" dxfId="883" priority="884" stopIfTrue="1" operator="equal">
      <formula>"CW 3120-R2"</formula>
    </cfRule>
    <cfRule type="cellIs" dxfId="882" priority="885" stopIfTrue="1" operator="equal">
      <formula>"CW 3240-R7"</formula>
    </cfRule>
  </conditionalFormatting>
  <conditionalFormatting sqref="D178:D179">
    <cfRule type="cellIs" dxfId="881" priority="880" stopIfTrue="1" operator="equal">
      <formula>"CW 2130-R11"</formula>
    </cfRule>
    <cfRule type="cellIs" dxfId="880" priority="881" stopIfTrue="1" operator="equal">
      <formula>"CW 3120-R2"</formula>
    </cfRule>
    <cfRule type="cellIs" dxfId="879" priority="882" stopIfTrue="1" operator="equal">
      <formula>"CW 3240-R7"</formula>
    </cfRule>
  </conditionalFormatting>
  <conditionalFormatting sqref="D180">
    <cfRule type="cellIs" dxfId="878" priority="877" stopIfTrue="1" operator="equal">
      <formula>"CW 2130-R11"</formula>
    </cfRule>
    <cfRule type="cellIs" dxfId="877" priority="878" stopIfTrue="1" operator="equal">
      <formula>"CW 3120-R2"</formula>
    </cfRule>
    <cfRule type="cellIs" dxfId="876" priority="879" stopIfTrue="1" operator="equal">
      <formula>"CW 3240-R7"</formula>
    </cfRule>
  </conditionalFormatting>
  <conditionalFormatting sqref="D181">
    <cfRule type="cellIs" dxfId="875" priority="874" stopIfTrue="1" operator="equal">
      <formula>"CW 2130-R11"</formula>
    </cfRule>
    <cfRule type="cellIs" dxfId="874" priority="875" stopIfTrue="1" operator="equal">
      <formula>"CW 3120-R2"</formula>
    </cfRule>
    <cfRule type="cellIs" dxfId="873" priority="876" stopIfTrue="1" operator="equal">
      <formula>"CW 3240-R7"</formula>
    </cfRule>
  </conditionalFormatting>
  <conditionalFormatting sqref="D182">
    <cfRule type="cellIs" dxfId="872" priority="871" stopIfTrue="1" operator="equal">
      <formula>"CW 2130-R11"</formula>
    </cfRule>
    <cfRule type="cellIs" dxfId="871" priority="872" stopIfTrue="1" operator="equal">
      <formula>"CW 3120-R2"</formula>
    </cfRule>
    <cfRule type="cellIs" dxfId="870" priority="873" stopIfTrue="1" operator="equal">
      <formula>"CW 3240-R7"</formula>
    </cfRule>
  </conditionalFormatting>
  <conditionalFormatting sqref="D183">
    <cfRule type="cellIs" dxfId="869" priority="868" stopIfTrue="1" operator="equal">
      <formula>"CW 2130-R11"</formula>
    </cfRule>
    <cfRule type="cellIs" dxfId="868" priority="869" stopIfTrue="1" operator="equal">
      <formula>"CW 3120-R2"</formula>
    </cfRule>
    <cfRule type="cellIs" dxfId="867" priority="870" stopIfTrue="1" operator="equal">
      <formula>"CW 3240-R7"</formula>
    </cfRule>
  </conditionalFormatting>
  <conditionalFormatting sqref="D184">
    <cfRule type="cellIs" dxfId="866" priority="865" stopIfTrue="1" operator="equal">
      <formula>"CW 2130-R11"</formula>
    </cfRule>
    <cfRule type="cellIs" dxfId="865" priority="866" stopIfTrue="1" operator="equal">
      <formula>"CW 3120-R2"</formula>
    </cfRule>
    <cfRule type="cellIs" dxfId="864" priority="867" stopIfTrue="1" operator="equal">
      <formula>"CW 3240-R7"</formula>
    </cfRule>
  </conditionalFormatting>
  <conditionalFormatting sqref="D186:D189">
    <cfRule type="cellIs" dxfId="863" priority="862" stopIfTrue="1" operator="equal">
      <formula>"CW 2130-R11"</formula>
    </cfRule>
    <cfRule type="cellIs" dxfId="862" priority="863" stopIfTrue="1" operator="equal">
      <formula>"CW 3120-R2"</formula>
    </cfRule>
    <cfRule type="cellIs" dxfId="861" priority="864" stopIfTrue="1" operator="equal">
      <formula>"CW 3240-R7"</formula>
    </cfRule>
  </conditionalFormatting>
  <conditionalFormatting sqref="D190">
    <cfRule type="cellIs" dxfId="860" priority="859" stopIfTrue="1" operator="equal">
      <formula>"CW 2130-R11"</formula>
    </cfRule>
    <cfRule type="cellIs" dxfId="859" priority="860" stopIfTrue="1" operator="equal">
      <formula>"CW 3120-R2"</formula>
    </cfRule>
    <cfRule type="cellIs" dxfId="858" priority="861" stopIfTrue="1" operator="equal">
      <formula>"CW 3240-R7"</formula>
    </cfRule>
  </conditionalFormatting>
  <conditionalFormatting sqref="D191">
    <cfRule type="cellIs" dxfId="857" priority="856" stopIfTrue="1" operator="equal">
      <formula>"CW 2130-R11"</formula>
    </cfRule>
    <cfRule type="cellIs" dxfId="856" priority="857" stopIfTrue="1" operator="equal">
      <formula>"CW 3120-R2"</formula>
    </cfRule>
    <cfRule type="cellIs" dxfId="855" priority="858" stopIfTrue="1" operator="equal">
      <formula>"CW 3240-R7"</formula>
    </cfRule>
  </conditionalFormatting>
  <conditionalFormatting sqref="D192">
    <cfRule type="cellIs" dxfId="854" priority="853" stopIfTrue="1" operator="equal">
      <formula>"CW 2130-R11"</formula>
    </cfRule>
    <cfRule type="cellIs" dxfId="853" priority="854" stopIfTrue="1" operator="equal">
      <formula>"CW 3120-R2"</formula>
    </cfRule>
    <cfRule type="cellIs" dxfId="852" priority="855" stopIfTrue="1" operator="equal">
      <formula>"CW 3240-R7"</formula>
    </cfRule>
  </conditionalFormatting>
  <conditionalFormatting sqref="D199">
    <cfRule type="cellIs" dxfId="851" priority="850" stopIfTrue="1" operator="equal">
      <formula>"CW 2130-R11"</formula>
    </cfRule>
    <cfRule type="cellIs" dxfId="850" priority="851" stopIfTrue="1" operator="equal">
      <formula>"CW 3120-R2"</formula>
    </cfRule>
    <cfRule type="cellIs" dxfId="849" priority="852" stopIfTrue="1" operator="equal">
      <formula>"CW 3240-R7"</formula>
    </cfRule>
  </conditionalFormatting>
  <conditionalFormatting sqref="D200">
    <cfRule type="cellIs" dxfId="848" priority="847" stopIfTrue="1" operator="equal">
      <formula>"CW 2130-R11"</formula>
    </cfRule>
    <cfRule type="cellIs" dxfId="847" priority="848" stopIfTrue="1" operator="equal">
      <formula>"CW 3120-R2"</formula>
    </cfRule>
    <cfRule type="cellIs" dxfId="846" priority="849" stopIfTrue="1" operator="equal">
      <formula>"CW 3240-R7"</formula>
    </cfRule>
  </conditionalFormatting>
  <conditionalFormatting sqref="D201:D204">
    <cfRule type="cellIs" dxfId="845" priority="844" stopIfTrue="1" operator="equal">
      <formula>"CW 2130-R11"</formula>
    </cfRule>
    <cfRule type="cellIs" dxfId="844" priority="845" stopIfTrue="1" operator="equal">
      <formula>"CW 3120-R2"</formula>
    </cfRule>
    <cfRule type="cellIs" dxfId="843" priority="846" stopIfTrue="1" operator="equal">
      <formula>"CW 3240-R7"</formula>
    </cfRule>
  </conditionalFormatting>
  <conditionalFormatting sqref="D208">
    <cfRule type="cellIs" dxfId="842" priority="841" stopIfTrue="1" operator="equal">
      <formula>"CW 2130-R11"</formula>
    </cfRule>
    <cfRule type="cellIs" dxfId="841" priority="842" stopIfTrue="1" operator="equal">
      <formula>"CW 3120-R2"</formula>
    </cfRule>
    <cfRule type="cellIs" dxfId="840" priority="843" stopIfTrue="1" operator="equal">
      <formula>"CW 3240-R7"</formula>
    </cfRule>
  </conditionalFormatting>
  <conditionalFormatting sqref="D209">
    <cfRule type="cellIs" dxfId="839" priority="838" stopIfTrue="1" operator="equal">
      <formula>"CW 2130-R11"</formula>
    </cfRule>
    <cfRule type="cellIs" dxfId="838" priority="839" stopIfTrue="1" operator="equal">
      <formula>"CW 3120-R2"</formula>
    </cfRule>
    <cfRule type="cellIs" dxfId="837" priority="840" stopIfTrue="1" operator="equal">
      <formula>"CW 3240-R7"</formula>
    </cfRule>
  </conditionalFormatting>
  <conditionalFormatting sqref="D210">
    <cfRule type="cellIs" dxfId="836" priority="835" stopIfTrue="1" operator="equal">
      <formula>"CW 2130-R11"</formula>
    </cfRule>
    <cfRule type="cellIs" dxfId="835" priority="836" stopIfTrue="1" operator="equal">
      <formula>"CW 3120-R2"</formula>
    </cfRule>
    <cfRule type="cellIs" dxfId="834" priority="837" stopIfTrue="1" operator="equal">
      <formula>"CW 3240-R7"</formula>
    </cfRule>
  </conditionalFormatting>
  <conditionalFormatting sqref="D211">
    <cfRule type="cellIs" dxfId="833" priority="832" stopIfTrue="1" operator="equal">
      <formula>"CW 2130-R11"</formula>
    </cfRule>
    <cfRule type="cellIs" dxfId="832" priority="833" stopIfTrue="1" operator="equal">
      <formula>"CW 3120-R2"</formula>
    </cfRule>
    <cfRule type="cellIs" dxfId="831" priority="834" stopIfTrue="1" operator="equal">
      <formula>"CW 3240-R7"</formula>
    </cfRule>
  </conditionalFormatting>
  <conditionalFormatting sqref="D212">
    <cfRule type="cellIs" dxfId="830" priority="829" stopIfTrue="1" operator="equal">
      <formula>"CW 2130-R11"</formula>
    </cfRule>
    <cfRule type="cellIs" dxfId="829" priority="830" stopIfTrue="1" operator="equal">
      <formula>"CW 3120-R2"</formula>
    </cfRule>
    <cfRule type="cellIs" dxfId="828" priority="831" stopIfTrue="1" operator="equal">
      <formula>"CW 3240-R7"</formula>
    </cfRule>
  </conditionalFormatting>
  <conditionalFormatting sqref="D222:D224">
    <cfRule type="cellIs" dxfId="827" priority="826" stopIfTrue="1" operator="equal">
      <formula>"CW 2130-R11"</formula>
    </cfRule>
    <cfRule type="cellIs" dxfId="826" priority="827" stopIfTrue="1" operator="equal">
      <formula>"CW 3120-R2"</formula>
    </cfRule>
    <cfRule type="cellIs" dxfId="825" priority="828" stopIfTrue="1" operator="equal">
      <formula>"CW 3240-R7"</formula>
    </cfRule>
  </conditionalFormatting>
  <conditionalFormatting sqref="D225:D226">
    <cfRule type="cellIs" dxfId="824" priority="823" stopIfTrue="1" operator="equal">
      <formula>"CW 2130-R11"</formula>
    </cfRule>
    <cfRule type="cellIs" dxfId="823" priority="824" stopIfTrue="1" operator="equal">
      <formula>"CW 3120-R2"</formula>
    </cfRule>
    <cfRule type="cellIs" dxfId="822" priority="825" stopIfTrue="1" operator="equal">
      <formula>"CW 3240-R7"</formula>
    </cfRule>
  </conditionalFormatting>
  <conditionalFormatting sqref="D228">
    <cfRule type="cellIs" dxfId="821" priority="820" stopIfTrue="1" operator="equal">
      <formula>"CW 2130-R11"</formula>
    </cfRule>
    <cfRule type="cellIs" dxfId="820" priority="821" stopIfTrue="1" operator="equal">
      <formula>"CW 3120-R2"</formula>
    </cfRule>
    <cfRule type="cellIs" dxfId="819" priority="822" stopIfTrue="1" operator="equal">
      <formula>"CW 3240-R7"</formula>
    </cfRule>
  </conditionalFormatting>
  <conditionalFormatting sqref="D229">
    <cfRule type="cellIs" dxfId="818" priority="817" stopIfTrue="1" operator="equal">
      <formula>"CW 2130-R11"</formula>
    </cfRule>
    <cfRule type="cellIs" dxfId="817" priority="818" stopIfTrue="1" operator="equal">
      <formula>"CW 3120-R2"</formula>
    </cfRule>
    <cfRule type="cellIs" dxfId="816" priority="819" stopIfTrue="1" operator="equal">
      <formula>"CW 3240-R7"</formula>
    </cfRule>
  </conditionalFormatting>
  <conditionalFormatting sqref="D230">
    <cfRule type="cellIs" dxfId="815" priority="814" stopIfTrue="1" operator="equal">
      <formula>"CW 2130-R11"</formula>
    </cfRule>
    <cfRule type="cellIs" dxfId="814" priority="815" stopIfTrue="1" operator="equal">
      <formula>"CW 3120-R2"</formula>
    </cfRule>
    <cfRule type="cellIs" dxfId="813" priority="816" stopIfTrue="1" operator="equal">
      <formula>"CW 3240-R7"</formula>
    </cfRule>
  </conditionalFormatting>
  <conditionalFormatting sqref="E231">
    <cfRule type="cellIs" dxfId="812" priority="811" stopIfTrue="1" operator="equal">
      <formula>"CW 2130-R11"</formula>
    </cfRule>
    <cfRule type="cellIs" dxfId="811" priority="812" stopIfTrue="1" operator="equal">
      <formula>"CW 3120-R2"</formula>
    </cfRule>
    <cfRule type="cellIs" dxfId="810" priority="813" stopIfTrue="1" operator="equal">
      <formula>"CW 3240-R7"</formula>
    </cfRule>
  </conditionalFormatting>
  <conditionalFormatting sqref="D232">
    <cfRule type="cellIs" dxfId="809" priority="808" stopIfTrue="1" operator="equal">
      <formula>"CW 2130-R11"</formula>
    </cfRule>
    <cfRule type="cellIs" dxfId="808" priority="809" stopIfTrue="1" operator="equal">
      <formula>"CW 3120-R2"</formula>
    </cfRule>
    <cfRule type="cellIs" dxfId="807" priority="810" stopIfTrue="1" operator="equal">
      <formula>"CW 3240-R7"</formula>
    </cfRule>
  </conditionalFormatting>
  <conditionalFormatting sqref="D233">
    <cfRule type="cellIs" dxfId="806" priority="805" stopIfTrue="1" operator="equal">
      <formula>"CW 2130-R11"</formula>
    </cfRule>
    <cfRule type="cellIs" dxfId="805" priority="806" stopIfTrue="1" operator="equal">
      <formula>"CW 3120-R2"</formula>
    </cfRule>
    <cfRule type="cellIs" dxfId="804" priority="807" stopIfTrue="1" operator="equal">
      <formula>"CW 3240-R7"</formula>
    </cfRule>
  </conditionalFormatting>
  <conditionalFormatting sqref="D234">
    <cfRule type="cellIs" dxfId="803" priority="802" stopIfTrue="1" operator="equal">
      <formula>"CW 2130-R11"</formula>
    </cfRule>
    <cfRule type="cellIs" dxfId="802" priority="803" stopIfTrue="1" operator="equal">
      <formula>"CW 3120-R2"</formula>
    </cfRule>
    <cfRule type="cellIs" dxfId="801" priority="804" stopIfTrue="1" operator="equal">
      <formula>"CW 3240-R7"</formula>
    </cfRule>
  </conditionalFormatting>
  <conditionalFormatting sqref="D235">
    <cfRule type="cellIs" dxfId="800" priority="799" stopIfTrue="1" operator="equal">
      <formula>"CW 2130-R11"</formula>
    </cfRule>
    <cfRule type="cellIs" dxfId="799" priority="800" stopIfTrue="1" operator="equal">
      <formula>"CW 3120-R2"</formula>
    </cfRule>
    <cfRule type="cellIs" dxfId="798" priority="801" stopIfTrue="1" operator="equal">
      <formula>"CW 3240-R7"</formula>
    </cfRule>
  </conditionalFormatting>
  <conditionalFormatting sqref="D236">
    <cfRule type="cellIs" dxfId="797" priority="796" stopIfTrue="1" operator="equal">
      <formula>"CW 2130-R11"</formula>
    </cfRule>
    <cfRule type="cellIs" dxfId="796" priority="797" stopIfTrue="1" operator="equal">
      <formula>"CW 3120-R2"</formula>
    </cfRule>
    <cfRule type="cellIs" dxfId="795" priority="798" stopIfTrue="1" operator="equal">
      <formula>"CW 3240-R7"</formula>
    </cfRule>
  </conditionalFormatting>
  <conditionalFormatting sqref="D237">
    <cfRule type="cellIs" dxfId="794" priority="793" stopIfTrue="1" operator="equal">
      <formula>"CW 2130-R11"</formula>
    </cfRule>
    <cfRule type="cellIs" dxfId="793" priority="794" stopIfTrue="1" operator="equal">
      <formula>"CW 3120-R2"</formula>
    </cfRule>
    <cfRule type="cellIs" dxfId="792" priority="795" stopIfTrue="1" operator="equal">
      <formula>"CW 3240-R7"</formula>
    </cfRule>
  </conditionalFormatting>
  <conditionalFormatting sqref="D238:D239">
    <cfRule type="cellIs" dxfId="791" priority="790" stopIfTrue="1" operator="equal">
      <formula>"CW 2130-R11"</formula>
    </cfRule>
    <cfRule type="cellIs" dxfId="790" priority="791" stopIfTrue="1" operator="equal">
      <formula>"CW 3120-R2"</formula>
    </cfRule>
    <cfRule type="cellIs" dxfId="789" priority="792" stopIfTrue="1" operator="equal">
      <formula>"CW 3240-R7"</formula>
    </cfRule>
  </conditionalFormatting>
  <conditionalFormatting sqref="D240">
    <cfRule type="cellIs" dxfId="788" priority="787" stopIfTrue="1" operator="equal">
      <formula>"CW 2130-R11"</formula>
    </cfRule>
    <cfRule type="cellIs" dxfId="787" priority="788" stopIfTrue="1" operator="equal">
      <formula>"CW 3120-R2"</formula>
    </cfRule>
    <cfRule type="cellIs" dxfId="786" priority="789" stopIfTrue="1" operator="equal">
      <formula>"CW 3240-R7"</formula>
    </cfRule>
  </conditionalFormatting>
  <conditionalFormatting sqref="D243">
    <cfRule type="cellIs" dxfId="785" priority="784" stopIfTrue="1" operator="equal">
      <formula>"CW 2130-R11"</formula>
    </cfRule>
    <cfRule type="cellIs" dxfId="784" priority="785" stopIfTrue="1" operator="equal">
      <formula>"CW 3120-R2"</formula>
    </cfRule>
    <cfRule type="cellIs" dxfId="783" priority="786" stopIfTrue="1" operator="equal">
      <formula>"CW 3240-R7"</formula>
    </cfRule>
  </conditionalFormatting>
  <conditionalFormatting sqref="D245">
    <cfRule type="cellIs" dxfId="782" priority="782" stopIfTrue="1" operator="equal">
      <formula>"CW 3120-R2"</formula>
    </cfRule>
    <cfRule type="cellIs" dxfId="781" priority="783" stopIfTrue="1" operator="equal">
      <formula>"CW 3240-R7"</formula>
    </cfRule>
  </conditionalFormatting>
  <conditionalFormatting sqref="D246">
    <cfRule type="cellIs" dxfId="780" priority="779" stopIfTrue="1" operator="equal">
      <formula>"CW 2130-R11"</formula>
    </cfRule>
    <cfRule type="cellIs" dxfId="779" priority="780" stopIfTrue="1" operator="equal">
      <formula>"CW 3120-R2"</formula>
    </cfRule>
    <cfRule type="cellIs" dxfId="778" priority="781" stopIfTrue="1" operator="equal">
      <formula>"CW 3240-R7"</formula>
    </cfRule>
  </conditionalFormatting>
  <conditionalFormatting sqref="D247">
    <cfRule type="cellIs" dxfId="777" priority="777" stopIfTrue="1" operator="equal">
      <formula>"CW 3120-R2"</formula>
    </cfRule>
    <cfRule type="cellIs" dxfId="776" priority="778" stopIfTrue="1" operator="equal">
      <formula>"CW 3240-R7"</formula>
    </cfRule>
  </conditionalFormatting>
  <conditionalFormatting sqref="D249">
    <cfRule type="cellIs" dxfId="775" priority="775" stopIfTrue="1" operator="equal">
      <formula>"CW 3120-R2"</formula>
    </cfRule>
    <cfRule type="cellIs" dxfId="774" priority="776" stopIfTrue="1" operator="equal">
      <formula>"CW 3240-R7"</formula>
    </cfRule>
  </conditionalFormatting>
  <conditionalFormatting sqref="D248">
    <cfRule type="cellIs" dxfId="773" priority="773" stopIfTrue="1" operator="equal">
      <formula>"CW 3120-R2"</formula>
    </cfRule>
    <cfRule type="cellIs" dxfId="772" priority="774" stopIfTrue="1" operator="equal">
      <formula>"CW 3240-R7"</formula>
    </cfRule>
  </conditionalFormatting>
  <conditionalFormatting sqref="D253:D254">
    <cfRule type="cellIs" dxfId="771" priority="770" stopIfTrue="1" operator="equal">
      <formula>"CW 2130-R11"</formula>
    </cfRule>
    <cfRule type="cellIs" dxfId="770" priority="771" stopIfTrue="1" operator="equal">
      <formula>"CW 3120-R2"</formula>
    </cfRule>
    <cfRule type="cellIs" dxfId="769" priority="772" stopIfTrue="1" operator="equal">
      <formula>"CW 3240-R7"</formula>
    </cfRule>
  </conditionalFormatting>
  <conditionalFormatting sqref="D250">
    <cfRule type="cellIs" dxfId="768" priority="768" stopIfTrue="1" operator="equal">
      <formula>"CW 3120-R2"</formula>
    </cfRule>
    <cfRule type="cellIs" dxfId="767" priority="769" stopIfTrue="1" operator="equal">
      <formula>"CW 3240-R7"</formula>
    </cfRule>
  </conditionalFormatting>
  <conditionalFormatting sqref="D264">
    <cfRule type="cellIs" dxfId="766" priority="751" stopIfTrue="1" operator="equal">
      <formula>"CW 2130-R11"</formula>
    </cfRule>
    <cfRule type="cellIs" dxfId="765" priority="752" stopIfTrue="1" operator="equal">
      <formula>"CW 3120-R2"</formula>
    </cfRule>
    <cfRule type="cellIs" dxfId="764" priority="753" stopIfTrue="1" operator="equal">
      <formula>"CW 3240-R7"</formula>
    </cfRule>
  </conditionalFormatting>
  <conditionalFormatting sqref="D255">
    <cfRule type="cellIs" dxfId="763" priority="766" stopIfTrue="1" operator="equal">
      <formula>"CW 3120-R2"</formula>
    </cfRule>
    <cfRule type="cellIs" dxfId="762" priority="767" stopIfTrue="1" operator="equal">
      <formula>"CW 3240-R7"</formula>
    </cfRule>
  </conditionalFormatting>
  <conditionalFormatting sqref="D256">
    <cfRule type="cellIs" dxfId="761" priority="764" stopIfTrue="1" operator="equal">
      <formula>"CW 3120-R2"</formula>
    </cfRule>
    <cfRule type="cellIs" dxfId="760" priority="765" stopIfTrue="1" operator="equal">
      <formula>"CW 3240-R7"</formula>
    </cfRule>
  </conditionalFormatting>
  <conditionalFormatting sqref="D257">
    <cfRule type="cellIs" dxfId="759" priority="762" stopIfTrue="1" operator="equal">
      <formula>"CW 3120-R2"</formula>
    </cfRule>
    <cfRule type="cellIs" dxfId="758" priority="763" stopIfTrue="1" operator="equal">
      <formula>"CW 3240-R7"</formula>
    </cfRule>
  </conditionalFormatting>
  <conditionalFormatting sqref="D258">
    <cfRule type="cellIs" dxfId="757" priority="760" stopIfTrue="1" operator="equal">
      <formula>"CW 2130-R11"</formula>
    </cfRule>
    <cfRule type="cellIs" dxfId="756" priority="761" stopIfTrue="1" operator="equal">
      <formula>"CW 3240-R7"</formula>
    </cfRule>
  </conditionalFormatting>
  <conditionalFormatting sqref="D260">
    <cfRule type="cellIs" dxfId="755" priority="757" stopIfTrue="1" operator="equal">
      <formula>"CW 2130-R11"</formula>
    </cfRule>
    <cfRule type="cellIs" dxfId="754" priority="758" stopIfTrue="1" operator="equal">
      <formula>"CW 3120-R2"</formula>
    </cfRule>
    <cfRule type="cellIs" dxfId="753" priority="759" stopIfTrue="1" operator="equal">
      <formula>"CW 3240-R7"</formula>
    </cfRule>
  </conditionalFormatting>
  <conditionalFormatting sqref="D261:D263">
    <cfRule type="cellIs" dxfId="752" priority="754" stopIfTrue="1" operator="equal">
      <formula>"CW 2130-R11"</formula>
    </cfRule>
    <cfRule type="cellIs" dxfId="751" priority="755" stopIfTrue="1" operator="equal">
      <formula>"CW 3120-R2"</formula>
    </cfRule>
    <cfRule type="cellIs" dxfId="750" priority="756" stopIfTrue="1" operator="equal">
      <formula>"CW 3240-R7"</formula>
    </cfRule>
  </conditionalFormatting>
  <conditionalFormatting sqref="D266:D268">
    <cfRule type="cellIs" dxfId="749" priority="748" stopIfTrue="1" operator="equal">
      <formula>"CW 2130-R11"</formula>
    </cfRule>
    <cfRule type="cellIs" dxfId="748" priority="749" stopIfTrue="1" operator="equal">
      <formula>"CW 3120-R2"</formula>
    </cfRule>
    <cfRule type="cellIs" dxfId="747" priority="750" stopIfTrue="1" operator="equal">
      <formula>"CW 3240-R7"</formula>
    </cfRule>
  </conditionalFormatting>
  <conditionalFormatting sqref="D279">
    <cfRule type="cellIs" dxfId="746" priority="730" stopIfTrue="1" operator="equal">
      <formula>"CW 2130-R11"</formula>
    </cfRule>
    <cfRule type="cellIs" dxfId="745" priority="731" stopIfTrue="1" operator="equal">
      <formula>"CW 3120-R2"</formula>
    </cfRule>
    <cfRule type="cellIs" dxfId="744" priority="732" stopIfTrue="1" operator="equal">
      <formula>"CW 3240-R7"</formula>
    </cfRule>
  </conditionalFormatting>
  <conditionalFormatting sqref="D273:D274">
    <cfRule type="cellIs" dxfId="743" priority="745" stopIfTrue="1" operator="equal">
      <formula>"CW 2130-R11"</formula>
    </cfRule>
    <cfRule type="cellIs" dxfId="742" priority="746" stopIfTrue="1" operator="equal">
      <formula>"CW 3120-R2"</formula>
    </cfRule>
    <cfRule type="cellIs" dxfId="741" priority="747" stopIfTrue="1" operator="equal">
      <formula>"CW 3240-R7"</formula>
    </cfRule>
  </conditionalFormatting>
  <conditionalFormatting sqref="D275">
    <cfRule type="cellIs" dxfId="740" priority="742" stopIfTrue="1" operator="equal">
      <formula>"CW 2130-R11"</formula>
    </cfRule>
    <cfRule type="cellIs" dxfId="739" priority="743" stopIfTrue="1" operator="equal">
      <formula>"CW 3120-R2"</formula>
    </cfRule>
    <cfRule type="cellIs" dxfId="738" priority="744" stopIfTrue="1" operator="equal">
      <formula>"CW 3240-R7"</formula>
    </cfRule>
  </conditionalFormatting>
  <conditionalFormatting sqref="D276">
    <cfRule type="cellIs" dxfId="737" priority="739" stopIfTrue="1" operator="equal">
      <formula>"CW 2130-R11"</formula>
    </cfRule>
    <cfRule type="cellIs" dxfId="736" priority="740" stopIfTrue="1" operator="equal">
      <formula>"CW 3120-R2"</formula>
    </cfRule>
    <cfRule type="cellIs" dxfId="735" priority="741" stopIfTrue="1" operator="equal">
      <formula>"CW 3240-R7"</formula>
    </cfRule>
  </conditionalFormatting>
  <conditionalFormatting sqref="D277">
    <cfRule type="cellIs" dxfId="734" priority="736" stopIfTrue="1" operator="equal">
      <formula>"CW 2130-R11"</formula>
    </cfRule>
    <cfRule type="cellIs" dxfId="733" priority="737" stopIfTrue="1" operator="equal">
      <formula>"CW 3120-R2"</formula>
    </cfRule>
    <cfRule type="cellIs" dxfId="732" priority="738" stopIfTrue="1" operator="equal">
      <formula>"CW 3240-R7"</formula>
    </cfRule>
  </conditionalFormatting>
  <conditionalFormatting sqref="D278">
    <cfRule type="cellIs" dxfId="731" priority="733" stopIfTrue="1" operator="equal">
      <formula>"CW 2130-R11"</formula>
    </cfRule>
    <cfRule type="cellIs" dxfId="730" priority="734" stopIfTrue="1" operator="equal">
      <formula>"CW 3120-R2"</formula>
    </cfRule>
    <cfRule type="cellIs" dxfId="729" priority="735" stopIfTrue="1" operator="equal">
      <formula>"CW 3240-R7"</formula>
    </cfRule>
  </conditionalFormatting>
  <conditionalFormatting sqref="D284">
    <cfRule type="cellIs" dxfId="728" priority="727" stopIfTrue="1" operator="equal">
      <formula>"CW 2130-R11"</formula>
    </cfRule>
    <cfRule type="cellIs" dxfId="727" priority="728" stopIfTrue="1" operator="equal">
      <formula>"CW 3120-R2"</formula>
    </cfRule>
    <cfRule type="cellIs" dxfId="726" priority="729" stopIfTrue="1" operator="equal">
      <formula>"CW 3240-R7"</formula>
    </cfRule>
  </conditionalFormatting>
  <conditionalFormatting sqref="D288">
    <cfRule type="cellIs" dxfId="725" priority="724" stopIfTrue="1" operator="equal">
      <formula>"CW 2130-R11"</formula>
    </cfRule>
    <cfRule type="cellIs" dxfId="724" priority="725" stopIfTrue="1" operator="equal">
      <formula>"CW 3120-R2"</formula>
    </cfRule>
    <cfRule type="cellIs" dxfId="723" priority="726" stopIfTrue="1" operator="equal">
      <formula>"CW 3240-R7"</formula>
    </cfRule>
  </conditionalFormatting>
  <conditionalFormatting sqref="D300">
    <cfRule type="cellIs" dxfId="722" priority="700" stopIfTrue="1" operator="equal">
      <formula>"CW 2130-R11"</formula>
    </cfRule>
    <cfRule type="cellIs" dxfId="721" priority="701" stopIfTrue="1" operator="equal">
      <formula>"CW 3120-R2"</formula>
    </cfRule>
    <cfRule type="cellIs" dxfId="720" priority="702" stopIfTrue="1" operator="equal">
      <formula>"CW 3240-R7"</formula>
    </cfRule>
  </conditionalFormatting>
  <conditionalFormatting sqref="D289">
    <cfRule type="cellIs" dxfId="719" priority="721" stopIfTrue="1" operator="equal">
      <formula>"CW 2130-R11"</formula>
    </cfRule>
    <cfRule type="cellIs" dxfId="718" priority="722" stopIfTrue="1" operator="equal">
      <formula>"CW 3120-R2"</formula>
    </cfRule>
    <cfRule type="cellIs" dxfId="717" priority="723" stopIfTrue="1" operator="equal">
      <formula>"CW 3240-R7"</formula>
    </cfRule>
  </conditionalFormatting>
  <conditionalFormatting sqref="D290:D291">
    <cfRule type="cellIs" dxfId="716" priority="718" stopIfTrue="1" operator="equal">
      <formula>"CW 2130-R11"</formula>
    </cfRule>
    <cfRule type="cellIs" dxfId="715" priority="719" stopIfTrue="1" operator="equal">
      <formula>"CW 3120-R2"</formula>
    </cfRule>
    <cfRule type="cellIs" dxfId="714" priority="720" stopIfTrue="1" operator="equal">
      <formula>"CW 3240-R7"</formula>
    </cfRule>
  </conditionalFormatting>
  <conditionalFormatting sqref="D295">
    <cfRule type="cellIs" dxfId="713" priority="715" stopIfTrue="1" operator="equal">
      <formula>"CW 2130-R11"</formula>
    </cfRule>
    <cfRule type="cellIs" dxfId="712" priority="716" stopIfTrue="1" operator="equal">
      <formula>"CW 3120-R2"</formula>
    </cfRule>
    <cfRule type="cellIs" dxfId="711" priority="717" stopIfTrue="1" operator="equal">
      <formula>"CW 3240-R7"</formula>
    </cfRule>
  </conditionalFormatting>
  <conditionalFormatting sqref="D296">
    <cfRule type="cellIs" dxfId="710" priority="712" stopIfTrue="1" operator="equal">
      <formula>"CW 2130-R11"</formula>
    </cfRule>
    <cfRule type="cellIs" dxfId="709" priority="713" stopIfTrue="1" operator="equal">
      <formula>"CW 3120-R2"</formula>
    </cfRule>
    <cfRule type="cellIs" dxfId="708" priority="714" stopIfTrue="1" operator="equal">
      <formula>"CW 3240-R7"</formula>
    </cfRule>
  </conditionalFormatting>
  <conditionalFormatting sqref="D297">
    <cfRule type="cellIs" dxfId="707" priority="709" stopIfTrue="1" operator="equal">
      <formula>"CW 2130-R11"</formula>
    </cfRule>
    <cfRule type="cellIs" dxfId="706" priority="710" stopIfTrue="1" operator="equal">
      <formula>"CW 3120-R2"</formula>
    </cfRule>
    <cfRule type="cellIs" dxfId="705" priority="711" stopIfTrue="1" operator="equal">
      <formula>"CW 3240-R7"</formula>
    </cfRule>
  </conditionalFormatting>
  <conditionalFormatting sqref="D298">
    <cfRule type="cellIs" dxfId="704" priority="706" stopIfTrue="1" operator="equal">
      <formula>"CW 2130-R11"</formula>
    </cfRule>
    <cfRule type="cellIs" dxfId="703" priority="707" stopIfTrue="1" operator="equal">
      <formula>"CW 3120-R2"</formula>
    </cfRule>
    <cfRule type="cellIs" dxfId="702" priority="708" stopIfTrue="1" operator="equal">
      <formula>"CW 3240-R7"</formula>
    </cfRule>
  </conditionalFormatting>
  <conditionalFormatting sqref="D299">
    <cfRule type="cellIs" dxfId="701" priority="703" stopIfTrue="1" operator="equal">
      <formula>"CW 2130-R11"</formula>
    </cfRule>
    <cfRule type="cellIs" dxfId="700" priority="704" stopIfTrue="1" operator="equal">
      <formula>"CW 3120-R2"</formula>
    </cfRule>
    <cfRule type="cellIs" dxfId="699" priority="705" stopIfTrue="1" operator="equal">
      <formula>"CW 3240-R7"</formula>
    </cfRule>
  </conditionalFormatting>
  <conditionalFormatting sqref="D310:D311">
    <cfRule type="cellIs" dxfId="698" priority="697" stopIfTrue="1" operator="equal">
      <formula>"CW 2130-R11"</formula>
    </cfRule>
    <cfRule type="cellIs" dxfId="697" priority="698" stopIfTrue="1" operator="equal">
      <formula>"CW 3120-R2"</formula>
    </cfRule>
    <cfRule type="cellIs" dxfId="696" priority="699" stopIfTrue="1" operator="equal">
      <formula>"CW 3240-R7"</formula>
    </cfRule>
  </conditionalFormatting>
  <conditionalFormatting sqref="D313">
    <cfRule type="cellIs" dxfId="695" priority="694" stopIfTrue="1" operator="equal">
      <formula>"CW 2130-R11"</formula>
    </cfRule>
    <cfRule type="cellIs" dxfId="694" priority="695" stopIfTrue="1" operator="equal">
      <formula>"CW 3120-R2"</formula>
    </cfRule>
    <cfRule type="cellIs" dxfId="693" priority="696" stopIfTrue="1" operator="equal">
      <formula>"CW 3240-R7"</formula>
    </cfRule>
  </conditionalFormatting>
  <conditionalFormatting sqref="D315">
    <cfRule type="cellIs" dxfId="692" priority="692" stopIfTrue="1" operator="equal">
      <formula>"CW 3120-R2"</formula>
    </cfRule>
    <cfRule type="cellIs" dxfId="691" priority="693" stopIfTrue="1" operator="equal">
      <formula>"CW 3240-R7"</formula>
    </cfRule>
  </conditionalFormatting>
  <conditionalFormatting sqref="D316">
    <cfRule type="cellIs" dxfId="690" priority="689" stopIfTrue="1" operator="equal">
      <formula>"CW 2130-R11"</formula>
    </cfRule>
    <cfRule type="cellIs" dxfId="689" priority="690" stopIfTrue="1" operator="equal">
      <formula>"CW 3120-R2"</formula>
    </cfRule>
    <cfRule type="cellIs" dxfId="688" priority="691" stopIfTrue="1" operator="equal">
      <formula>"CW 3240-R7"</formula>
    </cfRule>
  </conditionalFormatting>
  <conditionalFormatting sqref="D317 D319">
    <cfRule type="cellIs" dxfId="687" priority="687" stopIfTrue="1" operator="equal">
      <formula>"CW 3120-R2"</formula>
    </cfRule>
    <cfRule type="cellIs" dxfId="686" priority="688" stopIfTrue="1" operator="equal">
      <formula>"CW 3240-R7"</formula>
    </cfRule>
  </conditionalFormatting>
  <conditionalFormatting sqref="D318">
    <cfRule type="cellIs" dxfId="685" priority="685" stopIfTrue="1" operator="equal">
      <formula>"CW 3120-R2"</formula>
    </cfRule>
    <cfRule type="cellIs" dxfId="684" priority="686" stopIfTrue="1" operator="equal">
      <formula>"CW 3240-R7"</formula>
    </cfRule>
  </conditionalFormatting>
  <conditionalFormatting sqref="D321:D324">
    <cfRule type="cellIs" dxfId="683" priority="682" stopIfTrue="1" operator="equal">
      <formula>"CW 2130-R11"</formula>
    </cfRule>
    <cfRule type="cellIs" dxfId="682" priority="683" stopIfTrue="1" operator="equal">
      <formula>"CW 3120-R2"</formula>
    </cfRule>
    <cfRule type="cellIs" dxfId="681" priority="684" stopIfTrue="1" operator="equal">
      <formula>"CW 3240-R7"</formula>
    </cfRule>
  </conditionalFormatting>
  <conditionalFormatting sqref="D320">
    <cfRule type="cellIs" dxfId="680" priority="680" stopIfTrue="1" operator="equal">
      <formula>"CW 3120-R2"</formula>
    </cfRule>
    <cfRule type="cellIs" dxfId="679" priority="681" stopIfTrue="1" operator="equal">
      <formula>"CW 3240-R7"</formula>
    </cfRule>
  </conditionalFormatting>
  <conditionalFormatting sqref="D325">
    <cfRule type="cellIs" dxfId="678" priority="678" stopIfTrue="1" operator="equal">
      <formula>"CW 3120-R2"</formula>
    </cfRule>
    <cfRule type="cellIs" dxfId="677" priority="679" stopIfTrue="1" operator="equal">
      <formula>"CW 3240-R7"</formula>
    </cfRule>
  </conditionalFormatting>
  <conditionalFormatting sqref="D333">
    <cfRule type="cellIs" dxfId="676" priority="674" stopIfTrue="1" operator="equal">
      <formula>"CW 3120-R2"</formula>
    </cfRule>
    <cfRule type="cellIs" dxfId="675" priority="675" stopIfTrue="1" operator="equal">
      <formula>"CW 3240-R7"</formula>
    </cfRule>
  </conditionalFormatting>
  <conditionalFormatting sqref="D326">
    <cfRule type="cellIs" dxfId="674" priority="676" stopIfTrue="1" operator="equal">
      <formula>"CW 3120-R2"</formula>
    </cfRule>
    <cfRule type="cellIs" dxfId="673" priority="677" stopIfTrue="1" operator="equal">
      <formula>"CW 3240-R7"</formula>
    </cfRule>
  </conditionalFormatting>
  <conditionalFormatting sqref="D334">
    <cfRule type="cellIs" dxfId="672" priority="672" stopIfTrue="1" operator="equal">
      <formula>"CW 2130-R11"</formula>
    </cfRule>
    <cfRule type="cellIs" dxfId="671" priority="673" stopIfTrue="1" operator="equal">
      <formula>"CW 3240-R7"</formula>
    </cfRule>
  </conditionalFormatting>
  <conditionalFormatting sqref="D336">
    <cfRule type="cellIs" dxfId="670" priority="669" stopIfTrue="1" operator="equal">
      <formula>"CW 2130-R11"</formula>
    </cfRule>
    <cfRule type="cellIs" dxfId="669" priority="670" stopIfTrue="1" operator="equal">
      <formula>"CW 3120-R2"</formula>
    </cfRule>
    <cfRule type="cellIs" dxfId="668" priority="671" stopIfTrue="1" operator="equal">
      <formula>"CW 3240-R7"</formula>
    </cfRule>
  </conditionalFormatting>
  <conditionalFormatting sqref="D338">
    <cfRule type="cellIs" dxfId="667" priority="666" stopIfTrue="1" operator="equal">
      <formula>"CW 2130-R11"</formula>
    </cfRule>
    <cfRule type="cellIs" dxfId="666" priority="667" stopIfTrue="1" operator="equal">
      <formula>"CW 3120-R2"</formula>
    </cfRule>
    <cfRule type="cellIs" dxfId="665" priority="668" stopIfTrue="1" operator="equal">
      <formula>"CW 3240-R7"</formula>
    </cfRule>
  </conditionalFormatting>
  <conditionalFormatting sqref="D337">
    <cfRule type="cellIs" dxfId="664" priority="663" stopIfTrue="1" operator="equal">
      <formula>"CW 2130-R11"</formula>
    </cfRule>
    <cfRule type="cellIs" dxfId="663" priority="664" stopIfTrue="1" operator="equal">
      <formula>"CW 3120-R2"</formula>
    </cfRule>
    <cfRule type="cellIs" dxfId="662" priority="665" stopIfTrue="1" operator="equal">
      <formula>"CW 3240-R7"</formula>
    </cfRule>
  </conditionalFormatting>
  <conditionalFormatting sqref="D339:D341">
    <cfRule type="cellIs" dxfId="661" priority="660" stopIfTrue="1" operator="equal">
      <formula>"CW 2130-R11"</formula>
    </cfRule>
    <cfRule type="cellIs" dxfId="660" priority="661" stopIfTrue="1" operator="equal">
      <formula>"CW 3120-R2"</formula>
    </cfRule>
    <cfRule type="cellIs" dxfId="659" priority="662" stopIfTrue="1" operator="equal">
      <formula>"CW 3240-R7"</formula>
    </cfRule>
  </conditionalFormatting>
  <conditionalFormatting sqref="D342">
    <cfRule type="cellIs" dxfId="658" priority="657" stopIfTrue="1" operator="equal">
      <formula>"CW 2130-R11"</formula>
    </cfRule>
    <cfRule type="cellIs" dxfId="657" priority="658" stopIfTrue="1" operator="equal">
      <formula>"CW 3120-R2"</formula>
    </cfRule>
    <cfRule type="cellIs" dxfId="656" priority="659" stopIfTrue="1" operator="equal">
      <formula>"CW 3240-R7"</formula>
    </cfRule>
  </conditionalFormatting>
  <conditionalFormatting sqref="D344:D346">
    <cfRule type="cellIs" dxfId="655" priority="654" stopIfTrue="1" operator="equal">
      <formula>"CW 2130-R11"</formula>
    </cfRule>
    <cfRule type="cellIs" dxfId="654" priority="655" stopIfTrue="1" operator="equal">
      <formula>"CW 3120-R2"</formula>
    </cfRule>
    <cfRule type="cellIs" dxfId="653" priority="656" stopIfTrue="1" operator="equal">
      <formula>"CW 3240-R7"</formula>
    </cfRule>
  </conditionalFormatting>
  <conditionalFormatting sqref="D351:D352">
    <cfRule type="cellIs" dxfId="652" priority="651" stopIfTrue="1" operator="equal">
      <formula>"CW 2130-R11"</formula>
    </cfRule>
    <cfRule type="cellIs" dxfId="651" priority="652" stopIfTrue="1" operator="equal">
      <formula>"CW 3120-R2"</formula>
    </cfRule>
    <cfRule type="cellIs" dxfId="650" priority="653" stopIfTrue="1" operator="equal">
      <formula>"CW 3240-R7"</formula>
    </cfRule>
  </conditionalFormatting>
  <conditionalFormatting sqref="D353">
    <cfRule type="cellIs" dxfId="649" priority="648" stopIfTrue="1" operator="equal">
      <formula>"CW 2130-R11"</formula>
    </cfRule>
    <cfRule type="cellIs" dxfId="648" priority="649" stopIfTrue="1" operator="equal">
      <formula>"CW 3120-R2"</formula>
    </cfRule>
    <cfRule type="cellIs" dxfId="647" priority="650" stopIfTrue="1" operator="equal">
      <formula>"CW 3240-R7"</formula>
    </cfRule>
  </conditionalFormatting>
  <conditionalFormatting sqref="D354">
    <cfRule type="cellIs" dxfId="646" priority="645" stopIfTrue="1" operator="equal">
      <formula>"CW 2130-R11"</formula>
    </cfRule>
    <cfRule type="cellIs" dxfId="645" priority="646" stopIfTrue="1" operator="equal">
      <formula>"CW 3120-R2"</formula>
    </cfRule>
    <cfRule type="cellIs" dxfId="644" priority="647" stopIfTrue="1" operator="equal">
      <formula>"CW 3240-R7"</formula>
    </cfRule>
  </conditionalFormatting>
  <conditionalFormatting sqref="D355">
    <cfRule type="cellIs" dxfId="643" priority="642" stopIfTrue="1" operator="equal">
      <formula>"CW 2130-R11"</formula>
    </cfRule>
    <cfRule type="cellIs" dxfId="642" priority="643" stopIfTrue="1" operator="equal">
      <formula>"CW 3120-R2"</formula>
    </cfRule>
    <cfRule type="cellIs" dxfId="641" priority="644" stopIfTrue="1" operator="equal">
      <formula>"CW 3240-R7"</formula>
    </cfRule>
  </conditionalFormatting>
  <conditionalFormatting sqref="D356">
    <cfRule type="cellIs" dxfId="640" priority="639" stopIfTrue="1" operator="equal">
      <formula>"CW 2130-R11"</formula>
    </cfRule>
    <cfRule type="cellIs" dxfId="639" priority="640" stopIfTrue="1" operator="equal">
      <formula>"CW 3120-R2"</formula>
    </cfRule>
    <cfRule type="cellIs" dxfId="638" priority="641" stopIfTrue="1" operator="equal">
      <formula>"CW 3240-R7"</formula>
    </cfRule>
  </conditionalFormatting>
  <conditionalFormatting sqref="D357">
    <cfRule type="cellIs" dxfId="637" priority="636" stopIfTrue="1" operator="equal">
      <formula>"CW 2130-R11"</formula>
    </cfRule>
    <cfRule type="cellIs" dxfId="636" priority="637" stopIfTrue="1" operator="equal">
      <formula>"CW 3120-R2"</formula>
    </cfRule>
    <cfRule type="cellIs" dxfId="635" priority="638" stopIfTrue="1" operator="equal">
      <formula>"CW 3240-R7"</formula>
    </cfRule>
  </conditionalFormatting>
  <conditionalFormatting sqref="D362">
    <cfRule type="cellIs" dxfId="634" priority="633" stopIfTrue="1" operator="equal">
      <formula>"CW 2130-R11"</formula>
    </cfRule>
    <cfRule type="cellIs" dxfId="633" priority="634" stopIfTrue="1" operator="equal">
      <formula>"CW 3120-R2"</formula>
    </cfRule>
    <cfRule type="cellIs" dxfId="632" priority="635" stopIfTrue="1" operator="equal">
      <formula>"CW 3240-R7"</formula>
    </cfRule>
  </conditionalFormatting>
  <conditionalFormatting sqref="D363">
    <cfRule type="cellIs" dxfId="631" priority="630" stopIfTrue="1" operator="equal">
      <formula>"CW 2130-R11"</formula>
    </cfRule>
    <cfRule type="cellIs" dxfId="630" priority="631" stopIfTrue="1" operator="equal">
      <formula>"CW 3120-R2"</formula>
    </cfRule>
    <cfRule type="cellIs" dxfId="629" priority="632" stopIfTrue="1" operator="equal">
      <formula>"CW 3240-R7"</formula>
    </cfRule>
  </conditionalFormatting>
  <conditionalFormatting sqref="D364">
    <cfRule type="cellIs" dxfId="628" priority="627" stopIfTrue="1" operator="equal">
      <formula>"CW 2130-R11"</formula>
    </cfRule>
    <cfRule type="cellIs" dxfId="627" priority="628" stopIfTrue="1" operator="equal">
      <formula>"CW 3120-R2"</formula>
    </cfRule>
    <cfRule type="cellIs" dxfId="626" priority="629" stopIfTrue="1" operator="equal">
      <formula>"CW 3240-R7"</formula>
    </cfRule>
  </conditionalFormatting>
  <conditionalFormatting sqref="D368">
    <cfRule type="cellIs" dxfId="625" priority="624" stopIfTrue="1" operator="equal">
      <formula>"CW 2130-R11"</formula>
    </cfRule>
    <cfRule type="cellIs" dxfId="624" priority="625" stopIfTrue="1" operator="equal">
      <formula>"CW 3120-R2"</formula>
    </cfRule>
    <cfRule type="cellIs" dxfId="623" priority="626" stopIfTrue="1" operator="equal">
      <formula>"CW 3240-R7"</formula>
    </cfRule>
  </conditionalFormatting>
  <conditionalFormatting sqref="D369">
    <cfRule type="cellIs" dxfId="622" priority="621" stopIfTrue="1" operator="equal">
      <formula>"CW 2130-R11"</formula>
    </cfRule>
    <cfRule type="cellIs" dxfId="621" priority="622" stopIfTrue="1" operator="equal">
      <formula>"CW 3120-R2"</formula>
    </cfRule>
    <cfRule type="cellIs" dxfId="620" priority="623" stopIfTrue="1" operator="equal">
      <formula>"CW 3240-R7"</formula>
    </cfRule>
  </conditionalFormatting>
  <conditionalFormatting sqref="D370:D371">
    <cfRule type="cellIs" dxfId="619" priority="618" stopIfTrue="1" operator="equal">
      <formula>"CW 2130-R11"</formula>
    </cfRule>
    <cfRule type="cellIs" dxfId="618" priority="619" stopIfTrue="1" operator="equal">
      <formula>"CW 3120-R2"</formula>
    </cfRule>
    <cfRule type="cellIs" dxfId="617" priority="620" stopIfTrue="1" operator="equal">
      <formula>"CW 3240-R7"</formula>
    </cfRule>
  </conditionalFormatting>
  <conditionalFormatting sqref="D373:D376">
    <cfRule type="cellIs" dxfId="616" priority="615" stopIfTrue="1" operator="equal">
      <formula>"CW 2130-R11"</formula>
    </cfRule>
    <cfRule type="cellIs" dxfId="615" priority="616" stopIfTrue="1" operator="equal">
      <formula>"CW 3120-R2"</formula>
    </cfRule>
    <cfRule type="cellIs" dxfId="614" priority="617" stopIfTrue="1" operator="equal">
      <formula>"CW 3240-R7"</formula>
    </cfRule>
  </conditionalFormatting>
  <conditionalFormatting sqref="D377">
    <cfRule type="cellIs" dxfId="613" priority="612" stopIfTrue="1" operator="equal">
      <formula>"CW 2130-R11"</formula>
    </cfRule>
    <cfRule type="cellIs" dxfId="612" priority="613" stopIfTrue="1" operator="equal">
      <formula>"CW 3120-R2"</formula>
    </cfRule>
    <cfRule type="cellIs" dxfId="611" priority="614" stopIfTrue="1" operator="equal">
      <formula>"CW 3240-R7"</formula>
    </cfRule>
  </conditionalFormatting>
  <conditionalFormatting sqref="D384:D386">
    <cfRule type="cellIs" dxfId="610" priority="609" stopIfTrue="1" operator="equal">
      <formula>"CW 2130-R11"</formula>
    </cfRule>
    <cfRule type="cellIs" dxfId="609" priority="610" stopIfTrue="1" operator="equal">
      <formula>"CW 3120-R2"</formula>
    </cfRule>
    <cfRule type="cellIs" dxfId="608" priority="611" stopIfTrue="1" operator="equal">
      <formula>"CW 3240-R7"</formula>
    </cfRule>
  </conditionalFormatting>
  <conditionalFormatting sqref="D387:D388">
    <cfRule type="cellIs" dxfId="607" priority="606" stopIfTrue="1" operator="equal">
      <formula>"CW 2130-R11"</formula>
    </cfRule>
    <cfRule type="cellIs" dxfId="606" priority="607" stopIfTrue="1" operator="equal">
      <formula>"CW 3120-R2"</formula>
    </cfRule>
    <cfRule type="cellIs" dxfId="605" priority="608" stopIfTrue="1" operator="equal">
      <formula>"CW 3240-R7"</formula>
    </cfRule>
  </conditionalFormatting>
  <conditionalFormatting sqref="D390">
    <cfRule type="cellIs" dxfId="604" priority="603" stopIfTrue="1" operator="equal">
      <formula>"CW 2130-R11"</formula>
    </cfRule>
    <cfRule type="cellIs" dxfId="603" priority="604" stopIfTrue="1" operator="equal">
      <formula>"CW 3120-R2"</formula>
    </cfRule>
    <cfRule type="cellIs" dxfId="602" priority="605" stopIfTrue="1" operator="equal">
      <formula>"CW 3240-R7"</formula>
    </cfRule>
  </conditionalFormatting>
  <conditionalFormatting sqref="D391">
    <cfRule type="cellIs" dxfId="601" priority="600" stopIfTrue="1" operator="equal">
      <formula>"CW 2130-R11"</formula>
    </cfRule>
    <cfRule type="cellIs" dxfId="600" priority="601" stopIfTrue="1" operator="equal">
      <formula>"CW 3120-R2"</formula>
    </cfRule>
    <cfRule type="cellIs" dxfId="599" priority="602" stopIfTrue="1" operator="equal">
      <formula>"CW 3240-R7"</formula>
    </cfRule>
  </conditionalFormatting>
  <conditionalFormatting sqref="D392">
    <cfRule type="cellIs" dxfId="598" priority="597" stopIfTrue="1" operator="equal">
      <formula>"CW 2130-R11"</formula>
    </cfRule>
    <cfRule type="cellIs" dxfId="597" priority="598" stopIfTrue="1" operator="equal">
      <formula>"CW 3120-R2"</formula>
    </cfRule>
    <cfRule type="cellIs" dxfId="596" priority="599" stopIfTrue="1" operator="equal">
      <formula>"CW 3240-R7"</formula>
    </cfRule>
  </conditionalFormatting>
  <conditionalFormatting sqref="D393">
    <cfRule type="cellIs" dxfId="595" priority="594" stopIfTrue="1" operator="equal">
      <formula>"CW 2130-R11"</formula>
    </cfRule>
    <cfRule type="cellIs" dxfId="594" priority="595" stopIfTrue="1" operator="equal">
      <formula>"CW 3120-R2"</formula>
    </cfRule>
    <cfRule type="cellIs" dxfId="593" priority="596" stopIfTrue="1" operator="equal">
      <formula>"CW 3240-R7"</formula>
    </cfRule>
  </conditionalFormatting>
  <conditionalFormatting sqref="D395">
    <cfRule type="cellIs" dxfId="592" priority="591" stopIfTrue="1" operator="equal">
      <formula>"CW 2130-R11"</formula>
    </cfRule>
    <cfRule type="cellIs" dxfId="591" priority="592" stopIfTrue="1" operator="equal">
      <formula>"CW 3120-R2"</formula>
    </cfRule>
    <cfRule type="cellIs" dxfId="590" priority="593" stopIfTrue="1" operator="equal">
      <formula>"CW 3240-R7"</formula>
    </cfRule>
  </conditionalFormatting>
  <conditionalFormatting sqref="D397">
    <cfRule type="cellIs" dxfId="589" priority="589" stopIfTrue="1" operator="equal">
      <formula>"CW 3120-R2"</formula>
    </cfRule>
    <cfRule type="cellIs" dxfId="588" priority="590" stopIfTrue="1" operator="equal">
      <formula>"CW 3240-R7"</formula>
    </cfRule>
  </conditionalFormatting>
  <conditionalFormatting sqref="D398">
    <cfRule type="cellIs" dxfId="587" priority="586" stopIfTrue="1" operator="equal">
      <formula>"CW 2130-R11"</formula>
    </cfRule>
    <cfRule type="cellIs" dxfId="586" priority="587" stopIfTrue="1" operator="equal">
      <formula>"CW 3120-R2"</formula>
    </cfRule>
    <cfRule type="cellIs" dxfId="585" priority="588" stopIfTrue="1" operator="equal">
      <formula>"CW 3240-R7"</formula>
    </cfRule>
  </conditionalFormatting>
  <conditionalFormatting sqref="D399:D400">
    <cfRule type="cellIs" dxfId="584" priority="584" stopIfTrue="1" operator="equal">
      <formula>"CW 3120-R2"</formula>
    </cfRule>
    <cfRule type="cellIs" dxfId="583" priority="585" stopIfTrue="1" operator="equal">
      <formula>"CW 3240-R7"</formula>
    </cfRule>
  </conditionalFormatting>
  <conditionalFormatting sqref="D401">
    <cfRule type="cellIs" dxfId="582" priority="582" stopIfTrue="1" operator="equal">
      <formula>"CW 3120-R2"</formula>
    </cfRule>
    <cfRule type="cellIs" dxfId="581" priority="583" stopIfTrue="1" operator="equal">
      <formula>"CW 3240-R7"</formula>
    </cfRule>
  </conditionalFormatting>
  <conditionalFormatting sqref="D402">
    <cfRule type="cellIs" dxfId="580" priority="580" stopIfTrue="1" operator="equal">
      <formula>"CW 3120-R2"</formula>
    </cfRule>
    <cfRule type="cellIs" dxfId="579" priority="581" stopIfTrue="1" operator="equal">
      <formula>"CW 3240-R7"</formula>
    </cfRule>
  </conditionalFormatting>
  <conditionalFormatting sqref="D406:D407">
    <cfRule type="cellIs" dxfId="578" priority="577" stopIfTrue="1" operator="equal">
      <formula>"CW 2130-R11"</formula>
    </cfRule>
    <cfRule type="cellIs" dxfId="577" priority="578" stopIfTrue="1" operator="equal">
      <formula>"CW 3120-R2"</formula>
    </cfRule>
    <cfRule type="cellIs" dxfId="576" priority="579" stopIfTrue="1" operator="equal">
      <formula>"CW 3240-R7"</formula>
    </cfRule>
  </conditionalFormatting>
  <conditionalFormatting sqref="D405">
    <cfRule type="cellIs" dxfId="575" priority="575" stopIfTrue="1" operator="equal">
      <formula>"CW 3120-R2"</formula>
    </cfRule>
    <cfRule type="cellIs" dxfId="574" priority="576" stopIfTrue="1" operator="equal">
      <formula>"CW 3240-R7"</formula>
    </cfRule>
  </conditionalFormatting>
  <conditionalFormatting sqref="D408 D410">
    <cfRule type="cellIs" dxfId="573" priority="573" stopIfTrue="1" operator="equal">
      <formula>"CW 3120-R2"</formula>
    </cfRule>
    <cfRule type="cellIs" dxfId="572" priority="574" stopIfTrue="1" operator="equal">
      <formula>"CW 3240-R7"</formula>
    </cfRule>
  </conditionalFormatting>
  <conditionalFormatting sqref="D409">
    <cfRule type="cellIs" dxfId="571" priority="571" stopIfTrue="1" operator="equal">
      <formula>"CW 3120-R2"</formula>
    </cfRule>
    <cfRule type="cellIs" dxfId="570" priority="572" stopIfTrue="1" operator="equal">
      <formula>"CW 3240-R7"</formula>
    </cfRule>
  </conditionalFormatting>
  <conditionalFormatting sqref="D411">
    <cfRule type="cellIs" dxfId="569" priority="569" stopIfTrue="1" operator="equal">
      <formula>"CW 3120-R2"</formula>
    </cfRule>
    <cfRule type="cellIs" dxfId="568" priority="570" stopIfTrue="1" operator="equal">
      <formula>"CW 3240-R7"</formula>
    </cfRule>
  </conditionalFormatting>
  <conditionalFormatting sqref="D412">
    <cfRule type="cellIs" dxfId="567" priority="567" stopIfTrue="1" operator="equal">
      <formula>"CW 3120-R2"</formula>
    </cfRule>
    <cfRule type="cellIs" dxfId="566" priority="568" stopIfTrue="1" operator="equal">
      <formula>"CW 3240-R7"</formula>
    </cfRule>
  </conditionalFormatting>
  <conditionalFormatting sqref="D416:D417">
    <cfRule type="cellIs" dxfId="565" priority="565" stopIfTrue="1" operator="equal">
      <formula>"CW 3120-R2"</formula>
    </cfRule>
    <cfRule type="cellIs" dxfId="564" priority="566" stopIfTrue="1" operator="equal">
      <formula>"CW 3240-R7"</formula>
    </cfRule>
  </conditionalFormatting>
  <conditionalFormatting sqref="D420">
    <cfRule type="cellIs" dxfId="563" priority="562" stopIfTrue="1" operator="equal">
      <formula>"CW 2130-R11"</formula>
    </cfRule>
    <cfRule type="cellIs" dxfId="562" priority="563" stopIfTrue="1" operator="equal">
      <formula>"CW 3120-R2"</formula>
    </cfRule>
    <cfRule type="cellIs" dxfId="561" priority="564" stopIfTrue="1" operator="equal">
      <formula>"CW 3240-R7"</formula>
    </cfRule>
  </conditionalFormatting>
  <conditionalFormatting sqref="D421:D423">
    <cfRule type="cellIs" dxfId="560" priority="559" stopIfTrue="1" operator="equal">
      <formula>"CW 2130-R11"</formula>
    </cfRule>
    <cfRule type="cellIs" dxfId="559" priority="560" stopIfTrue="1" operator="equal">
      <formula>"CW 3120-R2"</formula>
    </cfRule>
    <cfRule type="cellIs" dxfId="558" priority="561" stopIfTrue="1" operator="equal">
      <formula>"CW 3240-R7"</formula>
    </cfRule>
  </conditionalFormatting>
  <conditionalFormatting sqref="D424">
    <cfRule type="cellIs" dxfId="557" priority="556" stopIfTrue="1" operator="equal">
      <formula>"CW 2130-R11"</formula>
    </cfRule>
    <cfRule type="cellIs" dxfId="556" priority="557" stopIfTrue="1" operator="equal">
      <formula>"CW 3120-R2"</formula>
    </cfRule>
    <cfRule type="cellIs" dxfId="555" priority="558" stopIfTrue="1" operator="equal">
      <formula>"CW 3240-R7"</formula>
    </cfRule>
  </conditionalFormatting>
  <conditionalFormatting sqref="D426:D428">
    <cfRule type="cellIs" dxfId="554" priority="553" stopIfTrue="1" operator="equal">
      <formula>"CW 2130-R11"</formula>
    </cfRule>
    <cfRule type="cellIs" dxfId="553" priority="554" stopIfTrue="1" operator="equal">
      <formula>"CW 3120-R2"</formula>
    </cfRule>
    <cfRule type="cellIs" dxfId="552" priority="555" stopIfTrue="1" operator="equal">
      <formula>"CW 3240-R7"</formula>
    </cfRule>
  </conditionalFormatting>
  <conditionalFormatting sqref="D433">
    <cfRule type="cellIs" dxfId="551" priority="550" stopIfTrue="1" operator="equal">
      <formula>"CW 2130-R11"</formula>
    </cfRule>
    <cfRule type="cellIs" dxfId="550" priority="551" stopIfTrue="1" operator="equal">
      <formula>"CW 3120-R2"</formula>
    </cfRule>
    <cfRule type="cellIs" dxfId="549" priority="552" stopIfTrue="1" operator="equal">
      <formula>"CW 3240-R7"</formula>
    </cfRule>
  </conditionalFormatting>
  <conditionalFormatting sqref="D436">
    <cfRule type="cellIs" dxfId="548" priority="541" stopIfTrue="1" operator="equal">
      <formula>"CW 2130-R11"</formula>
    </cfRule>
    <cfRule type="cellIs" dxfId="547" priority="542" stopIfTrue="1" operator="equal">
      <formula>"CW 3120-R2"</formula>
    </cfRule>
    <cfRule type="cellIs" dxfId="546" priority="543" stopIfTrue="1" operator="equal">
      <formula>"CW 3240-R7"</formula>
    </cfRule>
  </conditionalFormatting>
  <conditionalFormatting sqref="D438:D441">
    <cfRule type="cellIs" dxfId="545" priority="538" stopIfTrue="1" operator="equal">
      <formula>"CW 2130-R11"</formula>
    </cfRule>
    <cfRule type="cellIs" dxfId="544" priority="539" stopIfTrue="1" operator="equal">
      <formula>"CW 3120-R2"</formula>
    </cfRule>
    <cfRule type="cellIs" dxfId="543" priority="540" stopIfTrue="1" operator="equal">
      <formula>"CW 3240-R7"</formula>
    </cfRule>
  </conditionalFormatting>
  <conditionalFormatting sqref="D434">
    <cfRule type="cellIs" dxfId="542" priority="547" stopIfTrue="1" operator="equal">
      <formula>"CW 2130-R11"</formula>
    </cfRule>
    <cfRule type="cellIs" dxfId="541" priority="548" stopIfTrue="1" operator="equal">
      <formula>"CW 3120-R2"</formula>
    </cfRule>
    <cfRule type="cellIs" dxfId="540" priority="549" stopIfTrue="1" operator="equal">
      <formula>"CW 3240-R7"</formula>
    </cfRule>
  </conditionalFormatting>
  <conditionalFormatting sqref="D435">
    <cfRule type="cellIs" dxfId="539" priority="544" stopIfTrue="1" operator="equal">
      <formula>"CW 2130-R11"</formula>
    </cfRule>
    <cfRule type="cellIs" dxfId="538" priority="545" stopIfTrue="1" operator="equal">
      <formula>"CW 3120-R2"</formula>
    </cfRule>
    <cfRule type="cellIs" dxfId="537" priority="546" stopIfTrue="1" operator="equal">
      <formula>"CW 3240-R7"</formula>
    </cfRule>
  </conditionalFormatting>
  <conditionalFormatting sqref="D442">
    <cfRule type="cellIs" dxfId="536" priority="535" stopIfTrue="1" operator="equal">
      <formula>"CW 2130-R11"</formula>
    </cfRule>
    <cfRule type="cellIs" dxfId="535" priority="536" stopIfTrue="1" operator="equal">
      <formula>"CW 3120-R2"</formula>
    </cfRule>
    <cfRule type="cellIs" dxfId="534" priority="537" stopIfTrue="1" operator="equal">
      <formula>"CW 3240-R7"</formula>
    </cfRule>
  </conditionalFormatting>
  <conditionalFormatting sqref="D443">
    <cfRule type="cellIs" dxfId="533" priority="532" stopIfTrue="1" operator="equal">
      <formula>"CW 2130-R11"</formula>
    </cfRule>
    <cfRule type="cellIs" dxfId="532" priority="533" stopIfTrue="1" operator="equal">
      <formula>"CW 3120-R2"</formula>
    </cfRule>
    <cfRule type="cellIs" dxfId="531" priority="534" stopIfTrue="1" operator="equal">
      <formula>"CW 3240-R7"</formula>
    </cfRule>
  </conditionalFormatting>
  <conditionalFormatting sqref="D446">
    <cfRule type="cellIs" dxfId="530" priority="529" stopIfTrue="1" operator="equal">
      <formula>"CW 2130-R11"</formula>
    </cfRule>
    <cfRule type="cellIs" dxfId="529" priority="530" stopIfTrue="1" operator="equal">
      <formula>"CW 3120-R2"</formula>
    </cfRule>
    <cfRule type="cellIs" dxfId="528" priority="531" stopIfTrue="1" operator="equal">
      <formula>"CW 3240-R7"</formula>
    </cfRule>
  </conditionalFormatting>
  <conditionalFormatting sqref="D447">
    <cfRule type="cellIs" dxfId="527" priority="526" stopIfTrue="1" operator="equal">
      <formula>"CW 2130-R11"</formula>
    </cfRule>
    <cfRule type="cellIs" dxfId="526" priority="527" stopIfTrue="1" operator="equal">
      <formula>"CW 3120-R2"</formula>
    </cfRule>
    <cfRule type="cellIs" dxfId="525" priority="528" stopIfTrue="1" operator="equal">
      <formula>"CW 3240-R7"</formula>
    </cfRule>
  </conditionalFormatting>
  <conditionalFormatting sqref="D448">
    <cfRule type="cellIs" dxfId="524" priority="523" stopIfTrue="1" operator="equal">
      <formula>"CW 2130-R11"</formula>
    </cfRule>
    <cfRule type="cellIs" dxfId="523" priority="524" stopIfTrue="1" operator="equal">
      <formula>"CW 3120-R2"</formula>
    </cfRule>
    <cfRule type="cellIs" dxfId="522" priority="525" stopIfTrue="1" operator="equal">
      <formula>"CW 3240-R7"</formula>
    </cfRule>
  </conditionalFormatting>
  <conditionalFormatting sqref="D453">
    <cfRule type="cellIs" dxfId="521" priority="520" stopIfTrue="1" operator="equal">
      <formula>"CW 2130-R11"</formula>
    </cfRule>
    <cfRule type="cellIs" dxfId="520" priority="521" stopIfTrue="1" operator="equal">
      <formula>"CW 3120-R2"</formula>
    </cfRule>
    <cfRule type="cellIs" dxfId="519" priority="522" stopIfTrue="1" operator="equal">
      <formula>"CW 3240-R7"</formula>
    </cfRule>
  </conditionalFormatting>
  <conditionalFormatting sqref="D454">
    <cfRule type="cellIs" dxfId="518" priority="517" stopIfTrue="1" operator="equal">
      <formula>"CW 2130-R11"</formula>
    </cfRule>
    <cfRule type="cellIs" dxfId="517" priority="518" stopIfTrue="1" operator="equal">
      <formula>"CW 3120-R2"</formula>
    </cfRule>
    <cfRule type="cellIs" dxfId="516" priority="519" stopIfTrue="1" operator="equal">
      <formula>"CW 3240-R7"</formula>
    </cfRule>
  </conditionalFormatting>
  <conditionalFormatting sqref="D455:D457">
    <cfRule type="cellIs" dxfId="515" priority="514" stopIfTrue="1" operator="equal">
      <formula>"CW 2130-R11"</formula>
    </cfRule>
    <cfRule type="cellIs" dxfId="514" priority="515" stopIfTrue="1" operator="equal">
      <formula>"CW 3120-R2"</formula>
    </cfRule>
    <cfRule type="cellIs" dxfId="513" priority="516" stopIfTrue="1" operator="equal">
      <formula>"CW 3240-R7"</formula>
    </cfRule>
  </conditionalFormatting>
  <conditionalFormatting sqref="D459:D463">
    <cfRule type="cellIs" dxfId="512" priority="511" stopIfTrue="1" operator="equal">
      <formula>"CW 2130-R11"</formula>
    </cfRule>
    <cfRule type="cellIs" dxfId="511" priority="512" stopIfTrue="1" operator="equal">
      <formula>"CW 3120-R2"</formula>
    </cfRule>
    <cfRule type="cellIs" dxfId="510" priority="513" stopIfTrue="1" operator="equal">
      <formula>"CW 3240-R7"</formula>
    </cfRule>
  </conditionalFormatting>
  <conditionalFormatting sqref="D464">
    <cfRule type="cellIs" dxfId="509" priority="508" stopIfTrue="1" operator="equal">
      <formula>"CW 2130-R11"</formula>
    </cfRule>
    <cfRule type="cellIs" dxfId="508" priority="509" stopIfTrue="1" operator="equal">
      <formula>"CW 3120-R2"</formula>
    </cfRule>
    <cfRule type="cellIs" dxfId="507" priority="510" stopIfTrue="1" operator="equal">
      <formula>"CW 3240-R7"</formula>
    </cfRule>
  </conditionalFormatting>
  <conditionalFormatting sqref="D465:D466">
    <cfRule type="cellIs" dxfId="506" priority="505" stopIfTrue="1" operator="equal">
      <formula>"CW 2130-R11"</formula>
    </cfRule>
    <cfRule type="cellIs" dxfId="505" priority="506" stopIfTrue="1" operator="equal">
      <formula>"CW 3120-R2"</formula>
    </cfRule>
    <cfRule type="cellIs" dxfId="504" priority="507" stopIfTrue="1" operator="equal">
      <formula>"CW 3240-R7"</formula>
    </cfRule>
  </conditionalFormatting>
  <conditionalFormatting sqref="D467 D469:D470">
    <cfRule type="cellIs" dxfId="503" priority="502" stopIfTrue="1" operator="equal">
      <formula>"CW 2130-R11"</formula>
    </cfRule>
    <cfRule type="cellIs" dxfId="502" priority="503" stopIfTrue="1" operator="equal">
      <formula>"CW 3120-R2"</formula>
    </cfRule>
    <cfRule type="cellIs" dxfId="501" priority="504" stopIfTrue="1" operator="equal">
      <formula>"CW 3240-R7"</formula>
    </cfRule>
  </conditionalFormatting>
  <conditionalFormatting sqref="D468">
    <cfRule type="cellIs" dxfId="500" priority="499" stopIfTrue="1" operator="equal">
      <formula>"CW 2130-R11"</formula>
    </cfRule>
    <cfRule type="cellIs" dxfId="499" priority="500" stopIfTrue="1" operator="equal">
      <formula>"CW 3120-R2"</formula>
    </cfRule>
    <cfRule type="cellIs" dxfId="498" priority="501" stopIfTrue="1" operator="equal">
      <formula>"CW 3240-R7"</formula>
    </cfRule>
  </conditionalFormatting>
  <conditionalFormatting sqref="D471">
    <cfRule type="cellIs" dxfId="497" priority="496" stopIfTrue="1" operator="equal">
      <formula>"CW 2130-R11"</formula>
    </cfRule>
    <cfRule type="cellIs" dxfId="496" priority="497" stopIfTrue="1" operator="equal">
      <formula>"CW 3120-R2"</formula>
    </cfRule>
    <cfRule type="cellIs" dxfId="495" priority="498" stopIfTrue="1" operator="equal">
      <formula>"CW 3240-R7"</formula>
    </cfRule>
  </conditionalFormatting>
  <conditionalFormatting sqref="D472">
    <cfRule type="cellIs" dxfId="494" priority="493" stopIfTrue="1" operator="equal">
      <formula>"CW 2130-R11"</formula>
    </cfRule>
    <cfRule type="cellIs" dxfId="493" priority="494" stopIfTrue="1" operator="equal">
      <formula>"CW 3120-R2"</formula>
    </cfRule>
    <cfRule type="cellIs" dxfId="492" priority="495" stopIfTrue="1" operator="equal">
      <formula>"CW 3240-R7"</formula>
    </cfRule>
  </conditionalFormatting>
  <conditionalFormatting sqref="D473">
    <cfRule type="cellIs" dxfId="491" priority="490" stopIfTrue="1" operator="equal">
      <formula>"CW 2130-R11"</formula>
    </cfRule>
    <cfRule type="cellIs" dxfId="490" priority="491" stopIfTrue="1" operator="equal">
      <formula>"CW 3120-R2"</formula>
    </cfRule>
    <cfRule type="cellIs" dxfId="489" priority="492" stopIfTrue="1" operator="equal">
      <formula>"CW 3240-R7"</formula>
    </cfRule>
  </conditionalFormatting>
  <conditionalFormatting sqref="D480:D482">
    <cfRule type="cellIs" dxfId="488" priority="487" stopIfTrue="1" operator="equal">
      <formula>"CW 2130-R11"</formula>
    </cfRule>
    <cfRule type="cellIs" dxfId="487" priority="488" stopIfTrue="1" operator="equal">
      <formula>"CW 3120-R2"</formula>
    </cfRule>
    <cfRule type="cellIs" dxfId="486" priority="489" stopIfTrue="1" operator="equal">
      <formula>"CW 3240-R7"</formula>
    </cfRule>
  </conditionalFormatting>
  <conditionalFormatting sqref="D483:D484">
    <cfRule type="cellIs" dxfId="485" priority="484" stopIfTrue="1" operator="equal">
      <formula>"CW 2130-R11"</formula>
    </cfRule>
    <cfRule type="cellIs" dxfId="484" priority="485" stopIfTrue="1" operator="equal">
      <formula>"CW 3120-R2"</formula>
    </cfRule>
    <cfRule type="cellIs" dxfId="483" priority="486" stopIfTrue="1" operator="equal">
      <formula>"CW 3240-R7"</formula>
    </cfRule>
  </conditionalFormatting>
  <conditionalFormatting sqref="D486">
    <cfRule type="cellIs" dxfId="482" priority="481" stopIfTrue="1" operator="equal">
      <formula>"CW 2130-R11"</formula>
    </cfRule>
    <cfRule type="cellIs" dxfId="481" priority="482" stopIfTrue="1" operator="equal">
      <formula>"CW 3120-R2"</formula>
    </cfRule>
    <cfRule type="cellIs" dxfId="480" priority="483" stopIfTrue="1" operator="equal">
      <formula>"CW 3240-R7"</formula>
    </cfRule>
  </conditionalFormatting>
  <conditionalFormatting sqref="D487">
    <cfRule type="cellIs" dxfId="479" priority="478" stopIfTrue="1" operator="equal">
      <formula>"CW 2130-R11"</formula>
    </cfRule>
    <cfRule type="cellIs" dxfId="478" priority="479" stopIfTrue="1" operator="equal">
      <formula>"CW 3120-R2"</formula>
    </cfRule>
    <cfRule type="cellIs" dxfId="477" priority="480" stopIfTrue="1" operator="equal">
      <formula>"CW 3240-R7"</formula>
    </cfRule>
  </conditionalFormatting>
  <conditionalFormatting sqref="D488">
    <cfRule type="cellIs" dxfId="476" priority="475" stopIfTrue="1" operator="equal">
      <formula>"CW 2130-R11"</formula>
    </cfRule>
    <cfRule type="cellIs" dxfId="475" priority="476" stopIfTrue="1" operator="equal">
      <formula>"CW 3120-R2"</formula>
    </cfRule>
    <cfRule type="cellIs" dxfId="474" priority="477" stopIfTrue="1" operator="equal">
      <formula>"CW 3240-R7"</formula>
    </cfRule>
  </conditionalFormatting>
  <conditionalFormatting sqref="D489">
    <cfRule type="cellIs" dxfId="473" priority="472" stopIfTrue="1" operator="equal">
      <formula>"CW 2130-R11"</formula>
    </cfRule>
    <cfRule type="cellIs" dxfId="472" priority="473" stopIfTrue="1" operator="equal">
      <formula>"CW 3120-R2"</formula>
    </cfRule>
    <cfRule type="cellIs" dxfId="471" priority="474" stopIfTrue="1" operator="equal">
      <formula>"CW 3240-R7"</formula>
    </cfRule>
  </conditionalFormatting>
  <conditionalFormatting sqref="D490">
    <cfRule type="cellIs" dxfId="470" priority="469" stopIfTrue="1" operator="equal">
      <formula>"CW 2130-R11"</formula>
    </cfRule>
    <cfRule type="cellIs" dxfId="469" priority="470" stopIfTrue="1" operator="equal">
      <formula>"CW 3120-R2"</formula>
    </cfRule>
    <cfRule type="cellIs" dxfId="468" priority="471" stopIfTrue="1" operator="equal">
      <formula>"CW 3240-R7"</formula>
    </cfRule>
  </conditionalFormatting>
  <conditionalFormatting sqref="D491">
    <cfRule type="cellIs" dxfId="467" priority="466" stopIfTrue="1" operator="equal">
      <formula>"CW 2130-R11"</formula>
    </cfRule>
    <cfRule type="cellIs" dxfId="466" priority="467" stopIfTrue="1" operator="equal">
      <formula>"CW 3120-R2"</formula>
    </cfRule>
    <cfRule type="cellIs" dxfId="465" priority="468" stopIfTrue="1" operator="equal">
      <formula>"CW 3240-R7"</formula>
    </cfRule>
  </conditionalFormatting>
  <conditionalFormatting sqref="D492">
    <cfRule type="cellIs" dxfId="464" priority="463" stopIfTrue="1" operator="equal">
      <formula>"CW 2130-R11"</formula>
    </cfRule>
    <cfRule type="cellIs" dxfId="463" priority="464" stopIfTrue="1" operator="equal">
      <formula>"CW 3120-R2"</formula>
    </cfRule>
    <cfRule type="cellIs" dxfId="462" priority="465" stopIfTrue="1" operator="equal">
      <formula>"CW 3240-R7"</formula>
    </cfRule>
  </conditionalFormatting>
  <conditionalFormatting sqref="D494">
    <cfRule type="cellIs" dxfId="461" priority="460" stopIfTrue="1" operator="equal">
      <formula>"CW 2130-R11"</formula>
    </cfRule>
    <cfRule type="cellIs" dxfId="460" priority="461" stopIfTrue="1" operator="equal">
      <formula>"CW 3120-R2"</formula>
    </cfRule>
    <cfRule type="cellIs" dxfId="459" priority="462" stopIfTrue="1" operator="equal">
      <formula>"CW 3240-R7"</formula>
    </cfRule>
  </conditionalFormatting>
  <conditionalFormatting sqref="D496">
    <cfRule type="cellIs" dxfId="458" priority="458" stopIfTrue="1" operator="equal">
      <formula>"CW 3120-R2"</formula>
    </cfRule>
    <cfRule type="cellIs" dxfId="457" priority="459" stopIfTrue="1" operator="equal">
      <formula>"CW 3240-R7"</formula>
    </cfRule>
  </conditionalFormatting>
  <conditionalFormatting sqref="D497">
    <cfRule type="cellIs" dxfId="456" priority="455" stopIfTrue="1" operator="equal">
      <formula>"CW 2130-R11"</formula>
    </cfRule>
    <cfRule type="cellIs" dxfId="455" priority="456" stopIfTrue="1" operator="equal">
      <formula>"CW 3120-R2"</formula>
    </cfRule>
    <cfRule type="cellIs" dxfId="454" priority="457" stopIfTrue="1" operator="equal">
      <formula>"CW 3240-R7"</formula>
    </cfRule>
  </conditionalFormatting>
  <conditionalFormatting sqref="D499:D500">
    <cfRule type="cellIs" dxfId="453" priority="453" stopIfTrue="1" operator="equal">
      <formula>"CW 3120-R2"</formula>
    </cfRule>
    <cfRule type="cellIs" dxfId="452" priority="454" stopIfTrue="1" operator="equal">
      <formula>"CW 3240-R7"</formula>
    </cfRule>
  </conditionalFormatting>
  <conditionalFormatting sqref="D506:D510">
    <cfRule type="cellIs" dxfId="451" priority="450" stopIfTrue="1" operator="equal">
      <formula>"CW 2130-R11"</formula>
    </cfRule>
    <cfRule type="cellIs" dxfId="450" priority="451" stopIfTrue="1" operator="equal">
      <formula>"CW 3120-R2"</formula>
    </cfRule>
    <cfRule type="cellIs" dxfId="449" priority="452" stopIfTrue="1" operator="equal">
      <formula>"CW 3240-R7"</formula>
    </cfRule>
  </conditionalFormatting>
  <conditionalFormatting sqref="D505">
    <cfRule type="cellIs" dxfId="448" priority="448" stopIfTrue="1" operator="equal">
      <formula>"CW 3120-R2"</formula>
    </cfRule>
    <cfRule type="cellIs" dxfId="447" priority="449" stopIfTrue="1" operator="equal">
      <formula>"CW 3240-R7"</formula>
    </cfRule>
  </conditionalFormatting>
  <conditionalFormatting sqref="D511 D513">
    <cfRule type="cellIs" dxfId="446" priority="446" stopIfTrue="1" operator="equal">
      <formula>"CW 3120-R2"</formula>
    </cfRule>
    <cfRule type="cellIs" dxfId="445" priority="447" stopIfTrue="1" operator="equal">
      <formula>"CW 3240-R7"</formula>
    </cfRule>
  </conditionalFormatting>
  <conditionalFormatting sqref="D512">
    <cfRule type="cellIs" dxfId="444" priority="444" stopIfTrue="1" operator="equal">
      <formula>"CW 3120-R2"</formula>
    </cfRule>
    <cfRule type="cellIs" dxfId="443" priority="445" stopIfTrue="1" operator="equal">
      <formula>"CW 3240-R7"</formula>
    </cfRule>
  </conditionalFormatting>
  <conditionalFormatting sqref="D521:D522">
    <cfRule type="cellIs" dxfId="442" priority="430" stopIfTrue="1" operator="equal">
      <formula>"CW 3120-R2"</formula>
    </cfRule>
    <cfRule type="cellIs" dxfId="441" priority="431" stopIfTrue="1" operator="equal">
      <formula>"CW 3240-R7"</formula>
    </cfRule>
  </conditionalFormatting>
  <conditionalFormatting sqref="D514">
    <cfRule type="cellIs" dxfId="440" priority="442" stopIfTrue="1" operator="equal">
      <formula>"CW 3120-R2"</formula>
    </cfRule>
    <cfRule type="cellIs" dxfId="439" priority="443" stopIfTrue="1" operator="equal">
      <formula>"CW 3240-R7"</formula>
    </cfRule>
  </conditionalFormatting>
  <conditionalFormatting sqref="D515">
    <cfRule type="cellIs" dxfId="438" priority="440" stopIfTrue="1" operator="equal">
      <formula>"CW 3120-R2"</formula>
    </cfRule>
    <cfRule type="cellIs" dxfId="437" priority="441" stopIfTrue="1" operator="equal">
      <formula>"CW 3240-R7"</formula>
    </cfRule>
  </conditionalFormatting>
  <conditionalFormatting sqref="D516">
    <cfRule type="cellIs" dxfId="436" priority="437" stopIfTrue="1" operator="equal">
      <formula>"CW 2130-R11"</formula>
    </cfRule>
    <cfRule type="cellIs" dxfId="435" priority="438" stopIfTrue="1" operator="equal">
      <formula>"CW 3120-R2"</formula>
    </cfRule>
    <cfRule type="cellIs" dxfId="434" priority="439" stopIfTrue="1" operator="equal">
      <formula>"CW 3240-R7"</formula>
    </cfRule>
  </conditionalFormatting>
  <conditionalFormatting sqref="D519:D520">
    <cfRule type="cellIs" dxfId="433" priority="435" stopIfTrue="1" operator="equal">
      <formula>"CW 3120-R2"</formula>
    </cfRule>
    <cfRule type="cellIs" dxfId="432" priority="436" stopIfTrue="1" operator="equal">
      <formula>"CW 3240-R7"</formula>
    </cfRule>
  </conditionalFormatting>
  <conditionalFormatting sqref="D517:D518">
    <cfRule type="cellIs" dxfId="431" priority="432" stopIfTrue="1" operator="equal">
      <formula>"CW 2130-R11"</formula>
    </cfRule>
    <cfRule type="cellIs" dxfId="430" priority="433" stopIfTrue="1" operator="equal">
      <formula>"CW 3120-R2"</formula>
    </cfRule>
    <cfRule type="cellIs" dxfId="429" priority="434" stopIfTrue="1" operator="equal">
      <formula>"CW 3240-R7"</formula>
    </cfRule>
  </conditionalFormatting>
  <conditionalFormatting sqref="D523">
    <cfRule type="cellIs" dxfId="428" priority="428" stopIfTrue="1" operator="equal">
      <formula>"CW 2130-R11"</formula>
    </cfRule>
    <cfRule type="cellIs" dxfId="427" priority="429" stopIfTrue="1" operator="equal">
      <formula>"CW 3240-R7"</formula>
    </cfRule>
  </conditionalFormatting>
  <conditionalFormatting sqref="D527 D529:D530">
    <cfRule type="cellIs" dxfId="426" priority="423" stopIfTrue="1" operator="equal">
      <formula>"CW 2130-R11"</formula>
    </cfRule>
    <cfRule type="cellIs" dxfId="425" priority="424" stopIfTrue="1" operator="equal">
      <formula>"CW 3120-R2"</formula>
    </cfRule>
    <cfRule type="cellIs" dxfId="424" priority="425" stopIfTrue="1" operator="equal">
      <formula>"CW 3240-R7"</formula>
    </cfRule>
  </conditionalFormatting>
  <conditionalFormatting sqref="D526">
    <cfRule type="cellIs" dxfId="423" priority="426" stopIfTrue="1" operator="equal">
      <formula>"CW 3120-R2"</formula>
    </cfRule>
    <cfRule type="cellIs" dxfId="422" priority="427" stopIfTrue="1" operator="equal">
      <formula>"CW 3240-R7"</formula>
    </cfRule>
  </conditionalFormatting>
  <conditionalFormatting sqref="D525">
    <cfRule type="cellIs" dxfId="421" priority="420" stopIfTrue="1" operator="equal">
      <formula>"CW 2130-R11"</formula>
    </cfRule>
    <cfRule type="cellIs" dxfId="420" priority="421" stopIfTrue="1" operator="equal">
      <formula>"CW 3120-R2"</formula>
    </cfRule>
    <cfRule type="cellIs" dxfId="419" priority="422" stopIfTrue="1" operator="equal">
      <formula>"CW 3240-R7"</formula>
    </cfRule>
  </conditionalFormatting>
  <conditionalFormatting sqref="D528">
    <cfRule type="cellIs" dxfId="418" priority="417" stopIfTrue="1" operator="equal">
      <formula>"CW 2130-R11"</formula>
    </cfRule>
    <cfRule type="cellIs" dxfId="417" priority="418" stopIfTrue="1" operator="equal">
      <formula>"CW 3120-R2"</formula>
    </cfRule>
    <cfRule type="cellIs" dxfId="416" priority="419" stopIfTrue="1" operator="equal">
      <formula>"CW 3240-R7"</formula>
    </cfRule>
  </conditionalFormatting>
  <conditionalFormatting sqref="D531:D533">
    <cfRule type="cellIs" dxfId="415" priority="414" stopIfTrue="1" operator="equal">
      <formula>"CW 2130-R11"</formula>
    </cfRule>
    <cfRule type="cellIs" dxfId="414" priority="415" stopIfTrue="1" operator="equal">
      <formula>"CW 3120-R2"</formula>
    </cfRule>
    <cfRule type="cellIs" dxfId="413" priority="416" stopIfTrue="1" operator="equal">
      <formula>"CW 3240-R7"</formula>
    </cfRule>
  </conditionalFormatting>
  <conditionalFormatting sqref="D534">
    <cfRule type="cellIs" dxfId="412" priority="411" stopIfTrue="1" operator="equal">
      <formula>"CW 2130-R11"</formula>
    </cfRule>
    <cfRule type="cellIs" dxfId="411" priority="412" stopIfTrue="1" operator="equal">
      <formula>"CW 3120-R2"</formula>
    </cfRule>
    <cfRule type="cellIs" dxfId="410" priority="413" stopIfTrue="1" operator="equal">
      <formula>"CW 3240-R7"</formula>
    </cfRule>
  </conditionalFormatting>
  <conditionalFormatting sqref="D536:D538">
    <cfRule type="cellIs" dxfId="409" priority="408" stopIfTrue="1" operator="equal">
      <formula>"CW 2130-R11"</formula>
    </cfRule>
    <cfRule type="cellIs" dxfId="408" priority="409" stopIfTrue="1" operator="equal">
      <formula>"CW 3120-R2"</formula>
    </cfRule>
    <cfRule type="cellIs" dxfId="407" priority="410" stopIfTrue="1" operator="equal">
      <formula>"CW 3240-R7"</formula>
    </cfRule>
  </conditionalFormatting>
  <conditionalFormatting sqref="D544:D545">
    <cfRule type="cellIs" dxfId="406" priority="405" stopIfTrue="1" operator="equal">
      <formula>"CW 2130-R11"</formula>
    </cfRule>
    <cfRule type="cellIs" dxfId="405" priority="406" stopIfTrue="1" operator="equal">
      <formula>"CW 3120-R2"</formula>
    </cfRule>
    <cfRule type="cellIs" dxfId="404" priority="407" stopIfTrue="1" operator="equal">
      <formula>"CW 3240-R7"</formula>
    </cfRule>
  </conditionalFormatting>
  <conditionalFormatting sqref="D546">
    <cfRule type="cellIs" dxfId="403" priority="402" stopIfTrue="1" operator="equal">
      <formula>"CW 2130-R11"</formula>
    </cfRule>
    <cfRule type="cellIs" dxfId="402" priority="403" stopIfTrue="1" operator="equal">
      <formula>"CW 3120-R2"</formula>
    </cfRule>
    <cfRule type="cellIs" dxfId="401" priority="404" stopIfTrue="1" operator="equal">
      <formula>"CW 3240-R7"</formula>
    </cfRule>
  </conditionalFormatting>
  <conditionalFormatting sqref="D547">
    <cfRule type="cellIs" dxfId="400" priority="399" stopIfTrue="1" operator="equal">
      <formula>"CW 2130-R11"</formula>
    </cfRule>
    <cfRule type="cellIs" dxfId="399" priority="400" stopIfTrue="1" operator="equal">
      <formula>"CW 3120-R2"</formula>
    </cfRule>
    <cfRule type="cellIs" dxfId="398" priority="401" stopIfTrue="1" operator="equal">
      <formula>"CW 3240-R7"</formula>
    </cfRule>
  </conditionalFormatting>
  <conditionalFormatting sqref="D554">
    <cfRule type="cellIs" dxfId="397" priority="378" stopIfTrue="1" operator="equal">
      <formula>"CW 2130-R11"</formula>
    </cfRule>
    <cfRule type="cellIs" dxfId="396" priority="379" stopIfTrue="1" operator="equal">
      <formula>"CW 3120-R2"</formula>
    </cfRule>
    <cfRule type="cellIs" dxfId="395" priority="380" stopIfTrue="1" operator="equal">
      <formula>"CW 3240-R7"</formula>
    </cfRule>
  </conditionalFormatting>
  <conditionalFormatting sqref="D548">
    <cfRule type="cellIs" dxfId="394" priority="396" stopIfTrue="1" operator="equal">
      <formula>"CW 2130-R11"</formula>
    </cfRule>
    <cfRule type="cellIs" dxfId="393" priority="397" stopIfTrue="1" operator="equal">
      <formula>"CW 3120-R2"</formula>
    </cfRule>
    <cfRule type="cellIs" dxfId="392" priority="398" stopIfTrue="1" operator="equal">
      <formula>"CW 3240-R7"</formula>
    </cfRule>
  </conditionalFormatting>
  <conditionalFormatting sqref="D549">
    <cfRule type="cellIs" dxfId="391" priority="393" stopIfTrue="1" operator="equal">
      <formula>"CW 2130-R11"</formula>
    </cfRule>
    <cfRule type="cellIs" dxfId="390" priority="394" stopIfTrue="1" operator="equal">
      <formula>"CW 3120-R2"</formula>
    </cfRule>
    <cfRule type="cellIs" dxfId="389" priority="395" stopIfTrue="1" operator="equal">
      <formula>"CW 3240-R7"</formula>
    </cfRule>
  </conditionalFormatting>
  <conditionalFormatting sqref="D550">
    <cfRule type="cellIs" dxfId="388" priority="390" stopIfTrue="1" operator="equal">
      <formula>"CW 2130-R11"</formula>
    </cfRule>
    <cfRule type="cellIs" dxfId="387" priority="391" stopIfTrue="1" operator="equal">
      <formula>"CW 3120-R2"</formula>
    </cfRule>
    <cfRule type="cellIs" dxfId="386" priority="392" stopIfTrue="1" operator="equal">
      <formula>"CW 3240-R7"</formula>
    </cfRule>
  </conditionalFormatting>
  <conditionalFormatting sqref="D551">
    <cfRule type="cellIs" dxfId="385" priority="387" stopIfTrue="1" operator="equal">
      <formula>"CW 2130-R11"</formula>
    </cfRule>
    <cfRule type="cellIs" dxfId="384" priority="388" stopIfTrue="1" operator="equal">
      <formula>"CW 3120-R2"</formula>
    </cfRule>
    <cfRule type="cellIs" dxfId="383" priority="389" stopIfTrue="1" operator="equal">
      <formula>"CW 3240-R7"</formula>
    </cfRule>
  </conditionalFormatting>
  <conditionalFormatting sqref="D552">
    <cfRule type="cellIs" dxfId="382" priority="384" stopIfTrue="1" operator="equal">
      <formula>"CW 2130-R11"</formula>
    </cfRule>
    <cfRule type="cellIs" dxfId="381" priority="385" stopIfTrue="1" operator="equal">
      <formula>"CW 3120-R2"</formula>
    </cfRule>
    <cfRule type="cellIs" dxfId="380" priority="386" stopIfTrue="1" operator="equal">
      <formula>"CW 3240-R7"</formula>
    </cfRule>
  </conditionalFormatting>
  <conditionalFormatting sqref="D553">
    <cfRule type="cellIs" dxfId="379" priority="381" stopIfTrue="1" operator="equal">
      <formula>"CW 2130-R11"</formula>
    </cfRule>
    <cfRule type="cellIs" dxfId="378" priority="382" stopIfTrue="1" operator="equal">
      <formula>"CW 3120-R2"</formula>
    </cfRule>
    <cfRule type="cellIs" dxfId="377" priority="383" stopIfTrue="1" operator="equal">
      <formula>"CW 3240-R7"</formula>
    </cfRule>
  </conditionalFormatting>
  <conditionalFormatting sqref="D565:D566">
    <cfRule type="cellIs" dxfId="376" priority="354" stopIfTrue="1" operator="equal">
      <formula>"CW 2130-R11"</formula>
    </cfRule>
    <cfRule type="cellIs" dxfId="375" priority="355" stopIfTrue="1" operator="equal">
      <formula>"CW 3120-R2"</formula>
    </cfRule>
    <cfRule type="cellIs" dxfId="374" priority="356" stopIfTrue="1" operator="equal">
      <formula>"CW 3240-R7"</formula>
    </cfRule>
  </conditionalFormatting>
  <conditionalFormatting sqref="D556">
    <cfRule type="cellIs" dxfId="373" priority="375" stopIfTrue="1" operator="equal">
      <formula>"CW 2130-R11"</formula>
    </cfRule>
    <cfRule type="cellIs" dxfId="372" priority="376" stopIfTrue="1" operator="equal">
      <formula>"CW 3120-R2"</formula>
    </cfRule>
    <cfRule type="cellIs" dxfId="371" priority="377" stopIfTrue="1" operator="equal">
      <formula>"CW 3240-R7"</formula>
    </cfRule>
  </conditionalFormatting>
  <conditionalFormatting sqref="D557">
    <cfRule type="cellIs" dxfId="370" priority="372" stopIfTrue="1" operator="equal">
      <formula>"CW 2130-R11"</formula>
    </cfRule>
    <cfRule type="cellIs" dxfId="369" priority="373" stopIfTrue="1" operator="equal">
      <formula>"CW 3120-R2"</formula>
    </cfRule>
    <cfRule type="cellIs" dxfId="368" priority="374" stopIfTrue="1" operator="equal">
      <formula>"CW 3240-R7"</formula>
    </cfRule>
  </conditionalFormatting>
  <conditionalFormatting sqref="D558">
    <cfRule type="cellIs" dxfId="367" priority="369" stopIfTrue="1" operator="equal">
      <formula>"CW 2130-R11"</formula>
    </cfRule>
    <cfRule type="cellIs" dxfId="366" priority="370" stopIfTrue="1" operator="equal">
      <formula>"CW 3120-R2"</formula>
    </cfRule>
    <cfRule type="cellIs" dxfId="365" priority="371" stopIfTrue="1" operator="equal">
      <formula>"CW 3240-R7"</formula>
    </cfRule>
  </conditionalFormatting>
  <conditionalFormatting sqref="D559">
    <cfRule type="cellIs" dxfId="364" priority="366" stopIfTrue="1" operator="equal">
      <formula>"CW 2130-R11"</formula>
    </cfRule>
    <cfRule type="cellIs" dxfId="363" priority="367" stopIfTrue="1" operator="equal">
      <formula>"CW 3120-R2"</formula>
    </cfRule>
    <cfRule type="cellIs" dxfId="362" priority="368" stopIfTrue="1" operator="equal">
      <formula>"CW 3240-R7"</formula>
    </cfRule>
  </conditionalFormatting>
  <conditionalFormatting sqref="D560:D561">
    <cfRule type="cellIs" dxfId="361" priority="363" stopIfTrue="1" operator="equal">
      <formula>"CW 2130-R11"</formula>
    </cfRule>
    <cfRule type="cellIs" dxfId="360" priority="364" stopIfTrue="1" operator="equal">
      <formula>"CW 3120-R2"</formula>
    </cfRule>
    <cfRule type="cellIs" dxfId="359" priority="365" stopIfTrue="1" operator="equal">
      <formula>"CW 3240-R7"</formula>
    </cfRule>
  </conditionalFormatting>
  <conditionalFormatting sqref="D563:D564">
    <cfRule type="cellIs" dxfId="358" priority="357" stopIfTrue="1" operator="equal">
      <formula>"CW 2130-R11"</formula>
    </cfRule>
    <cfRule type="cellIs" dxfId="357" priority="358" stopIfTrue="1" operator="equal">
      <formula>"CW 3120-R2"</formula>
    </cfRule>
    <cfRule type="cellIs" dxfId="356" priority="359" stopIfTrue="1" operator="equal">
      <formula>"CW 3240-R7"</formula>
    </cfRule>
  </conditionalFormatting>
  <conditionalFormatting sqref="D562">
    <cfRule type="cellIs" dxfId="355" priority="360" stopIfTrue="1" operator="equal">
      <formula>"CW 2130-R11"</formula>
    </cfRule>
    <cfRule type="cellIs" dxfId="354" priority="361" stopIfTrue="1" operator="equal">
      <formula>"CW 3120-R2"</formula>
    </cfRule>
    <cfRule type="cellIs" dxfId="353" priority="362" stopIfTrue="1" operator="equal">
      <formula>"CW 3240-R7"</formula>
    </cfRule>
  </conditionalFormatting>
  <conditionalFormatting sqref="D577">
    <cfRule type="cellIs" dxfId="352" priority="333" stopIfTrue="1" operator="equal">
      <formula>"CW 2130-R11"</formula>
    </cfRule>
    <cfRule type="cellIs" dxfId="351" priority="334" stopIfTrue="1" operator="equal">
      <formula>"CW 3120-R2"</formula>
    </cfRule>
    <cfRule type="cellIs" dxfId="350" priority="335" stopIfTrue="1" operator="equal">
      <formula>"CW 3240-R7"</formula>
    </cfRule>
  </conditionalFormatting>
  <conditionalFormatting sqref="D568">
    <cfRule type="cellIs" dxfId="349" priority="351" stopIfTrue="1" operator="equal">
      <formula>"CW 2130-R11"</formula>
    </cfRule>
    <cfRule type="cellIs" dxfId="348" priority="352" stopIfTrue="1" operator="equal">
      <formula>"CW 3120-R2"</formula>
    </cfRule>
    <cfRule type="cellIs" dxfId="347" priority="353" stopIfTrue="1" operator="equal">
      <formula>"CW 3240-R7"</formula>
    </cfRule>
  </conditionalFormatting>
  <conditionalFormatting sqref="D569">
    <cfRule type="cellIs" dxfId="346" priority="348" stopIfTrue="1" operator="equal">
      <formula>"CW 2130-R11"</formula>
    </cfRule>
    <cfRule type="cellIs" dxfId="345" priority="349" stopIfTrue="1" operator="equal">
      <formula>"CW 3120-R2"</formula>
    </cfRule>
    <cfRule type="cellIs" dxfId="344" priority="350" stopIfTrue="1" operator="equal">
      <formula>"CW 3240-R7"</formula>
    </cfRule>
  </conditionalFormatting>
  <conditionalFormatting sqref="D570">
    <cfRule type="cellIs" dxfId="343" priority="345" stopIfTrue="1" operator="equal">
      <formula>"CW 2130-R11"</formula>
    </cfRule>
    <cfRule type="cellIs" dxfId="342" priority="346" stopIfTrue="1" operator="equal">
      <formula>"CW 3120-R2"</formula>
    </cfRule>
    <cfRule type="cellIs" dxfId="341" priority="347" stopIfTrue="1" operator="equal">
      <formula>"CW 3240-R7"</formula>
    </cfRule>
  </conditionalFormatting>
  <conditionalFormatting sqref="D571">
    <cfRule type="cellIs" dxfId="340" priority="342" stopIfTrue="1" operator="equal">
      <formula>"CW 2130-R11"</formula>
    </cfRule>
    <cfRule type="cellIs" dxfId="339" priority="343" stopIfTrue="1" operator="equal">
      <formula>"CW 3120-R2"</formula>
    </cfRule>
    <cfRule type="cellIs" dxfId="338" priority="344" stopIfTrue="1" operator="equal">
      <formula>"CW 3240-R7"</formula>
    </cfRule>
  </conditionalFormatting>
  <conditionalFormatting sqref="D572:D574">
    <cfRule type="cellIs" dxfId="337" priority="339" stopIfTrue="1" operator="equal">
      <formula>"CW 2130-R11"</formula>
    </cfRule>
    <cfRule type="cellIs" dxfId="336" priority="340" stopIfTrue="1" operator="equal">
      <formula>"CW 3120-R2"</formula>
    </cfRule>
    <cfRule type="cellIs" dxfId="335" priority="341" stopIfTrue="1" operator="equal">
      <formula>"CW 3240-R7"</formula>
    </cfRule>
  </conditionalFormatting>
  <conditionalFormatting sqref="D575:D576">
    <cfRule type="cellIs" dxfId="334" priority="336" stopIfTrue="1" operator="equal">
      <formula>"CW 2130-R11"</formula>
    </cfRule>
    <cfRule type="cellIs" dxfId="333" priority="337" stopIfTrue="1" operator="equal">
      <formula>"CW 3120-R2"</formula>
    </cfRule>
    <cfRule type="cellIs" dxfId="332" priority="338" stopIfTrue="1" operator="equal">
      <formula>"CW 3240-R7"</formula>
    </cfRule>
  </conditionalFormatting>
  <conditionalFormatting sqref="D579">
    <cfRule type="cellIs" dxfId="331" priority="330" stopIfTrue="1" operator="equal">
      <formula>"CW 2130-R11"</formula>
    </cfRule>
    <cfRule type="cellIs" dxfId="330" priority="331" stopIfTrue="1" operator="equal">
      <formula>"CW 3120-R2"</formula>
    </cfRule>
    <cfRule type="cellIs" dxfId="329" priority="332" stopIfTrue="1" operator="equal">
      <formula>"CW 3240-R7"</formula>
    </cfRule>
  </conditionalFormatting>
  <conditionalFormatting sqref="D588:D589">
    <cfRule type="cellIs" dxfId="328" priority="327" stopIfTrue="1" operator="equal">
      <formula>"CW 2130-R11"</formula>
    </cfRule>
    <cfRule type="cellIs" dxfId="327" priority="328" stopIfTrue="1" operator="equal">
      <formula>"CW 3120-R2"</formula>
    </cfRule>
    <cfRule type="cellIs" dxfId="326" priority="329" stopIfTrue="1" operator="equal">
      <formula>"CW 3240-R7"</formula>
    </cfRule>
  </conditionalFormatting>
  <conditionalFormatting sqref="D590">
    <cfRule type="cellIs" dxfId="325" priority="324" stopIfTrue="1" operator="equal">
      <formula>"CW 2130-R11"</formula>
    </cfRule>
    <cfRule type="cellIs" dxfId="324" priority="325" stopIfTrue="1" operator="equal">
      <formula>"CW 3120-R2"</formula>
    </cfRule>
    <cfRule type="cellIs" dxfId="323" priority="326" stopIfTrue="1" operator="equal">
      <formula>"CW 3240-R7"</formula>
    </cfRule>
  </conditionalFormatting>
  <conditionalFormatting sqref="D591">
    <cfRule type="cellIs" dxfId="322" priority="321" stopIfTrue="1" operator="equal">
      <formula>"CW 2130-R11"</formula>
    </cfRule>
    <cfRule type="cellIs" dxfId="321" priority="322" stopIfTrue="1" operator="equal">
      <formula>"CW 3120-R2"</formula>
    </cfRule>
    <cfRule type="cellIs" dxfId="320" priority="323" stopIfTrue="1" operator="equal">
      <formula>"CW 3240-R7"</formula>
    </cfRule>
  </conditionalFormatting>
  <conditionalFormatting sqref="D592">
    <cfRule type="cellIs" dxfId="319" priority="318" stopIfTrue="1" operator="equal">
      <formula>"CW 2130-R11"</formula>
    </cfRule>
    <cfRule type="cellIs" dxfId="318" priority="319" stopIfTrue="1" operator="equal">
      <formula>"CW 3120-R2"</formula>
    </cfRule>
    <cfRule type="cellIs" dxfId="317" priority="320" stopIfTrue="1" operator="equal">
      <formula>"CW 3240-R7"</formula>
    </cfRule>
  </conditionalFormatting>
  <conditionalFormatting sqref="D593">
    <cfRule type="cellIs" dxfId="316" priority="315" stopIfTrue="1" operator="equal">
      <formula>"CW 2130-R11"</formula>
    </cfRule>
    <cfRule type="cellIs" dxfId="315" priority="316" stopIfTrue="1" operator="equal">
      <formula>"CW 3120-R2"</formula>
    </cfRule>
    <cfRule type="cellIs" dxfId="314" priority="317" stopIfTrue="1" operator="equal">
      <formula>"CW 3240-R7"</formula>
    </cfRule>
  </conditionalFormatting>
  <conditionalFormatting sqref="D594">
    <cfRule type="cellIs" dxfId="313" priority="312" stopIfTrue="1" operator="equal">
      <formula>"CW 2130-R11"</formula>
    </cfRule>
    <cfRule type="cellIs" dxfId="312" priority="313" stopIfTrue="1" operator="equal">
      <formula>"CW 3120-R2"</formula>
    </cfRule>
    <cfRule type="cellIs" dxfId="311" priority="314" stopIfTrue="1" operator="equal">
      <formula>"CW 3240-R7"</formula>
    </cfRule>
  </conditionalFormatting>
  <conditionalFormatting sqref="D595">
    <cfRule type="cellIs" dxfId="310" priority="309" stopIfTrue="1" operator="equal">
      <formula>"CW 2130-R11"</formula>
    </cfRule>
    <cfRule type="cellIs" dxfId="309" priority="310" stopIfTrue="1" operator="equal">
      <formula>"CW 3120-R2"</formula>
    </cfRule>
    <cfRule type="cellIs" dxfId="308" priority="311" stopIfTrue="1" operator="equal">
      <formula>"CW 3240-R7"</formula>
    </cfRule>
  </conditionalFormatting>
  <conditionalFormatting sqref="D597">
    <cfRule type="cellIs" dxfId="307" priority="303" stopIfTrue="1" operator="equal">
      <formula>"CW 2130-R11"</formula>
    </cfRule>
    <cfRule type="cellIs" dxfId="306" priority="304" stopIfTrue="1" operator="equal">
      <formula>"CW 3120-R2"</formula>
    </cfRule>
    <cfRule type="cellIs" dxfId="305" priority="305" stopIfTrue="1" operator="equal">
      <formula>"CW 3240-R7"</formula>
    </cfRule>
  </conditionalFormatting>
  <conditionalFormatting sqref="D596">
    <cfRule type="cellIs" dxfId="304" priority="306" stopIfTrue="1" operator="equal">
      <formula>"CW 2130-R11"</formula>
    </cfRule>
    <cfRule type="cellIs" dxfId="303" priority="307" stopIfTrue="1" operator="equal">
      <formula>"CW 3120-R2"</formula>
    </cfRule>
    <cfRule type="cellIs" dxfId="302" priority="308" stopIfTrue="1" operator="equal">
      <formula>"CW 3240-R7"</formula>
    </cfRule>
  </conditionalFormatting>
  <conditionalFormatting sqref="D602:D603">
    <cfRule type="cellIs" dxfId="301" priority="297" stopIfTrue="1" operator="equal">
      <formula>"CW 2130-R11"</formula>
    </cfRule>
    <cfRule type="cellIs" dxfId="300" priority="298" stopIfTrue="1" operator="equal">
      <formula>"CW 3120-R2"</formula>
    </cfRule>
    <cfRule type="cellIs" dxfId="299" priority="299" stopIfTrue="1" operator="equal">
      <formula>"CW 3240-R7"</formula>
    </cfRule>
  </conditionalFormatting>
  <conditionalFormatting sqref="D598">
    <cfRule type="cellIs" dxfId="298" priority="300" stopIfTrue="1" operator="equal">
      <formula>"CW 2130-R11"</formula>
    </cfRule>
    <cfRule type="cellIs" dxfId="297" priority="301" stopIfTrue="1" operator="equal">
      <formula>"CW 3120-R2"</formula>
    </cfRule>
    <cfRule type="cellIs" dxfId="296" priority="302" stopIfTrue="1" operator="equal">
      <formula>"CW 3240-R7"</formula>
    </cfRule>
  </conditionalFormatting>
  <conditionalFormatting sqref="D604">
    <cfRule type="cellIs" dxfId="295" priority="294" stopIfTrue="1" operator="equal">
      <formula>"CW 2130-R11"</formula>
    </cfRule>
    <cfRule type="cellIs" dxfId="294" priority="295" stopIfTrue="1" operator="equal">
      <formula>"CW 3120-R2"</formula>
    </cfRule>
    <cfRule type="cellIs" dxfId="293" priority="296" stopIfTrue="1" operator="equal">
      <formula>"CW 3240-R7"</formula>
    </cfRule>
  </conditionalFormatting>
  <conditionalFormatting sqref="D605">
    <cfRule type="cellIs" dxfId="292" priority="291" stopIfTrue="1" operator="equal">
      <formula>"CW 2130-R11"</formula>
    </cfRule>
    <cfRule type="cellIs" dxfId="291" priority="292" stopIfTrue="1" operator="equal">
      <formula>"CW 3120-R2"</formula>
    </cfRule>
    <cfRule type="cellIs" dxfId="290" priority="293" stopIfTrue="1" operator="equal">
      <formula>"CW 3240-R7"</formula>
    </cfRule>
  </conditionalFormatting>
  <conditionalFormatting sqref="D609">
    <cfRule type="cellIs" dxfId="289" priority="288" stopIfTrue="1" operator="equal">
      <formula>"CW 2130-R11"</formula>
    </cfRule>
    <cfRule type="cellIs" dxfId="288" priority="289" stopIfTrue="1" operator="equal">
      <formula>"CW 3120-R2"</formula>
    </cfRule>
    <cfRule type="cellIs" dxfId="287" priority="290" stopIfTrue="1" operator="equal">
      <formula>"CW 3240-R7"</formula>
    </cfRule>
  </conditionalFormatting>
  <conditionalFormatting sqref="D615">
    <cfRule type="cellIs" dxfId="286" priority="285" stopIfTrue="1" operator="equal">
      <formula>"CW 2130-R11"</formula>
    </cfRule>
    <cfRule type="cellIs" dxfId="285" priority="286" stopIfTrue="1" operator="equal">
      <formula>"CW 3120-R2"</formula>
    </cfRule>
    <cfRule type="cellIs" dxfId="284" priority="287" stopIfTrue="1" operator="equal">
      <formula>"CW 3240-R7"</formula>
    </cfRule>
  </conditionalFormatting>
  <conditionalFormatting sqref="D616">
    <cfRule type="cellIs" dxfId="283" priority="282" stopIfTrue="1" operator="equal">
      <formula>"CW 2130-R11"</formula>
    </cfRule>
    <cfRule type="cellIs" dxfId="282" priority="283" stopIfTrue="1" operator="equal">
      <formula>"CW 3120-R2"</formula>
    </cfRule>
    <cfRule type="cellIs" dxfId="281" priority="284" stopIfTrue="1" operator="equal">
      <formula>"CW 3240-R7"</formula>
    </cfRule>
  </conditionalFormatting>
  <conditionalFormatting sqref="D618">
    <cfRule type="cellIs" dxfId="280" priority="279" stopIfTrue="1" operator="equal">
      <formula>"CW 2130-R11"</formula>
    </cfRule>
    <cfRule type="cellIs" dxfId="279" priority="280" stopIfTrue="1" operator="equal">
      <formula>"CW 3120-R2"</formula>
    </cfRule>
    <cfRule type="cellIs" dxfId="278" priority="281" stopIfTrue="1" operator="equal">
      <formula>"CW 3240-R7"</formula>
    </cfRule>
  </conditionalFormatting>
  <conditionalFormatting sqref="D619">
    <cfRule type="cellIs" dxfId="277" priority="276" stopIfTrue="1" operator="equal">
      <formula>"CW 2130-R11"</formula>
    </cfRule>
    <cfRule type="cellIs" dxfId="276" priority="277" stopIfTrue="1" operator="equal">
      <formula>"CW 3120-R2"</formula>
    </cfRule>
    <cfRule type="cellIs" dxfId="275" priority="278" stopIfTrue="1" operator="equal">
      <formula>"CW 3240-R7"</formula>
    </cfRule>
  </conditionalFormatting>
  <conditionalFormatting sqref="D623">
    <cfRule type="cellIs" dxfId="274" priority="273" stopIfTrue="1" operator="equal">
      <formula>"CW 2130-R11"</formula>
    </cfRule>
    <cfRule type="cellIs" dxfId="273" priority="274" stopIfTrue="1" operator="equal">
      <formula>"CW 3120-R2"</formula>
    </cfRule>
    <cfRule type="cellIs" dxfId="272" priority="275" stopIfTrue="1" operator="equal">
      <formula>"CW 3240-R7"</formula>
    </cfRule>
  </conditionalFormatting>
  <conditionalFormatting sqref="D625">
    <cfRule type="cellIs" dxfId="271" priority="271" stopIfTrue="1" operator="equal">
      <formula>"CW 3120-R2"</formula>
    </cfRule>
    <cfRule type="cellIs" dxfId="270" priority="272" stopIfTrue="1" operator="equal">
      <formula>"CW 3240-R7"</formula>
    </cfRule>
  </conditionalFormatting>
  <conditionalFormatting sqref="D626">
    <cfRule type="cellIs" dxfId="269" priority="268" stopIfTrue="1" operator="equal">
      <formula>"CW 2130-R11"</formula>
    </cfRule>
    <cfRule type="cellIs" dxfId="268" priority="269" stopIfTrue="1" operator="equal">
      <formula>"CW 3120-R2"</formula>
    </cfRule>
    <cfRule type="cellIs" dxfId="267" priority="270" stopIfTrue="1" operator="equal">
      <formula>"CW 3240-R7"</formula>
    </cfRule>
  </conditionalFormatting>
  <conditionalFormatting sqref="D632">
    <cfRule type="cellIs" dxfId="266" priority="265" stopIfTrue="1" operator="equal">
      <formula>"CW 2130-R11"</formula>
    </cfRule>
    <cfRule type="cellIs" dxfId="265" priority="266" stopIfTrue="1" operator="equal">
      <formula>"CW 3120-R2"</formula>
    </cfRule>
    <cfRule type="cellIs" dxfId="264" priority="267" stopIfTrue="1" operator="equal">
      <formula>"CW 3240-R7"</formula>
    </cfRule>
  </conditionalFormatting>
  <conditionalFormatting sqref="D633:D635">
    <cfRule type="cellIs" dxfId="263" priority="263" stopIfTrue="1" operator="equal">
      <formula>"CW 3120-R2"</formula>
    </cfRule>
    <cfRule type="cellIs" dxfId="262" priority="264" stopIfTrue="1" operator="equal">
      <formula>"CW 3240-R7"</formula>
    </cfRule>
  </conditionalFormatting>
  <conditionalFormatting sqref="D636">
    <cfRule type="cellIs" dxfId="261" priority="261" stopIfTrue="1" operator="equal">
      <formula>"CW 3120-R2"</formula>
    </cfRule>
    <cfRule type="cellIs" dxfId="260" priority="262" stopIfTrue="1" operator="equal">
      <formula>"CW 3240-R7"</formula>
    </cfRule>
  </conditionalFormatting>
  <conditionalFormatting sqref="D639">
    <cfRule type="cellIs" dxfId="259" priority="259" stopIfTrue="1" operator="equal">
      <formula>"CW 2130-R11"</formula>
    </cfRule>
    <cfRule type="cellIs" dxfId="258" priority="260" stopIfTrue="1" operator="equal">
      <formula>"CW 3240-R7"</formula>
    </cfRule>
  </conditionalFormatting>
  <conditionalFormatting sqref="D641">
    <cfRule type="cellIs" dxfId="257" priority="257" stopIfTrue="1" operator="equal">
      <formula>"CW 3120-R2"</formula>
    </cfRule>
    <cfRule type="cellIs" dxfId="256" priority="258" stopIfTrue="1" operator="equal">
      <formula>"CW 3240-R7"</formula>
    </cfRule>
  </conditionalFormatting>
  <conditionalFormatting sqref="D650">
    <cfRule type="cellIs" dxfId="255" priority="255" stopIfTrue="1" operator="equal">
      <formula>"CW 3120-R2"</formula>
    </cfRule>
    <cfRule type="cellIs" dxfId="254" priority="256" stopIfTrue="1" operator="equal">
      <formula>"CW 3240-R7"</formula>
    </cfRule>
  </conditionalFormatting>
  <conditionalFormatting sqref="D651">
    <cfRule type="cellIs" dxfId="253" priority="252" stopIfTrue="1" operator="equal">
      <formula>"CW 2130-R11"</formula>
    </cfRule>
    <cfRule type="cellIs" dxfId="252" priority="253" stopIfTrue="1" operator="equal">
      <formula>"CW 3120-R2"</formula>
    </cfRule>
    <cfRule type="cellIs" dxfId="251" priority="254" stopIfTrue="1" operator="equal">
      <formula>"CW 3240-R7"</formula>
    </cfRule>
  </conditionalFormatting>
  <conditionalFormatting sqref="D653">
    <cfRule type="cellIs" dxfId="250" priority="250" stopIfTrue="1" operator="equal">
      <formula>"CW 3120-R2"</formula>
    </cfRule>
    <cfRule type="cellIs" dxfId="249" priority="251" stopIfTrue="1" operator="equal">
      <formula>"CW 3240-R7"</formula>
    </cfRule>
  </conditionalFormatting>
  <conditionalFormatting sqref="D655">
    <cfRule type="cellIs" dxfId="248" priority="248" stopIfTrue="1" operator="equal">
      <formula>"CW 3120-R2"</formula>
    </cfRule>
    <cfRule type="cellIs" dxfId="247" priority="249" stopIfTrue="1" operator="equal">
      <formula>"CW 3240-R7"</formula>
    </cfRule>
  </conditionalFormatting>
  <conditionalFormatting sqref="D656">
    <cfRule type="cellIs" dxfId="246" priority="245" stopIfTrue="1" operator="equal">
      <formula>"CW 2130-R11"</formula>
    </cfRule>
    <cfRule type="cellIs" dxfId="245" priority="246" stopIfTrue="1" operator="equal">
      <formula>"CW 3120-R2"</formula>
    </cfRule>
    <cfRule type="cellIs" dxfId="244" priority="247" stopIfTrue="1" operator="equal">
      <formula>"CW 3240-R7"</formula>
    </cfRule>
  </conditionalFormatting>
  <conditionalFormatting sqref="D660">
    <cfRule type="cellIs" dxfId="243" priority="243" stopIfTrue="1" operator="equal">
      <formula>"CW 3120-R2"</formula>
    </cfRule>
    <cfRule type="cellIs" dxfId="242" priority="244" stopIfTrue="1" operator="equal">
      <formula>"CW 3240-R7"</formula>
    </cfRule>
  </conditionalFormatting>
  <conditionalFormatting sqref="D675">
    <cfRule type="cellIs" dxfId="241" priority="241" stopIfTrue="1" operator="equal">
      <formula>"CW 3120-R2"</formula>
    </cfRule>
    <cfRule type="cellIs" dxfId="240" priority="242" stopIfTrue="1" operator="equal">
      <formula>"CW 3240-R7"</formula>
    </cfRule>
  </conditionalFormatting>
  <conditionalFormatting sqref="D676">
    <cfRule type="cellIs" dxfId="239" priority="238" stopIfTrue="1" operator="equal">
      <formula>"CW 2130-R11"</formula>
    </cfRule>
    <cfRule type="cellIs" dxfId="238" priority="239" stopIfTrue="1" operator="equal">
      <formula>"CW 3120-R2"</formula>
    </cfRule>
    <cfRule type="cellIs" dxfId="237" priority="240" stopIfTrue="1" operator="equal">
      <formula>"CW 3240-R7"</formula>
    </cfRule>
  </conditionalFormatting>
  <conditionalFormatting sqref="D678">
    <cfRule type="cellIs" dxfId="236" priority="236" stopIfTrue="1" operator="equal">
      <formula>"CW 3120-R2"</formula>
    </cfRule>
    <cfRule type="cellIs" dxfId="235" priority="237" stopIfTrue="1" operator="equal">
      <formula>"CW 3240-R7"</formula>
    </cfRule>
  </conditionalFormatting>
  <conditionalFormatting sqref="D724">
    <cfRule type="cellIs" dxfId="234" priority="234" stopIfTrue="1" operator="equal">
      <formula>"CW 3120-R2"</formula>
    </cfRule>
    <cfRule type="cellIs" dxfId="233" priority="235" stopIfTrue="1" operator="equal">
      <formula>"CW 3240-R7"</formula>
    </cfRule>
  </conditionalFormatting>
  <conditionalFormatting sqref="D754">
    <cfRule type="cellIs" dxfId="232" priority="220" stopIfTrue="1" operator="equal">
      <formula>"CW 2130-R11"</formula>
    </cfRule>
    <cfRule type="cellIs" dxfId="231" priority="221" stopIfTrue="1" operator="equal">
      <formula>"CW 3120-R2"</formula>
    </cfRule>
    <cfRule type="cellIs" dxfId="230" priority="222" stopIfTrue="1" operator="equal">
      <formula>"CW 3240-R7"</formula>
    </cfRule>
  </conditionalFormatting>
  <conditionalFormatting sqref="D727">
    <cfRule type="cellIs" dxfId="229" priority="232" stopIfTrue="1" operator="equal">
      <formula>"CW 3120-R2"</formula>
    </cfRule>
    <cfRule type="cellIs" dxfId="228" priority="233" stopIfTrue="1" operator="equal">
      <formula>"CW 3240-R7"</formula>
    </cfRule>
  </conditionalFormatting>
  <conditionalFormatting sqref="D729">
    <cfRule type="cellIs" dxfId="227" priority="230" stopIfTrue="1" operator="equal">
      <formula>"CW 3120-R2"</formula>
    </cfRule>
    <cfRule type="cellIs" dxfId="226" priority="231" stopIfTrue="1" operator="equal">
      <formula>"CW 3240-R7"</formula>
    </cfRule>
  </conditionalFormatting>
  <conditionalFormatting sqref="D730">
    <cfRule type="cellIs" dxfId="225" priority="227" stopIfTrue="1" operator="equal">
      <formula>"CW 2130-R11"</formula>
    </cfRule>
    <cfRule type="cellIs" dxfId="224" priority="228" stopIfTrue="1" operator="equal">
      <formula>"CW 3120-R2"</formula>
    </cfRule>
    <cfRule type="cellIs" dxfId="223" priority="229" stopIfTrue="1" operator="equal">
      <formula>"CW 3240-R7"</formula>
    </cfRule>
  </conditionalFormatting>
  <conditionalFormatting sqref="D732">
    <cfRule type="cellIs" dxfId="222" priority="225" stopIfTrue="1" operator="equal">
      <formula>"CW 3120-R2"</formula>
    </cfRule>
    <cfRule type="cellIs" dxfId="221" priority="226" stopIfTrue="1" operator="equal">
      <formula>"CW 3240-R7"</formula>
    </cfRule>
  </conditionalFormatting>
  <conditionalFormatting sqref="D753">
    <cfRule type="cellIs" dxfId="220" priority="223" stopIfTrue="1" operator="equal">
      <formula>"CW 3120-R2"</formula>
    </cfRule>
    <cfRule type="cellIs" dxfId="219" priority="224" stopIfTrue="1" operator="equal">
      <formula>"CW 3240-R7"</formula>
    </cfRule>
  </conditionalFormatting>
  <conditionalFormatting sqref="D699">
    <cfRule type="cellIs" dxfId="218" priority="206" stopIfTrue="1" operator="equal">
      <formula>"CW 2130-R11"</formula>
    </cfRule>
    <cfRule type="cellIs" dxfId="217" priority="207" stopIfTrue="1" operator="equal">
      <formula>"CW 3120-R2"</formula>
    </cfRule>
    <cfRule type="cellIs" dxfId="216" priority="208" stopIfTrue="1" operator="equal">
      <formula>"CW 3240-R7"</formula>
    </cfRule>
  </conditionalFormatting>
  <conditionalFormatting sqref="D756">
    <cfRule type="cellIs" dxfId="215" priority="218" stopIfTrue="1" operator="equal">
      <formula>"CW 3120-R2"</formula>
    </cfRule>
    <cfRule type="cellIs" dxfId="214" priority="219" stopIfTrue="1" operator="equal">
      <formula>"CW 3240-R7"</formula>
    </cfRule>
  </conditionalFormatting>
  <conditionalFormatting sqref="D763">
    <cfRule type="cellIs" dxfId="213" priority="216" stopIfTrue="1" operator="equal">
      <formula>"CW 3120-R2"</formula>
    </cfRule>
    <cfRule type="cellIs" dxfId="212" priority="217" stopIfTrue="1" operator="equal">
      <formula>"CW 3240-R7"</formula>
    </cfRule>
  </conditionalFormatting>
  <conditionalFormatting sqref="D764">
    <cfRule type="cellIs" dxfId="211" priority="213" stopIfTrue="1" operator="equal">
      <formula>"CW 2130-R11"</formula>
    </cfRule>
    <cfRule type="cellIs" dxfId="210" priority="214" stopIfTrue="1" operator="equal">
      <formula>"CW 3120-R2"</formula>
    </cfRule>
    <cfRule type="cellIs" dxfId="209" priority="215" stopIfTrue="1" operator="equal">
      <formula>"CW 3240-R7"</formula>
    </cfRule>
  </conditionalFormatting>
  <conditionalFormatting sqref="D766">
    <cfRule type="cellIs" dxfId="208" priority="211" stopIfTrue="1" operator="equal">
      <formula>"CW 3120-R2"</formula>
    </cfRule>
    <cfRule type="cellIs" dxfId="207" priority="212" stopIfTrue="1" operator="equal">
      <formula>"CW 3240-R7"</formula>
    </cfRule>
  </conditionalFormatting>
  <conditionalFormatting sqref="D698">
    <cfRule type="cellIs" dxfId="206" priority="209" stopIfTrue="1" operator="equal">
      <formula>"CW 3120-R2"</formula>
    </cfRule>
    <cfRule type="cellIs" dxfId="205" priority="210" stopIfTrue="1" operator="equal">
      <formula>"CW 3240-R7"</formula>
    </cfRule>
  </conditionalFormatting>
  <conditionalFormatting sqref="D715">
    <cfRule type="cellIs" dxfId="204" priority="199" stopIfTrue="1" operator="equal">
      <formula>"CW 2130-R11"</formula>
    </cfRule>
    <cfRule type="cellIs" dxfId="203" priority="200" stopIfTrue="1" operator="equal">
      <formula>"CW 3120-R2"</formula>
    </cfRule>
    <cfRule type="cellIs" dxfId="202" priority="201" stopIfTrue="1" operator="equal">
      <formula>"CW 3240-R7"</formula>
    </cfRule>
  </conditionalFormatting>
  <conditionalFormatting sqref="D701">
    <cfRule type="cellIs" dxfId="201" priority="204" stopIfTrue="1" operator="equal">
      <formula>"CW 3120-R2"</formula>
    </cfRule>
    <cfRule type="cellIs" dxfId="200" priority="205" stopIfTrue="1" operator="equal">
      <formula>"CW 3240-R7"</formula>
    </cfRule>
  </conditionalFormatting>
  <conditionalFormatting sqref="D714">
    <cfRule type="cellIs" dxfId="199" priority="202" stopIfTrue="1" operator="equal">
      <formula>"CW 3120-R2"</formula>
    </cfRule>
    <cfRule type="cellIs" dxfId="198" priority="203" stopIfTrue="1" operator="equal">
      <formula>"CW 3240-R7"</formula>
    </cfRule>
  </conditionalFormatting>
  <conditionalFormatting sqref="D720">
    <cfRule type="cellIs" dxfId="197" priority="192" stopIfTrue="1" operator="equal">
      <formula>"CW 2130-R11"</formula>
    </cfRule>
    <cfRule type="cellIs" dxfId="196" priority="193" stopIfTrue="1" operator="equal">
      <formula>"CW 3120-R2"</formula>
    </cfRule>
    <cfRule type="cellIs" dxfId="195" priority="194" stopIfTrue="1" operator="equal">
      <formula>"CW 3240-R7"</formula>
    </cfRule>
  </conditionalFormatting>
  <conditionalFormatting sqref="D717">
    <cfRule type="cellIs" dxfId="194" priority="197" stopIfTrue="1" operator="equal">
      <formula>"CW 3120-R2"</formula>
    </cfRule>
    <cfRule type="cellIs" dxfId="193" priority="198" stopIfTrue="1" operator="equal">
      <formula>"CW 3240-R7"</formula>
    </cfRule>
  </conditionalFormatting>
  <conditionalFormatting sqref="D719">
    <cfRule type="cellIs" dxfId="192" priority="195" stopIfTrue="1" operator="equal">
      <formula>"CW 3120-R2"</formula>
    </cfRule>
    <cfRule type="cellIs" dxfId="191" priority="196" stopIfTrue="1" operator="equal">
      <formula>"CW 3240-R7"</formula>
    </cfRule>
  </conditionalFormatting>
  <conditionalFormatting sqref="D722">
    <cfRule type="cellIs" dxfId="190" priority="190" stopIfTrue="1" operator="equal">
      <formula>"CW 3120-R2"</formula>
    </cfRule>
    <cfRule type="cellIs" dxfId="189" priority="191" stopIfTrue="1" operator="equal">
      <formula>"CW 3240-R7"</formula>
    </cfRule>
  </conditionalFormatting>
  <conditionalFormatting sqref="D725">
    <cfRule type="cellIs" dxfId="188" priority="187" stopIfTrue="1" operator="equal">
      <formula>"CW 2130-R11"</formula>
    </cfRule>
    <cfRule type="cellIs" dxfId="187" priority="188" stopIfTrue="1" operator="equal">
      <formula>"CW 3120-R2"</formula>
    </cfRule>
    <cfRule type="cellIs" dxfId="186" priority="189" stopIfTrue="1" operator="equal">
      <formula>"CW 3240-R7"</formula>
    </cfRule>
  </conditionalFormatting>
  <conditionalFormatting sqref="D771">
    <cfRule type="cellIs" dxfId="185" priority="180" stopIfTrue="1" operator="equal">
      <formula>"CW 3120-R2"</formula>
    </cfRule>
    <cfRule type="cellIs" dxfId="184" priority="181" stopIfTrue="1" operator="equal">
      <formula>"CW 3240-R7"</formula>
    </cfRule>
  </conditionalFormatting>
  <conditionalFormatting sqref="D768">
    <cfRule type="cellIs" dxfId="183" priority="185" stopIfTrue="1" operator="equal">
      <formula>"CW 3120-R2"</formula>
    </cfRule>
    <cfRule type="cellIs" dxfId="182" priority="186" stopIfTrue="1" operator="equal">
      <formula>"CW 3240-R7"</formula>
    </cfRule>
  </conditionalFormatting>
  <conditionalFormatting sqref="D769">
    <cfRule type="cellIs" dxfId="181" priority="182" stopIfTrue="1" operator="equal">
      <formula>"CW 2130-R11"</formula>
    </cfRule>
    <cfRule type="cellIs" dxfId="180" priority="183" stopIfTrue="1" operator="equal">
      <formula>"CW 3120-R2"</formula>
    </cfRule>
    <cfRule type="cellIs" dxfId="179" priority="184" stopIfTrue="1" operator="equal">
      <formula>"CW 3240-R7"</formula>
    </cfRule>
  </conditionalFormatting>
  <conditionalFormatting sqref="D758">
    <cfRule type="cellIs" dxfId="178" priority="178" stopIfTrue="1" operator="equal">
      <formula>"CW 3120-R2"</formula>
    </cfRule>
    <cfRule type="cellIs" dxfId="177" priority="179" stopIfTrue="1" operator="equal">
      <formula>"CW 3240-R7"</formula>
    </cfRule>
  </conditionalFormatting>
  <conditionalFormatting sqref="D761">
    <cfRule type="cellIs" dxfId="176" priority="176" stopIfTrue="1" operator="equal">
      <formula>"CW 3120-R2"</formula>
    </cfRule>
    <cfRule type="cellIs" dxfId="175" priority="177" stopIfTrue="1" operator="equal">
      <formula>"CW 3240-R7"</formula>
    </cfRule>
  </conditionalFormatting>
  <conditionalFormatting sqref="D759">
    <cfRule type="cellIs" dxfId="174" priority="173" stopIfTrue="1" operator="equal">
      <formula>"CW 2130-R11"</formula>
    </cfRule>
    <cfRule type="cellIs" dxfId="173" priority="174" stopIfTrue="1" operator="equal">
      <formula>"CW 3120-R2"</formula>
    </cfRule>
    <cfRule type="cellIs" dxfId="172" priority="175" stopIfTrue="1" operator="equal">
      <formula>"CW 3240-R7"</formula>
    </cfRule>
  </conditionalFormatting>
  <conditionalFormatting sqref="D757:D761">
    <cfRule type="cellIs" dxfId="171" priority="171" stopIfTrue="1" operator="equal">
      <formula>"CW 3120-R2"</formula>
    </cfRule>
    <cfRule type="cellIs" dxfId="170" priority="172" stopIfTrue="1" operator="equal">
      <formula>"CW 3240-R7"</formula>
    </cfRule>
  </conditionalFormatting>
  <conditionalFormatting sqref="D734">
    <cfRule type="cellIs" dxfId="169" priority="169" stopIfTrue="1" operator="equal">
      <formula>"CW 3120-R2"</formula>
    </cfRule>
    <cfRule type="cellIs" dxfId="168" priority="170" stopIfTrue="1" operator="equal">
      <formula>"CW 3240-R7"</formula>
    </cfRule>
  </conditionalFormatting>
  <conditionalFormatting sqref="D735">
    <cfRule type="cellIs" dxfId="167" priority="166" stopIfTrue="1" operator="equal">
      <formula>"CW 2130-R11"</formula>
    </cfRule>
    <cfRule type="cellIs" dxfId="166" priority="167" stopIfTrue="1" operator="equal">
      <formula>"CW 3120-R2"</formula>
    </cfRule>
    <cfRule type="cellIs" dxfId="165" priority="168" stopIfTrue="1" operator="equal">
      <formula>"CW 3240-R7"</formula>
    </cfRule>
  </conditionalFormatting>
  <conditionalFormatting sqref="D773">
    <cfRule type="cellIs" dxfId="164" priority="155" stopIfTrue="1" operator="equal">
      <formula>"CW 3120-R2"</formula>
    </cfRule>
    <cfRule type="cellIs" dxfId="163" priority="156" stopIfTrue="1" operator="equal">
      <formula>"CW 3240-R7"</formula>
    </cfRule>
  </conditionalFormatting>
  <conditionalFormatting sqref="D743">
    <cfRule type="cellIs" dxfId="162" priority="162" stopIfTrue="1" operator="equal">
      <formula>"CW 3120-R2"</formula>
    </cfRule>
    <cfRule type="cellIs" dxfId="161" priority="163" stopIfTrue="1" operator="equal">
      <formula>"CW 3240-R7"</formula>
    </cfRule>
  </conditionalFormatting>
  <conditionalFormatting sqref="D736">
    <cfRule type="cellIs" dxfId="160" priority="164" stopIfTrue="1" operator="equal">
      <formula>"CW 3120-R2"</formula>
    </cfRule>
    <cfRule type="cellIs" dxfId="159" priority="165" stopIfTrue="1" operator="equal">
      <formula>"CW 3240-R7"</formula>
    </cfRule>
  </conditionalFormatting>
  <conditionalFormatting sqref="D737">
    <cfRule type="cellIs" dxfId="158" priority="157" stopIfTrue="1" operator="equal">
      <formula>"CW 3120-R2"</formula>
    </cfRule>
    <cfRule type="cellIs" dxfId="157" priority="158" stopIfTrue="1" operator="equal">
      <formula>"CW 3240-R7"</formula>
    </cfRule>
  </conditionalFormatting>
  <conditionalFormatting sqref="D738">
    <cfRule type="cellIs" dxfId="156" priority="159" stopIfTrue="1" operator="equal">
      <formula>"CW 2130-R11"</formula>
    </cfRule>
    <cfRule type="cellIs" dxfId="155" priority="160" stopIfTrue="1" operator="equal">
      <formula>"CW 3120-R2"</formula>
    </cfRule>
    <cfRule type="cellIs" dxfId="154" priority="161" stopIfTrue="1" operator="equal">
      <formula>"CW 3240-R7"</formula>
    </cfRule>
  </conditionalFormatting>
  <conditionalFormatting sqref="D774">
    <cfRule type="cellIs" dxfId="153" priority="152" stopIfTrue="1" operator="equal">
      <formula>"CW 2130-R11"</formula>
    </cfRule>
    <cfRule type="cellIs" dxfId="152" priority="153" stopIfTrue="1" operator="equal">
      <formula>"CW 3120-R2"</formula>
    </cfRule>
    <cfRule type="cellIs" dxfId="151" priority="154" stopIfTrue="1" operator="equal">
      <formula>"CW 3240-R7"</formula>
    </cfRule>
  </conditionalFormatting>
  <conditionalFormatting sqref="D776">
    <cfRule type="cellIs" dxfId="150" priority="150" stopIfTrue="1" operator="equal">
      <formula>"CW 3120-R2"</formula>
    </cfRule>
    <cfRule type="cellIs" dxfId="149" priority="151" stopIfTrue="1" operator="equal">
      <formula>"CW 3240-R7"</formula>
    </cfRule>
  </conditionalFormatting>
  <conditionalFormatting sqref="D781">
    <cfRule type="cellIs" dxfId="148" priority="143" stopIfTrue="1" operator="equal">
      <formula>"CW 3120-R2"</formula>
    </cfRule>
    <cfRule type="cellIs" dxfId="147" priority="144" stopIfTrue="1" operator="equal">
      <formula>"CW 3240-R7"</formula>
    </cfRule>
  </conditionalFormatting>
  <conditionalFormatting sqref="D778">
    <cfRule type="cellIs" dxfId="146" priority="148" stopIfTrue="1" operator="equal">
      <formula>"CW 3120-R2"</formula>
    </cfRule>
    <cfRule type="cellIs" dxfId="145" priority="149" stopIfTrue="1" operator="equal">
      <formula>"CW 3240-R7"</formula>
    </cfRule>
  </conditionalFormatting>
  <conditionalFormatting sqref="D779">
    <cfRule type="cellIs" dxfId="144" priority="145" stopIfTrue="1" operator="equal">
      <formula>"CW 2130-R11"</formula>
    </cfRule>
    <cfRule type="cellIs" dxfId="143" priority="146" stopIfTrue="1" operator="equal">
      <formula>"CW 3120-R2"</formula>
    </cfRule>
    <cfRule type="cellIs" dxfId="142" priority="147" stopIfTrue="1" operator="equal">
      <formula>"CW 3240-R7"</formula>
    </cfRule>
  </conditionalFormatting>
  <conditionalFormatting sqref="D783">
    <cfRule type="cellIs" dxfId="141" priority="141" stopIfTrue="1" operator="equal">
      <formula>"CW 3120-R2"</formula>
    </cfRule>
    <cfRule type="cellIs" dxfId="140" priority="142" stopIfTrue="1" operator="equal">
      <formula>"CW 3240-R7"</formula>
    </cfRule>
  </conditionalFormatting>
  <conditionalFormatting sqref="D784">
    <cfRule type="cellIs" dxfId="139" priority="138" stopIfTrue="1" operator="equal">
      <formula>"CW 2130-R11"</formula>
    </cfRule>
    <cfRule type="cellIs" dxfId="138" priority="139" stopIfTrue="1" operator="equal">
      <formula>"CW 3120-R2"</formula>
    </cfRule>
    <cfRule type="cellIs" dxfId="137" priority="140" stopIfTrue="1" operator="equal">
      <formula>"CW 3240-R7"</formula>
    </cfRule>
  </conditionalFormatting>
  <conditionalFormatting sqref="D788">
    <cfRule type="cellIs" dxfId="136" priority="136" stopIfTrue="1" operator="equal">
      <formula>"CW 3120-R2"</formula>
    </cfRule>
    <cfRule type="cellIs" dxfId="135" priority="137" stopIfTrue="1" operator="equal">
      <formula>"CW 3240-R7"</formula>
    </cfRule>
  </conditionalFormatting>
  <conditionalFormatting sqref="D793">
    <cfRule type="cellIs" dxfId="134" priority="134" stopIfTrue="1" operator="equal">
      <formula>"CW 3120-R2"</formula>
    </cfRule>
    <cfRule type="cellIs" dxfId="133" priority="135" stopIfTrue="1" operator="equal">
      <formula>"CW 3240-R7"</formula>
    </cfRule>
  </conditionalFormatting>
  <conditionalFormatting sqref="D673">
    <cfRule type="cellIs" dxfId="132" priority="113" stopIfTrue="1" operator="equal">
      <formula>"CW 3120-R2"</formula>
    </cfRule>
    <cfRule type="cellIs" dxfId="131" priority="114" stopIfTrue="1" operator="equal">
      <formula>"CW 3240-R7"</formula>
    </cfRule>
  </conditionalFormatting>
  <conditionalFormatting sqref="D703">
    <cfRule type="cellIs" dxfId="130" priority="132" stopIfTrue="1" operator="equal">
      <formula>"CW 3120-R2"</formula>
    </cfRule>
    <cfRule type="cellIs" dxfId="129" priority="133" stopIfTrue="1" operator="equal">
      <formula>"CW 3240-R7"</formula>
    </cfRule>
  </conditionalFormatting>
  <conditionalFormatting sqref="D706">
    <cfRule type="cellIs" dxfId="128" priority="130" stopIfTrue="1" operator="equal">
      <formula>"CW 3120-R2"</formula>
    </cfRule>
    <cfRule type="cellIs" dxfId="127" priority="131" stopIfTrue="1" operator="equal">
      <formula>"CW 3240-R7"</formula>
    </cfRule>
  </conditionalFormatting>
  <conditionalFormatting sqref="D704">
    <cfRule type="cellIs" dxfId="126" priority="127" stopIfTrue="1" operator="equal">
      <formula>"CW 2130-R11"</formula>
    </cfRule>
    <cfRule type="cellIs" dxfId="125" priority="128" stopIfTrue="1" operator="equal">
      <formula>"CW 3120-R2"</formula>
    </cfRule>
    <cfRule type="cellIs" dxfId="124" priority="129" stopIfTrue="1" operator="equal">
      <formula>"CW 3240-R7"</formula>
    </cfRule>
  </conditionalFormatting>
  <conditionalFormatting sqref="D693">
    <cfRule type="cellIs" dxfId="123" priority="125" stopIfTrue="1" operator="equal">
      <formula>"CW 3120-R2"</formula>
    </cfRule>
    <cfRule type="cellIs" dxfId="122" priority="126" stopIfTrue="1" operator="equal">
      <formula>"CW 3240-R7"</formula>
    </cfRule>
  </conditionalFormatting>
  <conditionalFormatting sqref="D696">
    <cfRule type="cellIs" dxfId="121" priority="123" stopIfTrue="1" operator="equal">
      <formula>"CW 3120-R2"</formula>
    </cfRule>
    <cfRule type="cellIs" dxfId="120" priority="124" stopIfTrue="1" operator="equal">
      <formula>"CW 3240-R7"</formula>
    </cfRule>
  </conditionalFormatting>
  <conditionalFormatting sqref="D694">
    <cfRule type="cellIs" dxfId="119" priority="120" stopIfTrue="1" operator="equal">
      <formula>"CW 2130-R11"</formula>
    </cfRule>
    <cfRule type="cellIs" dxfId="118" priority="121" stopIfTrue="1" operator="equal">
      <formula>"CW 3120-R2"</formula>
    </cfRule>
    <cfRule type="cellIs" dxfId="117" priority="122" stopIfTrue="1" operator="equal">
      <formula>"CW 3240-R7"</formula>
    </cfRule>
  </conditionalFormatting>
  <conditionalFormatting sqref="D667">
    <cfRule type="cellIs" dxfId="116" priority="118" stopIfTrue="1" operator="equal">
      <formula>"CW 3120-R2"</formula>
    </cfRule>
    <cfRule type="cellIs" dxfId="115" priority="119" stopIfTrue="1" operator="equal">
      <formula>"CW 3240-R7"</formula>
    </cfRule>
  </conditionalFormatting>
  <conditionalFormatting sqref="D668">
    <cfRule type="cellIs" dxfId="114" priority="115" stopIfTrue="1" operator="equal">
      <formula>"CW 2130-R11"</formula>
    </cfRule>
    <cfRule type="cellIs" dxfId="113" priority="116" stopIfTrue="1" operator="equal">
      <formula>"CW 3120-R2"</formula>
    </cfRule>
    <cfRule type="cellIs" dxfId="112" priority="117" stopIfTrue="1" operator="equal">
      <formula>"CW 3240-R7"</formula>
    </cfRule>
  </conditionalFormatting>
  <conditionalFormatting sqref="D712">
    <cfRule type="cellIs" dxfId="111" priority="97" stopIfTrue="1" operator="equal">
      <formula>"CW 3120-R2"</formula>
    </cfRule>
    <cfRule type="cellIs" dxfId="110" priority="98" stopIfTrue="1" operator="equal">
      <formula>"CW 3240-R7"</formula>
    </cfRule>
  </conditionalFormatting>
  <conditionalFormatting sqref="D686">
    <cfRule type="cellIs" dxfId="109" priority="106" stopIfTrue="1" operator="equal">
      <formula>"CW 3120-R2"</formula>
    </cfRule>
    <cfRule type="cellIs" dxfId="108" priority="107" stopIfTrue="1" operator="equal">
      <formula>"CW 3240-R7"</formula>
    </cfRule>
  </conditionalFormatting>
  <conditionalFormatting sqref="D680">
    <cfRule type="cellIs" dxfId="107" priority="111" stopIfTrue="1" operator="equal">
      <formula>"CW 3120-R2"</formula>
    </cfRule>
    <cfRule type="cellIs" dxfId="106" priority="112" stopIfTrue="1" operator="equal">
      <formula>"CW 3240-R7"</formula>
    </cfRule>
  </conditionalFormatting>
  <conditionalFormatting sqref="D681">
    <cfRule type="cellIs" dxfId="105" priority="108" stopIfTrue="1" operator="equal">
      <formula>"CW 2130-R11"</formula>
    </cfRule>
    <cfRule type="cellIs" dxfId="104" priority="109" stopIfTrue="1" operator="equal">
      <formula>"CW 3120-R2"</formula>
    </cfRule>
    <cfRule type="cellIs" dxfId="103" priority="110" stopIfTrue="1" operator="equal">
      <formula>"CW 3240-R7"</formula>
    </cfRule>
  </conditionalFormatting>
  <conditionalFormatting sqref="D708">
    <cfRule type="cellIs" dxfId="102" priority="104" stopIfTrue="1" operator="equal">
      <formula>"CW 3120-R2"</formula>
    </cfRule>
    <cfRule type="cellIs" dxfId="101" priority="105" stopIfTrue="1" operator="equal">
      <formula>"CW 3240-R7"</formula>
    </cfRule>
  </conditionalFormatting>
  <conditionalFormatting sqref="D709">
    <cfRule type="cellIs" dxfId="100" priority="101" stopIfTrue="1" operator="equal">
      <formula>"CW 2130-R11"</formula>
    </cfRule>
    <cfRule type="cellIs" dxfId="99" priority="102" stopIfTrue="1" operator="equal">
      <formula>"CW 3120-R2"</formula>
    </cfRule>
    <cfRule type="cellIs" dxfId="98" priority="103" stopIfTrue="1" operator="equal">
      <formula>"CW 3240-R7"</formula>
    </cfRule>
  </conditionalFormatting>
  <conditionalFormatting sqref="D710">
    <cfRule type="cellIs" dxfId="97" priority="99" stopIfTrue="1" operator="equal">
      <formula>"CW 3120-R2"</formula>
    </cfRule>
    <cfRule type="cellIs" dxfId="96" priority="100" stopIfTrue="1" operator="equal">
      <formula>"CW 3240-R7"</formula>
    </cfRule>
  </conditionalFormatting>
  <conditionalFormatting sqref="D751:D756">
    <cfRule type="cellIs" dxfId="95" priority="90" stopIfTrue="1" operator="equal">
      <formula>"CW 3120-R2"</formula>
    </cfRule>
    <cfRule type="cellIs" dxfId="94" priority="91" stopIfTrue="1" operator="equal">
      <formula>"CW 3240-R7"</formula>
    </cfRule>
  </conditionalFormatting>
  <conditionalFormatting sqref="D745">
    <cfRule type="cellIs" dxfId="93" priority="95" stopIfTrue="1" operator="equal">
      <formula>"CW 3120-R2"</formula>
    </cfRule>
    <cfRule type="cellIs" dxfId="92" priority="96" stopIfTrue="1" operator="equal">
      <formula>"CW 3240-R7"</formula>
    </cfRule>
  </conditionalFormatting>
  <conditionalFormatting sqref="D746">
    <cfRule type="cellIs" dxfId="91" priority="92" stopIfTrue="1" operator="equal">
      <formula>"CW 2130-R11"</formula>
    </cfRule>
    <cfRule type="cellIs" dxfId="90" priority="93" stopIfTrue="1" operator="equal">
      <formula>"CW 3120-R2"</formula>
    </cfRule>
    <cfRule type="cellIs" dxfId="89" priority="94" stopIfTrue="1" operator="equal">
      <formula>"CW 3240-R7"</formula>
    </cfRule>
  </conditionalFormatting>
  <conditionalFormatting sqref="D658">
    <cfRule type="cellIs" dxfId="88" priority="85" stopIfTrue="1" operator="equal">
      <formula>"CW 2130-R11"</formula>
    </cfRule>
    <cfRule type="cellIs" dxfId="87" priority="86" stopIfTrue="1" operator="equal">
      <formula>"CW 3120-R2"</formula>
    </cfRule>
    <cfRule type="cellIs" dxfId="86" priority="87" stopIfTrue="1" operator="equal">
      <formula>"CW 3240-R7"</formula>
    </cfRule>
  </conditionalFormatting>
  <conditionalFormatting sqref="D657">
    <cfRule type="cellIs" dxfId="85" priority="88" stopIfTrue="1" operator="equal">
      <formula>"CW 3120-R2"</formula>
    </cfRule>
    <cfRule type="cellIs" dxfId="84" priority="89" stopIfTrue="1" operator="equal">
      <formula>"CW 3240-R7"</formula>
    </cfRule>
  </conditionalFormatting>
  <conditionalFormatting sqref="D785">
    <cfRule type="cellIs" dxfId="83" priority="83" stopIfTrue="1" operator="equal">
      <formula>"CW 3120-R2"</formula>
    </cfRule>
    <cfRule type="cellIs" dxfId="82" priority="84" stopIfTrue="1" operator="equal">
      <formula>"CW 3240-R7"</formula>
    </cfRule>
  </conditionalFormatting>
  <conditionalFormatting sqref="D786">
    <cfRule type="cellIs" dxfId="81" priority="80" stopIfTrue="1" operator="equal">
      <formula>"CW 2130-R11"</formula>
    </cfRule>
    <cfRule type="cellIs" dxfId="80" priority="81" stopIfTrue="1" operator="equal">
      <formula>"CW 3120-R2"</formula>
    </cfRule>
    <cfRule type="cellIs" dxfId="79" priority="82" stopIfTrue="1" operator="equal">
      <formula>"CW 3240-R7"</formula>
    </cfRule>
  </conditionalFormatting>
  <conditionalFormatting sqref="D790">
    <cfRule type="cellIs" dxfId="78" priority="78" stopIfTrue="1" operator="equal">
      <formula>"CW 3120-R2"</formula>
    </cfRule>
    <cfRule type="cellIs" dxfId="77" priority="79" stopIfTrue="1" operator="equal">
      <formula>"CW 3240-R7"</formula>
    </cfRule>
  </conditionalFormatting>
  <conditionalFormatting sqref="D791">
    <cfRule type="cellIs" dxfId="76" priority="75" stopIfTrue="1" operator="equal">
      <formula>"CW 2130-R11"</formula>
    </cfRule>
    <cfRule type="cellIs" dxfId="75" priority="76" stopIfTrue="1" operator="equal">
      <formula>"CW 3120-R2"</formula>
    </cfRule>
    <cfRule type="cellIs" dxfId="74" priority="77" stopIfTrue="1" operator="equal">
      <formula>"CW 3240-R7"</formula>
    </cfRule>
  </conditionalFormatting>
  <conditionalFormatting sqref="D663">
    <cfRule type="cellIs" dxfId="73" priority="72" stopIfTrue="1" operator="equal">
      <formula>"CW 2130-R11"</formula>
    </cfRule>
    <cfRule type="cellIs" dxfId="72" priority="73" stopIfTrue="1" operator="equal">
      <formula>"CW 3120-R2"</formula>
    </cfRule>
    <cfRule type="cellIs" dxfId="71" priority="74" stopIfTrue="1" operator="equal">
      <formula>"CW 3240-R7"</formula>
    </cfRule>
  </conditionalFormatting>
  <conditionalFormatting sqref="D665">
    <cfRule type="cellIs" dxfId="70" priority="70" stopIfTrue="1" operator="equal">
      <formula>"CW 3120-R2"</formula>
    </cfRule>
    <cfRule type="cellIs" dxfId="69" priority="71" stopIfTrue="1" operator="equal">
      <formula>"CW 3240-R7"</formula>
    </cfRule>
  </conditionalFormatting>
  <conditionalFormatting sqref="D691">
    <cfRule type="cellIs" dxfId="68" priority="68" stopIfTrue="1" operator="equal">
      <formula>"CW 3120-R2"</formula>
    </cfRule>
    <cfRule type="cellIs" dxfId="67" priority="69" stopIfTrue="1" operator="equal">
      <formula>"CW 3240-R7"</formula>
    </cfRule>
  </conditionalFormatting>
  <conditionalFormatting sqref="D689">
    <cfRule type="cellIs" dxfId="66" priority="63" stopIfTrue="1" operator="equal">
      <formula>"CW 2130-R11"</formula>
    </cfRule>
    <cfRule type="cellIs" dxfId="65" priority="64" stopIfTrue="1" operator="equal">
      <formula>"CW 3120-R2"</formula>
    </cfRule>
    <cfRule type="cellIs" dxfId="64" priority="65" stopIfTrue="1" operator="equal">
      <formula>"CW 3240-R7"</formula>
    </cfRule>
  </conditionalFormatting>
  <conditionalFormatting sqref="D688">
    <cfRule type="cellIs" dxfId="63" priority="66" stopIfTrue="1" operator="equal">
      <formula>"CW 3120-R2"</formula>
    </cfRule>
    <cfRule type="cellIs" dxfId="62" priority="67" stopIfTrue="1" operator="equal">
      <formula>"CW 3240-R7"</formula>
    </cfRule>
  </conditionalFormatting>
  <conditionalFormatting sqref="D662">
    <cfRule type="cellIs" dxfId="61" priority="61" stopIfTrue="1" operator="equal">
      <formula>"CW 3120-R2"</formula>
    </cfRule>
    <cfRule type="cellIs" dxfId="60" priority="62" stopIfTrue="1" operator="equal">
      <formula>"CW 3240-R7"</formula>
    </cfRule>
  </conditionalFormatting>
  <conditionalFormatting sqref="D231">
    <cfRule type="cellIs" dxfId="59" priority="58" stopIfTrue="1" operator="equal">
      <formula>"CW 2130-R11"</formula>
    </cfRule>
    <cfRule type="cellIs" dxfId="58" priority="59" stopIfTrue="1" operator="equal">
      <formula>"CW 3120-R2"</formula>
    </cfRule>
    <cfRule type="cellIs" dxfId="57" priority="60" stopIfTrue="1" operator="equal">
      <formula>"CW 3240-R7"</formula>
    </cfRule>
  </conditionalFormatting>
  <conditionalFormatting sqref="D149">
    <cfRule type="cellIs" dxfId="56" priority="56" stopIfTrue="1" operator="equal">
      <formula>"CW 3120-R2"</formula>
    </cfRule>
    <cfRule type="cellIs" dxfId="55" priority="57" stopIfTrue="1" operator="equal">
      <formula>"CW 3240-R7"</formula>
    </cfRule>
  </conditionalFormatting>
  <conditionalFormatting sqref="D77:D78">
    <cfRule type="cellIs" dxfId="54" priority="54" stopIfTrue="1" operator="equal">
      <formula>"CW 3120-R2"</formula>
    </cfRule>
    <cfRule type="cellIs" dxfId="53" priority="55" stopIfTrue="1" operator="equal">
      <formula>"CW 3240-R7"</formula>
    </cfRule>
  </conditionalFormatting>
  <conditionalFormatting sqref="D144">
    <cfRule type="cellIs" dxfId="52" priority="51" stopIfTrue="1" operator="equal">
      <formula>"CW 2130-R11"</formula>
    </cfRule>
    <cfRule type="cellIs" dxfId="51" priority="52" stopIfTrue="1" operator="equal">
      <formula>"CW 3120-R2"</formula>
    </cfRule>
    <cfRule type="cellIs" dxfId="50" priority="53" stopIfTrue="1" operator="equal">
      <formula>"CW 3240-R7"</formula>
    </cfRule>
  </conditionalFormatting>
  <conditionalFormatting sqref="D205:D207">
    <cfRule type="cellIs" dxfId="49" priority="48" stopIfTrue="1" operator="equal">
      <formula>"CW 2130-R11"</formula>
    </cfRule>
    <cfRule type="cellIs" dxfId="48" priority="49" stopIfTrue="1" operator="equal">
      <formula>"CW 3120-R2"</formula>
    </cfRule>
    <cfRule type="cellIs" dxfId="47" priority="50" stopIfTrue="1" operator="equal">
      <formula>"CW 3240-R7"</formula>
    </cfRule>
  </conditionalFormatting>
  <conditionalFormatting sqref="D242">
    <cfRule type="cellIs" dxfId="46" priority="45" stopIfTrue="1" operator="equal">
      <formula>"CW 2130-R11"</formula>
    </cfRule>
    <cfRule type="cellIs" dxfId="45" priority="46" stopIfTrue="1" operator="equal">
      <formula>"CW 3120-R2"</formula>
    </cfRule>
    <cfRule type="cellIs" dxfId="44" priority="47" stopIfTrue="1" operator="equal">
      <formula>"CW 3240-R7"</formula>
    </cfRule>
  </conditionalFormatting>
  <conditionalFormatting sqref="D327:D328">
    <cfRule type="cellIs" dxfId="43" priority="43" stopIfTrue="1" operator="equal">
      <formula>"CW 3120-R2"</formula>
    </cfRule>
    <cfRule type="cellIs" dxfId="42" priority="44" stopIfTrue="1" operator="equal">
      <formula>"CW 3240-R7"</formula>
    </cfRule>
  </conditionalFormatting>
  <conditionalFormatting sqref="D329">
    <cfRule type="cellIs" dxfId="41" priority="41" stopIfTrue="1" operator="equal">
      <formula>"CW 3120-R2"</formula>
    </cfRule>
    <cfRule type="cellIs" dxfId="40" priority="42" stopIfTrue="1" operator="equal">
      <formula>"CW 3240-R7"</formula>
    </cfRule>
  </conditionalFormatting>
  <conditionalFormatting sqref="D330">
    <cfRule type="cellIs" dxfId="39" priority="38" stopIfTrue="1" operator="equal">
      <formula>"CW 2130-R11"</formula>
    </cfRule>
    <cfRule type="cellIs" dxfId="38" priority="39" stopIfTrue="1" operator="equal">
      <formula>"CW 3120-R2"</formula>
    </cfRule>
    <cfRule type="cellIs" dxfId="37" priority="40" stopIfTrue="1" operator="equal">
      <formula>"CW 3240-R7"</formula>
    </cfRule>
  </conditionalFormatting>
  <conditionalFormatting sqref="D331:D332">
    <cfRule type="cellIs" dxfId="36" priority="36" stopIfTrue="1" operator="equal">
      <formula>"CW 3120-R2"</formula>
    </cfRule>
    <cfRule type="cellIs" dxfId="35" priority="37" stopIfTrue="1" operator="equal">
      <formula>"CW 3240-R7"</formula>
    </cfRule>
  </conditionalFormatting>
  <conditionalFormatting sqref="D292:D294">
    <cfRule type="cellIs" dxfId="34" priority="33" stopIfTrue="1" operator="equal">
      <formula>"CW 2130-R11"</formula>
    </cfRule>
    <cfRule type="cellIs" dxfId="33" priority="34" stopIfTrue="1" operator="equal">
      <formula>"CW 3120-R2"</formula>
    </cfRule>
    <cfRule type="cellIs" dxfId="32" priority="35" stopIfTrue="1" operator="equal">
      <formula>"CW 3240-R7"</formula>
    </cfRule>
  </conditionalFormatting>
  <conditionalFormatting sqref="D415">
    <cfRule type="cellIs" dxfId="31" priority="27" stopIfTrue="1" operator="equal">
      <formula>"CW 2130-R11"</formula>
    </cfRule>
    <cfRule type="cellIs" dxfId="30" priority="28" stopIfTrue="1" operator="equal">
      <formula>"CW 3120-R2"</formula>
    </cfRule>
    <cfRule type="cellIs" dxfId="29" priority="29" stopIfTrue="1" operator="equal">
      <formula>"CW 3240-R7"</formula>
    </cfRule>
  </conditionalFormatting>
  <conditionalFormatting sqref="D372">
    <cfRule type="cellIs" dxfId="28" priority="30" stopIfTrue="1" operator="equal">
      <formula>"CW 2130-R11"</formula>
    </cfRule>
    <cfRule type="cellIs" dxfId="27" priority="31" stopIfTrue="1" operator="equal">
      <formula>"CW 3120-R2"</formula>
    </cfRule>
    <cfRule type="cellIs" dxfId="26" priority="32" stopIfTrue="1" operator="equal">
      <formula>"CW 3240-R7"</formula>
    </cfRule>
  </conditionalFormatting>
  <conditionalFormatting sqref="D627:D629">
    <cfRule type="cellIs" dxfId="25" priority="25" stopIfTrue="1" operator="equal">
      <formula>"CW 3120-R2"</formula>
    </cfRule>
    <cfRule type="cellIs" dxfId="24" priority="26" stopIfTrue="1" operator="equal">
      <formula>"CW 3240-R7"</formula>
    </cfRule>
  </conditionalFormatting>
  <conditionalFormatting sqref="D600">
    <cfRule type="cellIs" dxfId="23" priority="22" stopIfTrue="1" operator="equal">
      <formula>"CW 2130-R11"</formula>
    </cfRule>
    <cfRule type="cellIs" dxfId="22" priority="23" stopIfTrue="1" operator="equal">
      <formula>"CW 3120-R2"</formula>
    </cfRule>
    <cfRule type="cellIs" dxfId="21" priority="24" stopIfTrue="1" operator="equal">
      <formula>"CW 3240-R7"</formula>
    </cfRule>
  </conditionalFormatting>
  <conditionalFormatting sqref="D601">
    <cfRule type="cellIs" dxfId="20" priority="19" stopIfTrue="1" operator="equal">
      <formula>"CW 2130-R11"</formula>
    </cfRule>
    <cfRule type="cellIs" dxfId="19" priority="20" stopIfTrue="1" operator="equal">
      <formula>"CW 3120-R2"</formula>
    </cfRule>
    <cfRule type="cellIs" dxfId="18" priority="21" stopIfTrue="1" operator="equal">
      <formula>"CW 3240-R7"</formula>
    </cfRule>
  </conditionalFormatting>
  <conditionalFormatting sqref="D458">
    <cfRule type="cellIs" dxfId="17" priority="16" stopIfTrue="1" operator="equal">
      <formula>"CW 2130-R11"</formula>
    </cfRule>
    <cfRule type="cellIs" dxfId="16" priority="17" stopIfTrue="1" operator="equal">
      <formula>"CW 3120-R2"</formula>
    </cfRule>
    <cfRule type="cellIs" dxfId="15" priority="18" stopIfTrue="1" operator="equal">
      <formula>"CW 3240-R7"</formula>
    </cfRule>
  </conditionalFormatting>
  <conditionalFormatting sqref="D498">
    <cfRule type="cellIs" dxfId="14" priority="13" stopIfTrue="1" operator="equal">
      <formula>"CW 2130-R11"</formula>
    </cfRule>
    <cfRule type="cellIs" dxfId="13" priority="14" stopIfTrue="1" operator="equal">
      <formula>"CW 3120-R2"</formula>
    </cfRule>
    <cfRule type="cellIs" dxfId="12" priority="15" stopIfTrue="1" operator="equal">
      <formula>"CW 3240-R7"</formula>
    </cfRule>
  </conditionalFormatting>
  <conditionalFormatting sqref="D669:D671">
    <cfRule type="cellIs" dxfId="11" priority="10" stopIfTrue="1" operator="equal">
      <formula>"CW 2130-R11"</formula>
    </cfRule>
    <cfRule type="cellIs" dxfId="10" priority="11" stopIfTrue="1" operator="equal">
      <formula>"CW 3120-R2"</formula>
    </cfRule>
    <cfRule type="cellIs" dxfId="9" priority="12" stopIfTrue="1" operator="equal">
      <formula>"CW 3240-R7"</formula>
    </cfRule>
  </conditionalFormatting>
  <conditionalFormatting sqref="D682:D685">
    <cfRule type="cellIs" dxfId="8" priority="8" stopIfTrue="1" operator="equal">
      <formula>"CW 3120-R2"</formula>
    </cfRule>
    <cfRule type="cellIs" dxfId="7" priority="9" stopIfTrue="1" operator="equal">
      <formula>"CW 3240-R7"</formula>
    </cfRule>
  </conditionalFormatting>
  <conditionalFormatting sqref="D739:D742">
    <cfRule type="cellIs" dxfId="6" priority="6" stopIfTrue="1" operator="equal">
      <formula>"CW 3120-R2"</formula>
    </cfRule>
    <cfRule type="cellIs" dxfId="5" priority="7" stopIfTrue="1" operator="equal">
      <formula>"CW 3240-R7"</formula>
    </cfRule>
  </conditionalFormatting>
  <conditionalFormatting sqref="D747:D750">
    <cfRule type="cellIs" dxfId="4" priority="4" stopIfTrue="1" operator="equal">
      <formula>"CW 3120-R2"</formula>
    </cfRule>
    <cfRule type="cellIs" dxfId="3" priority="5" stopIfTrue="1" operator="equal">
      <formula>"CW 3240-R7"</formula>
    </cfRule>
  </conditionalFormatting>
  <conditionalFormatting sqref="D606:D608">
    <cfRule type="cellIs" dxfId="2" priority="1" stopIfTrue="1" operator="equal">
      <formula>"CW 2130-R11"</formula>
    </cfRule>
    <cfRule type="cellIs" dxfId="1" priority="2" stopIfTrue="1" operator="equal">
      <formula>"CW 3120-R2"</formula>
    </cfRule>
    <cfRule type="cellIs" dxfId="0" priority="3" stopIfTrue="1" operator="equal">
      <formula>"CW 3240-R7"</formula>
    </cfRule>
  </conditionalFormatting>
  <dataValidations count="2">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9:G10 G12:G13 G16:G17 G19 G21:G22 G24 G26 G28 G36 G38 G40:G42 G45 G414:G418 G52 G54 G56:G58 G60 G63:G64 G67 G69:G72 G74 G691 G82 G84:G88 G91:G92 G97:G98 G100 G102:G103 G106 G108 G110 G112 G114 G117:G122 G124:G125 G128 G130 G49 G138:G142 G78:G80 G147 G150 G152:G155 G163 G165:G169 G172:G173 G178:G179 G181 G183:G184 G187:G188 G190 G192 G194 G196 G198:G199 G144 G211 G213 G219 G221 G135 G689 G229:G231 G233:G234 G236:G240 G242:G243 G246 G249 G251:G254 G256:G258 G260:G264 G267:G268 G273:G274 G276 G278:G279 G282 G284 G286 G288 G298:G301 G296 G304 G306 G226 G313 G316 G319 G321:G324 G202:G208 G336 G338:G342 G345:G346 G351:G352 G354 G356:G357 G360 G362 G364 G366 G368 G291:G294 G377:G378 G381 G383 G311 G391:G393 G395 G398 G400 G403:G404 G406:G407 G409 G411 G420:G424 G427:G428 G433 G435:G436 G439:G440 G442 G444:G445 G447 G449 G451 G453 G601 G464 G466 G469:G474 G477 G479 G388 G487 G489:G490 G492 G494 G456:G462 G500 G503:G504 G506:G510 G512 G514 G520:G523 G517:G518 G525 G527 G529:G534 G537:G538 G544:G545 G547 G549:G550 G552 G554 G557 G559 G564:G566 G569 G571 G574 G576:G577 G579 G582 G588:G589 G591 G593:G594 G596 G598 G603 G606 G609 G616 G619 G621 G623 G31:G34 G632 G635 G638:G639 G651 G653 G741 G694 G676 G727 G730 G732 G725 G671 G699 G793 G715 G717 G720 G722 G764 G766 G769 G710 G712 G743 G736 G771 G774 G776 G779 G781 G658 G788 G786 G701 G684 G673 G696 G791 G644:G645 G678 G665 G706 G704 G749 G656 G784 G660 G663 G686 G76 G326 G328 G330 G332:G334 G158:G161 G215:G216 G371:G375 G626 G629 G561 G497:G498 G484 G47 G132:G133 G223:G224 G308:G309 G385:G386 G481:G482 G641 G669 G682 G739 G747 G751 G754 G756 G759 G761" xr:uid="{48CFDA73-1424-48D4-A38E-27923828A283}">
      <formula1>IF(G9&gt;=0.01,ROUND(G9,2),0.01)</formula1>
    </dataValidation>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797" xr:uid="{EDAD18D5-8DAA-4372-A93F-400B1BAAF956}">
      <formula1>IF(AND(G797&gt;=0.01,G797&lt;=G817*0.05),ROUND(G797,2),0.01)</formula1>
    </dataValidation>
  </dataValidations>
  <pageMargins left="0.5" right="0.5" top="0.75" bottom="0.75" header="0.25" footer="0.25"/>
  <pageSetup scale="69" orientation="portrait" r:id="rId1"/>
  <headerFooter alignWithMargins="0">
    <oddHeader>&amp;L&amp;10The City of Winnipeg
Tender No. 201-2022 
&amp;R&amp;10Bid Submission
&amp;P of &amp;N</oddHeader>
    <oddFooter xml:space="preserve">&amp;R                   </oddFooter>
  </headerFooter>
  <rowBreaks count="34" manualBreakCount="34">
    <brk id="33" max="16383" man="1"/>
    <brk id="58" max="16383" man="1"/>
    <brk id="86" max="16383" man="1"/>
    <brk id="94" min="1" max="7" man="1"/>
    <brk id="122" max="16383" man="1"/>
    <brk id="147" max="16383" man="1"/>
    <brk id="175" min="1" max="7" man="1"/>
    <brk id="204" max="16383" man="1"/>
    <brk id="230" max="16383" man="1"/>
    <brk id="253" max="16383" man="1"/>
    <brk id="270" min="1" max="7" man="1"/>
    <brk id="298" max="16383" man="1"/>
    <brk id="324" max="16383" man="1"/>
    <brk id="348" min="1" max="7" man="1"/>
    <brk id="377" max="16383" man="1"/>
    <brk id="403" max="16383" man="1"/>
    <brk id="430" min="1" max="7" man="1"/>
    <brk id="458" max="16383" man="1"/>
    <brk id="484" max="16383" man="1"/>
    <brk id="508" max="16383" man="1"/>
    <brk id="537" max="16383" man="1"/>
    <brk id="540" min="1" max="7" man="1"/>
    <brk id="566" max="16383" man="1"/>
    <brk id="584" min="1" max="7" man="1"/>
    <brk id="611" min="1" max="7" man="1"/>
    <brk id="638" max="16383" man="1"/>
    <brk id="646" min="1" max="7" man="1"/>
    <brk id="673" max="16383" man="1"/>
    <brk id="701" max="16383" man="1"/>
    <brk id="730" max="16383" man="1"/>
    <brk id="759" max="16383" man="1"/>
    <brk id="788" max="16383" man="1"/>
    <brk id="795" min="1" max="7" man="1"/>
    <brk id="798" min="1"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201-2022</vt:lpstr>
      <vt:lpstr>'201-2022'!Print_Area</vt:lpstr>
      <vt:lpstr>'201-2022'!Print_Titles</vt:lpstr>
      <vt:lpstr>'201-2022'!XEVERYTHING</vt:lpstr>
      <vt:lpstr>'201-2022'!XITEMS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dc:creator>
  <dc:description>Checked May 2, 2022
by C. Humbert
File Size: 145 KB</dc:description>
  <cp:lastModifiedBy>Windows User</cp:lastModifiedBy>
  <cp:lastPrinted>2022-05-02T15:47:42Z</cp:lastPrinted>
  <dcterms:created xsi:type="dcterms:W3CDTF">2000-01-26T18:56:05Z</dcterms:created>
  <dcterms:modified xsi:type="dcterms:W3CDTF">2022-05-02T15:58:39Z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