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MS\21-0107-015\"/>
    </mc:Choice>
  </mc:AlternateContent>
  <xr:revisionPtr revIDLastSave="0" documentId="13_ncr:1_{4CBFED9B-CFCC-490D-9084-57957CFC49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prices'!$A$1:$G$164</definedName>
    <definedName name="Print_Area_1">'Unit prices'!$A$7:$G$184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2" l="1"/>
  <c r="G15" i="2"/>
  <c r="G17" i="2"/>
  <c r="G23" i="2"/>
  <c r="G21" i="2"/>
  <c r="G26" i="2"/>
  <c r="G35" i="2"/>
  <c r="G37" i="2"/>
  <c r="G55" i="2"/>
  <c r="G139" i="2"/>
  <c r="G156" i="2" l="1"/>
  <c r="G151" i="2"/>
  <c r="G150" i="2"/>
  <c r="B153" i="2"/>
  <c r="G133" i="2"/>
  <c r="G132" i="2"/>
  <c r="G131" i="2"/>
  <c r="G142" i="2"/>
  <c r="G144" i="2"/>
  <c r="G143" i="2"/>
  <c r="G92" i="2"/>
  <c r="B93" i="2"/>
  <c r="G122" i="2"/>
  <c r="G121" i="2"/>
  <c r="G128" i="2"/>
  <c r="G127" i="2"/>
  <c r="G126" i="2"/>
  <c r="G104" i="2"/>
  <c r="G103" i="2"/>
  <c r="G115" i="2"/>
  <c r="G120" i="2"/>
  <c r="G119" i="2"/>
  <c r="G118" i="2"/>
  <c r="G117" i="2"/>
  <c r="G116" i="2"/>
  <c r="G107" i="2"/>
  <c r="G106" i="2"/>
  <c r="G102" i="2"/>
  <c r="G101" i="2"/>
  <c r="G91" i="2"/>
  <c r="G90" i="2"/>
  <c r="G89" i="2"/>
  <c r="G88" i="2"/>
  <c r="G153" i="2" l="1"/>
  <c r="G93" i="2"/>
  <c r="G125" i="2" l="1"/>
  <c r="G124" i="2"/>
  <c r="G123" i="2"/>
  <c r="B129" i="2"/>
  <c r="G138" i="2"/>
  <c r="G136" i="2"/>
  <c r="G135" i="2"/>
  <c r="G134" i="2"/>
  <c r="G147" i="2"/>
  <c r="G146" i="2"/>
  <c r="B148" i="2"/>
  <c r="B140" i="2"/>
  <c r="G111" i="2"/>
  <c r="G110" i="2"/>
  <c r="G109" i="2"/>
  <c r="G108" i="2"/>
  <c r="G99" i="2"/>
  <c r="G98" i="2"/>
  <c r="G97" i="2"/>
  <c r="G96" i="2"/>
  <c r="G95" i="2"/>
  <c r="G100" i="2"/>
  <c r="B113" i="2"/>
  <c r="B86" i="2"/>
  <c r="E75" i="2"/>
  <c r="G129" i="2" l="1"/>
  <c r="B58" i="2"/>
  <c r="G39" i="2" l="1"/>
  <c r="G40" i="2"/>
  <c r="G42" i="2"/>
  <c r="G44" i="2"/>
  <c r="G45" i="2"/>
  <c r="G46" i="2"/>
  <c r="G47" i="2"/>
  <c r="G48" i="2"/>
  <c r="G49" i="2"/>
  <c r="G50" i="2"/>
  <c r="G51" i="2"/>
  <c r="G52" i="2"/>
  <c r="G56" i="2"/>
  <c r="G57" i="2"/>
  <c r="G61" i="2"/>
  <c r="G62" i="2"/>
  <c r="G63" i="2"/>
  <c r="G64" i="2"/>
  <c r="G65" i="2"/>
  <c r="G66" i="2"/>
  <c r="G67" i="2"/>
  <c r="G68" i="2"/>
  <c r="G69" i="2"/>
  <c r="G70" i="2"/>
  <c r="G72" i="2"/>
  <c r="G73" i="2"/>
  <c r="G74" i="2"/>
  <c r="G75" i="2"/>
  <c r="G76" i="2"/>
  <c r="G77" i="2"/>
  <c r="G78" i="2"/>
  <c r="G79" i="2"/>
  <c r="G80" i="2"/>
  <c r="G82" i="2"/>
  <c r="G83" i="2"/>
  <c r="G84" i="2"/>
  <c r="G85" i="2"/>
  <c r="G112" i="2"/>
  <c r="G113" i="2" s="1"/>
  <c r="G137" i="2"/>
  <c r="G140" i="2" s="1"/>
  <c r="G145" i="2"/>
  <c r="G148" i="2" s="1"/>
  <c r="G8" i="2"/>
  <c r="G9" i="2"/>
  <c r="G10" i="2"/>
  <c r="G11" i="2"/>
  <c r="G18" i="2"/>
  <c r="G28" i="2"/>
  <c r="G29" i="2"/>
  <c r="G30" i="2"/>
  <c r="G31" i="2"/>
  <c r="G32" i="2"/>
  <c r="G33" i="2"/>
  <c r="G86" i="2" l="1"/>
  <c r="G58" i="2"/>
  <c r="F15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<sst xmlns="http://schemas.openxmlformats.org/spreadsheetml/2006/main" count="497" uniqueCount="309">
  <si>
    <t>Item</t>
  </si>
  <si>
    <t>Description</t>
  </si>
  <si>
    <t>Approximate Quantity</t>
  </si>
  <si>
    <t>Unit</t>
  </si>
  <si>
    <t>Unit Price</t>
  </si>
  <si>
    <t>Amount</t>
  </si>
  <si>
    <t>MRST</t>
  </si>
  <si>
    <t>Lump Sum</t>
  </si>
  <si>
    <t>each</t>
  </si>
  <si>
    <t>Name of Bidder</t>
  </si>
  <si>
    <t>Spec.
Ref</t>
  </si>
  <si>
    <t>FORM B:PRICES</t>
  </si>
  <si>
    <t>UNIT PRICES</t>
  </si>
  <si>
    <t>LS</t>
  </si>
  <si>
    <t>m³</t>
  </si>
  <si>
    <t>CW 3110-R19</t>
  </si>
  <si>
    <t>m²</t>
  </si>
  <si>
    <t>E12</t>
  </si>
  <si>
    <t>CW 2130-R12</t>
  </si>
  <si>
    <t>Sodding</t>
  </si>
  <si>
    <t>TOTAL BID PRICE (GST extra) (in numbers)</t>
  </si>
  <si>
    <t>Subtotal:</t>
  </si>
  <si>
    <t>F</t>
  </si>
  <si>
    <t>E</t>
  </si>
  <si>
    <t>D</t>
  </si>
  <si>
    <t>C</t>
  </si>
  <si>
    <t>B</t>
  </si>
  <si>
    <t>A</t>
  </si>
  <si>
    <t>(See B11)</t>
  </si>
  <si>
    <t>EARTH AND BASE WORKS</t>
  </si>
  <si>
    <t>A.1</t>
  </si>
  <si>
    <t>Clearing and Grubbing</t>
  </si>
  <si>
    <t>CW 3010-R4</t>
  </si>
  <si>
    <t>A.2</t>
  </si>
  <si>
    <t>Common Excavation - Suitable Site Material</t>
  </si>
  <si>
    <t xml:space="preserve">CW 3170-R3
      </t>
  </si>
  <si>
    <t>A.3</t>
  </si>
  <si>
    <t>Waste Excavation - Surplus</t>
  </si>
  <si>
    <t>CW 1130-R3</t>
  </si>
  <si>
    <t>A.4</t>
  </si>
  <si>
    <t>Stripping and Stockpiling Topsoil</t>
  </si>
  <si>
    <t>CW3110-R21</t>
  </si>
  <si>
    <t>A.5</t>
  </si>
  <si>
    <t>Supplying and Placing Base Course Material</t>
  </si>
  <si>
    <t>CW 3110-R21</t>
  </si>
  <si>
    <t>i)</t>
  </si>
  <si>
    <t>Base Course Material - Granular A Limestone</t>
  </si>
  <si>
    <t>A.6</t>
  </si>
  <si>
    <t>Supplying and Placing Sub-base Material</t>
  </si>
  <si>
    <t>50 mm Granular A Limestone</t>
  </si>
  <si>
    <t>t</t>
  </si>
  <si>
    <t>A.7</t>
  </si>
  <si>
    <t>Geotextile Fabric</t>
  </si>
  <si>
    <t>CW 3130-R5</t>
  </si>
  <si>
    <t>Separation Fabric</t>
  </si>
  <si>
    <t>A.8</t>
  </si>
  <si>
    <t>Grading of Boulevards</t>
  </si>
  <si>
    <t>ROADWORKS - REMOVALS/RENEWALS</t>
  </si>
  <si>
    <t>A.9</t>
  </si>
  <si>
    <t>Concrete Curb Installation</t>
  </si>
  <si>
    <t>CW 3240-R10</t>
  </si>
  <si>
    <t>Mountable Curb (125 mm Reveal Ht, Integral)</t>
  </si>
  <si>
    <t>SD-201</t>
  </si>
  <si>
    <t>m</t>
  </si>
  <si>
    <t>A.10</t>
  </si>
  <si>
    <t>Slab Replacements</t>
  </si>
  <si>
    <t>CW 3230-R8</t>
  </si>
  <si>
    <t>200 mm Concrete Pavement (Reinforced)</t>
  </si>
  <si>
    <t>ROADWORKS - NEW CONSTRUCTION</t>
  </si>
  <si>
    <t>A.11</t>
  </si>
  <si>
    <t>Concrete Curbs, Curb and Gutter, and Splash Strips</t>
  </si>
  <si>
    <t>CW 3310-R16</t>
  </si>
  <si>
    <t>Splash Strip (Separate, 300mm width)</t>
  </si>
  <si>
    <t>ASSOCIATED DRAINAGE AND UNDERGROUND WORKS</t>
  </si>
  <si>
    <t>A.12</t>
  </si>
  <si>
    <t>Removal of Existing Catch Basins</t>
  </si>
  <si>
    <t>A.13</t>
  </si>
  <si>
    <t>Plugging and Abandoning of Existing Pipe Culverts</t>
  </si>
  <si>
    <t>CW 3610-R5</t>
  </si>
  <si>
    <t>A.14</t>
  </si>
  <si>
    <t>Supply and Installation of In-Line Gate Valve</t>
  </si>
  <si>
    <t>E7</t>
  </si>
  <si>
    <t>A.15</t>
  </si>
  <si>
    <t>Catch Basin</t>
  </si>
  <si>
    <t>CW 2130-R12 SD-025</t>
  </si>
  <si>
    <t>Supply and Install Restrictor Plate</t>
  </si>
  <si>
    <t>E8</t>
  </si>
  <si>
    <t>A.16</t>
  </si>
  <si>
    <t>Drainage Connection Pipe (300 mm, PVC)</t>
  </si>
  <si>
    <t>A.17</t>
  </si>
  <si>
    <t>Connecting to Existing Catch Basin</t>
  </si>
  <si>
    <t>300 mm Drainage Connection Inlet Pipe</t>
  </si>
  <si>
    <t>SD-010</t>
  </si>
  <si>
    <t>A.18</t>
  </si>
  <si>
    <t xml:space="preserve">Connecting to Existing Sewer </t>
  </si>
  <si>
    <t>SD-002</t>
  </si>
  <si>
    <t>A.19</t>
  </si>
  <si>
    <t>Sewer Service</t>
  </si>
  <si>
    <t>150mm in a Trench, Class B Bedding, Class 2 Backfill</t>
  </si>
  <si>
    <t>ii)</t>
  </si>
  <si>
    <t>Pipe Under Roadway Excavation</t>
  </si>
  <si>
    <t>SD-018</t>
  </si>
  <si>
    <t>MISCELLANEOUS</t>
  </si>
  <si>
    <t>A.20</t>
  </si>
  <si>
    <t>Removal of Existing Fence</t>
  </si>
  <si>
    <t>E9</t>
  </si>
  <si>
    <t>A.21</t>
  </si>
  <si>
    <t>Chain Link Fence</t>
  </si>
  <si>
    <t>CW 3550-R3</t>
  </si>
  <si>
    <t>3.05m Height</t>
  </si>
  <si>
    <t>1.22m Height</t>
  </si>
  <si>
    <t>iii)</t>
  </si>
  <si>
    <t>Gates - 3.05m X 3.7m</t>
  </si>
  <si>
    <t>iv)</t>
  </si>
  <si>
    <t>Gates - 3.05m X 2.6m</t>
  </si>
  <si>
    <t>v)</t>
  </si>
  <si>
    <t>Gates - 3.05m X 1.0m</t>
  </si>
  <si>
    <t>vi)</t>
  </si>
  <si>
    <t>Gates - 1.22m X 1.0m</t>
  </si>
  <si>
    <t>A.22</t>
  </si>
  <si>
    <t>Subsurface Characterization</t>
  </si>
  <si>
    <t>E10</t>
  </si>
  <si>
    <t>lump sum</t>
  </si>
  <si>
    <t>A.23</t>
  </si>
  <si>
    <t>Polyethylene Waterline, 40 mm</t>
  </si>
  <si>
    <t>CW 3530-R3</t>
  </si>
  <si>
    <t>A.24</t>
  </si>
  <si>
    <t>Supply and Install Signs</t>
  </si>
  <si>
    <t>E11</t>
  </si>
  <si>
    <t>LANDSCAPING</t>
  </si>
  <si>
    <t>A.25</t>
  </si>
  <si>
    <t>CW 3510-R8</t>
  </si>
  <si>
    <t>Width &gt; or =600mm</t>
  </si>
  <si>
    <t>A.26</t>
  </si>
  <si>
    <t>Seeding</t>
  </si>
  <si>
    <t>CW 3520-R7</t>
  </si>
  <si>
    <t>A.27</t>
  </si>
  <si>
    <t>Erosion Control Blankets</t>
  </si>
  <si>
    <r>
      <t>m</t>
    </r>
    <r>
      <rPr>
        <vertAlign val="superscript"/>
        <sz val="8"/>
        <rFont val="Arial"/>
        <family val="2"/>
      </rPr>
      <t>3</t>
    </r>
  </si>
  <si>
    <r>
      <t>Connecting to 300mm (</t>
    </r>
    <r>
      <rPr>
        <i/>
        <sz val="8"/>
        <rFont val="Arial"/>
        <family val="2"/>
      </rPr>
      <t>PVC LDS</t>
    </r>
    <r>
      <rPr>
        <sz val="8"/>
        <rFont val="Arial"/>
        <family val="2"/>
      </rPr>
      <t>) Sewer</t>
    </r>
  </si>
  <si>
    <t>CIVIL WORK:</t>
  </si>
  <si>
    <t>RAIL WORK:</t>
  </si>
  <si>
    <t>RAILWAY CIVIL WORKS</t>
  </si>
  <si>
    <t>CW 3010</t>
  </si>
  <si>
    <t>ha</t>
  </si>
  <si>
    <t xml:space="preserve">CW 3170
      </t>
  </si>
  <si>
    <t>SPEC 34 72 16</t>
  </si>
  <si>
    <t>CW3130</t>
  </si>
  <si>
    <t>CW3135</t>
  </si>
  <si>
    <t>tonnes</t>
  </si>
  <si>
    <t>CW3520</t>
  </si>
  <si>
    <t>Common Excavation - Unsuitable</t>
  </si>
  <si>
    <t>Off-Site Disposal of Unsuitable Material</t>
  </si>
  <si>
    <t>Stripping And Stockpiling of Topsoil</t>
  </si>
  <si>
    <t>Subgrade Compaction</t>
  </si>
  <si>
    <t>Supply and Install Geotextile Fabric Separation</t>
  </si>
  <si>
    <t>Supply and Install Geogrid</t>
  </si>
  <si>
    <t>Supply and Install Borrow (Granular A)</t>
  </si>
  <si>
    <t>B.1</t>
  </si>
  <si>
    <t>B.2</t>
  </si>
  <si>
    <t>B.3</t>
  </si>
  <si>
    <t>B.4</t>
  </si>
  <si>
    <t>B.5</t>
  </si>
  <si>
    <t>B.6</t>
  </si>
  <si>
    <t>B.7</t>
  </si>
  <si>
    <t>B.8</t>
  </si>
  <si>
    <t>Supply and Install Sub-Ballast</t>
  </si>
  <si>
    <t>Landscaping - Seeding and Topsoil Placement</t>
  </si>
  <si>
    <t>B.9</t>
  </si>
  <si>
    <t>B.10</t>
  </si>
  <si>
    <t>TRACK CONSTRUCTION</t>
  </si>
  <si>
    <t>L. sum</t>
  </si>
  <si>
    <t>SPEC 34 72 17</t>
  </si>
  <si>
    <t>Existing Track Removal</t>
  </si>
  <si>
    <t>Existing Bumping Post Removal</t>
  </si>
  <si>
    <t>New Track Construction</t>
  </si>
  <si>
    <t>Supply and Install Ballast on New Track Construction</t>
  </si>
  <si>
    <t>Surfacing of New Track Construction</t>
  </si>
  <si>
    <t>Ballasting and Surfacing of Existing Turnout</t>
  </si>
  <si>
    <t>Supply and Install of Fixed Bumping Post</t>
  </si>
  <si>
    <t>Off-Site Disposal of Track Removal Materials</t>
  </si>
  <si>
    <t>Rehabilitation of Existing #9 Turnout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</si>
  <si>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</si>
  <si>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</si>
  <si>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</si>
  <si>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</si>
  <si>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</si>
  <si>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</si>
  <si>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</si>
  <si>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</si>
  <si>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</si>
  <si>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WATER AND WASTE WORK</t>
  </si>
  <si>
    <t>CW2130</t>
  </si>
  <si>
    <t>EA</t>
  </si>
  <si>
    <t>CW3120</t>
  </si>
  <si>
    <t>Supply and Install 300mm Dia Concrete Storm Sewer (Including Trench, Bedding, And Backfill)</t>
  </si>
  <si>
    <t>Supply and Install of 1.2m Catch Basin Manhole with Frame &amp; Grate</t>
  </si>
  <si>
    <t>Supply and Install of 150mm Dia. Subdrains (Including Trench, Drain Rock, and Geotextile)</t>
  </si>
  <si>
    <t>Supply and Install of 150mm Dia. Subdrain Cleanouts(Including Backfill)</t>
  </si>
  <si>
    <t>B.20</t>
  </si>
  <si>
    <t>B.21</t>
  </si>
  <si>
    <t>B.22</t>
  </si>
  <si>
    <t>B.23</t>
  </si>
  <si>
    <t>C.1</t>
  </si>
  <si>
    <t>Demolition to existing Railcar Shelter wall and parapet finishes</t>
  </si>
  <si>
    <t>C.2</t>
  </si>
  <si>
    <t>Pile foundation</t>
  </si>
  <si>
    <t>SPEC 31 61 13</t>
  </si>
  <si>
    <t>C.3</t>
  </si>
  <si>
    <t>CIP Concrete (Containment pit, sumps, grade beams, slab-on-grade, structural slab)</t>
  </si>
  <si>
    <t>SPEC 03 30 00</t>
  </si>
  <si>
    <t>C.4</t>
  </si>
  <si>
    <t>Masonry (CMU)</t>
  </si>
  <si>
    <t>SPEC 04 22 00</t>
  </si>
  <si>
    <t>Roof OWSJ and deck</t>
  </si>
  <si>
    <t>SPEC 05 21 00 SPEC 05 31 00</t>
  </si>
  <si>
    <t>Structural &amp; Misc. Steel, steel grating</t>
  </si>
  <si>
    <t>SPEC 05 12 23</t>
  </si>
  <si>
    <t xml:space="preserve">FRP Grating, ladders, guardrail </t>
  </si>
  <si>
    <t>SPEC 06 64 00</t>
  </si>
  <si>
    <t>Railcar platform gangway and jib crane</t>
  </si>
  <si>
    <t>D.1</t>
  </si>
  <si>
    <t>D.2</t>
  </si>
  <si>
    <t>CIP Concrete (Containment pit, sumps)</t>
  </si>
  <si>
    <t>D.3</t>
  </si>
  <si>
    <t>D.4</t>
  </si>
  <si>
    <t>D.6</t>
  </si>
  <si>
    <t>Electrical and Instrumentation demolition and modification of existing system</t>
  </si>
  <si>
    <t>Div, 25,26,27,28</t>
  </si>
  <si>
    <t>Supply and install Non Standardized Electrical, Instrumentation and Control Systems</t>
  </si>
  <si>
    <t>Supply and Install Standardized Electrical Instrumentation and Control Systems</t>
  </si>
  <si>
    <t>E3, E4, E5, E6</t>
  </si>
  <si>
    <t>Supply and Install Systems Integration Work</t>
  </si>
  <si>
    <t>E3</t>
  </si>
  <si>
    <t>Supply and Install Standardized Electrical, Instrumentation and Control Systems</t>
  </si>
  <si>
    <t>E4,E5,E6</t>
  </si>
  <si>
    <t>Div, 25,26, 27</t>
  </si>
  <si>
    <t>E3, E4, E6</t>
  </si>
  <si>
    <t>Div, 25,26</t>
  </si>
  <si>
    <t>Supply and Install Process 
Mechanical Equipment</t>
  </si>
  <si>
    <t>Division 40</t>
  </si>
  <si>
    <t xml:space="preserve">Supply and Install Building 
Mechanical Equipment </t>
  </si>
  <si>
    <t>Divisions 22, 23</t>
  </si>
  <si>
    <t>Supply Commissioning services</t>
  </si>
  <si>
    <t xml:space="preserve">Supply training services </t>
  </si>
  <si>
    <t xml:space="preserve">Supply operations and 
maintenance manuals </t>
  </si>
  <si>
    <t>19131, Appendix E</t>
  </si>
  <si>
    <t>D.7</t>
  </si>
  <si>
    <t>D.8</t>
  </si>
  <si>
    <t>D.9</t>
  </si>
  <si>
    <t>D.10</t>
  </si>
  <si>
    <t>D.11</t>
  </si>
  <si>
    <t>D.12</t>
  </si>
  <si>
    <t>D.13</t>
  </si>
  <si>
    <t>D.14</t>
  </si>
  <si>
    <t>D.5</t>
  </si>
  <si>
    <t>D.15</t>
  </si>
  <si>
    <t>D.16</t>
  </si>
  <si>
    <t>D.17</t>
  </si>
  <si>
    <t>C.5</t>
  </si>
  <si>
    <t>Divisions, 25,26,27,28</t>
  </si>
  <si>
    <t>BUILDING 100</t>
  </si>
  <si>
    <t>BUILDING 101</t>
  </si>
  <si>
    <t>BUILDING 102</t>
  </si>
  <si>
    <t>REMOTE DOSING SYSTEMS</t>
  </si>
  <si>
    <t>COMPRESSED AIR SYSTEM UPGRADE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</si>
  <si>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</si>
  <si>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</si>
  <si>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</si>
  <si>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</si>
  <si>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</si>
  <si>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</si>
  <si>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</si>
  <si>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</si>
  <si>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</si>
  <si>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E.10</t>
  </si>
  <si>
    <t>E.11</t>
  </si>
  <si>
    <t>E.12</t>
  </si>
  <si>
    <t>E.13</t>
  </si>
  <si>
    <t>E.14</t>
  </si>
  <si>
    <t>Supply and install compressed air system upgrade</t>
  </si>
  <si>
    <t>Dosing Points (DP 1.3, DP 1.4, DP 1.5A/B &amp; DP 1.6)</t>
  </si>
  <si>
    <t>Dosing Points (DP 2.1A/B)</t>
  </si>
  <si>
    <t>Dosing Points (DP 4.1, 4.2 &amp; 4.3)</t>
  </si>
  <si>
    <t>F.1</t>
  </si>
  <si>
    <t>F.2</t>
  </si>
  <si>
    <t>F.4</t>
  </si>
  <si>
    <t>F.3</t>
  </si>
  <si>
    <t>F.5</t>
  </si>
  <si>
    <t>F.6</t>
  </si>
  <si>
    <t>F.7</t>
  </si>
  <si>
    <t>F.8</t>
  </si>
  <si>
    <t>F.9</t>
  </si>
  <si>
    <t>G</t>
  </si>
  <si>
    <t>G.1</t>
  </si>
  <si>
    <t>G.2</t>
  </si>
  <si>
    <t>G.3</t>
  </si>
  <si>
    <t>G.4</t>
  </si>
  <si>
    <t>G.5</t>
  </si>
  <si>
    <t>G.6</t>
  </si>
  <si>
    <t>H</t>
  </si>
  <si>
    <t>ALLOWANCES</t>
  </si>
  <si>
    <t>I</t>
  </si>
  <si>
    <t>H.1</t>
  </si>
  <si>
    <t>Cash Allowance</t>
  </si>
  <si>
    <t>H.2</t>
  </si>
  <si>
    <t>E13</t>
  </si>
  <si>
    <t>E14</t>
  </si>
  <si>
    <t>Vibration Monitoring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</si>
</sst>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  <font>
      <b/>
      <sz val="8"/>
      <name val="Arial"/>
      <family val="2"/>
    </font>
    <font>
      <sz val="10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color indexed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i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8"/>
      </top>
      <bottom style="hair">
        <color indexed="8"/>
      </bottom>
      <diagonal/>
    </border>
    <border>
      <left style="thin">
        <color theme="0" tint="-0.499984740745262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8"/>
      </bottom>
      <diagonal/>
    </border>
    <border>
      <left style="thin">
        <color theme="0" tint="-0.499984740745262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8"/>
      </top>
      <bottom/>
      <diagonal/>
    </border>
    <border>
      <left style="thin">
        <color theme="0" tint="-0.499984740745262"/>
      </left>
      <right style="thin">
        <color indexed="64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499984740745262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/>
      <diagonal/>
    </border>
    <border>
      <left style="thin">
        <color indexed="8"/>
      </left>
      <right style="thin">
        <color theme="0" tint="-0.499984740745262"/>
      </right>
      <top style="hair">
        <color indexed="8"/>
      </top>
      <bottom/>
      <diagonal/>
    </border>
    <border>
      <left style="thin">
        <color indexed="8"/>
      </left>
      <right style="thin">
        <color theme="0" tint="-0.499984740745262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44" fontId="42" fillId="0" borderId="0" applyFont="0" applyFill="0" applyBorder="0" applyAlignment="0" applyProtection="0"/>
    <xf numFmtId="0" fontId="24" fillId="0" borderId="0"/>
  </cellStyleXfs>
  <cellXfs count="29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165" fontId="0" fillId="0" borderId="16" xfId="0" applyNumberFormat="1" applyBorder="1" applyAlignment="1"/>
    <xf numFmtId="4" fontId="0" fillId="0" borderId="28" xfId="0" applyNumberFormat="1" applyBorder="1" applyAlignment="1" applyProtection="1">
      <alignment horizontal="right"/>
    </xf>
    <xf numFmtId="3" fontId="3" fillId="0" borderId="20" xfId="0" applyNumberFormat="1" applyFon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4" fontId="0" fillId="0" borderId="51" xfId="0" applyNumberFormat="1" applyBorder="1" applyAlignment="1" applyProtection="1">
      <alignment horizontal="right"/>
    </xf>
    <xf numFmtId="4" fontId="1" fillId="0" borderId="47" xfId="0" applyNumberFormat="1" applyFont="1" applyBorder="1" applyAlignment="1" applyProtection="1">
      <alignment horizontal="right"/>
    </xf>
    <xf numFmtId="4" fontId="1" fillId="0" borderId="52" xfId="0" applyNumberFormat="1" applyFont="1" applyBorder="1" applyAlignment="1" applyProtection="1">
      <alignment horizontal="right"/>
    </xf>
    <xf numFmtId="4" fontId="1" fillId="0" borderId="41" xfId="0" applyNumberFormat="1" applyFont="1" applyBorder="1" applyAlignment="1" applyProtection="1">
      <alignment horizontal="right"/>
    </xf>
    <xf numFmtId="4" fontId="1" fillId="0" borderId="60" xfId="0" applyNumberFormat="1" applyFont="1" applyBorder="1" applyAlignment="1" applyProtection="1">
      <alignment horizontal="right"/>
    </xf>
    <xf numFmtId="165" fontId="0" fillId="0" borderId="67" xfId="0" applyNumberFormat="1" applyBorder="1" applyAlignment="1" applyProtection="1"/>
    <xf numFmtId="165" fontId="0" fillId="0" borderId="64" xfId="0" applyNumberFormat="1" applyBorder="1" applyAlignment="1" applyProtection="1"/>
    <xf numFmtId="165" fontId="0" fillId="0" borderId="74" xfId="0" applyNumberFormat="1" applyBorder="1" applyAlignment="1" applyProtection="1"/>
    <xf numFmtId="4" fontId="0" fillId="0" borderId="70" xfId="0" applyNumberFormat="1" applyBorder="1" applyAlignment="1" applyProtection="1">
      <alignment horizontal="right"/>
    </xf>
    <xf numFmtId="165" fontId="1" fillId="0" borderId="75" xfId="0" applyNumberFormat="1" applyFont="1" applyBorder="1" applyAlignment="1" applyProtection="1"/>
    <xf numFmtId="4" fontId="1" fillId="0" borderId="70" xfId="0" applyNumberFormat="1" applyFont="1" applyBorder="1" applyAlignment="1" applyProtection="1">
      <alignment horizontal="right"/>
    </xf>
    <xf numFmtId="4" fontId="1" fillId="0" borderId="73" xfId="0" applyNumberFormat="1" applyFont="1" applyBorder="1" applyAlignment="1" applyProtection="1">
      <alignment horizontal="right"/>
    </xf>
    <xf numFmtId="165" fontId="1" fillId="0" borderId="78" xfId="0" applyNumberFormat="1" applyFont="1" applyBorder="1" applyAlignment="1" applyProtection="1"/>
    <xf numFmtId="165" fontId="50" fillId="0" borderId="80" xfId="0" applyNumberFormat="1" applyFont="1" applyBorder="1" applyAlignment="1" applyProtection="1"/>
    <xf numFmtId="166" fontId="50" fillId="0" borderId="81" xfId="0" applyNumberFormat="1" applyFont="1" applyBorder="1" applyAlignment="1" applyProtection="1">
      <alignment wrapText="1"/>
    </xf>
    <xf numFmtId="0" fontId="41" fillId="0" borderId="35" xfId="0" applyFont="1" applyBorder="1" applyAlignment="1" applyProtection="1">
      <alignment wrapText="1"/>
    </xf>
    <xf numFmtId="0" fontId="41" fillId="0" borderId="35" xfId="0" applyFont="1" applyBorder="1" applyAlignment="1" applyProtection="1">
      <alignment horizontal="center" wrapText="1"/>
    </xf>
    <xf numFmtId="3" fontId="41" fillId="0" borderId="35" xfId="0" applyNumberFormat="1" applyFont="1" applyBorder="1" applyAlignment="1" applyProtection="1">
      <alignment horizontal="center"/>
    </xf>
    <xf numFmtId="4" fontId="41" fillId="0" borderId="83" xfId="0" applyNumberFormat="1" applyFont="1" applyBorder="1" applyAlignment="1" applyProtection="1">
      <alignment horizontal="right"/>
    </xf>
    <xf numFmtId="165" fontId="2" fillId="0" borderId="33" xfId="0" applyNumberFormat="1" applyFont="1" applyBorder="1" applyAlignment="1" applyProtection="1"/>
    <xf numFmtId="165" fontId="0" fillId="0" borderId="85" xfId="0" applyNumberFormat="1" applyBorder="1" applyAlignment="1" applyProtection="1"/>
    <xf numFmtId="4" fontId="0" fillId="0" borderId="86" xfId="0" applyNumberFormat="1" applyBorder="1" applyAlignment="1" applyProtection="1">
      <alignment horizontal="right"/>
    </xf>
    <xf numFmtId="165" fontId="0" fillId="0" borderId="80" xfId="0" applyNumberFormat="1" applyBorder="1" applyAlignment="1" applyProtection="1"/>
    <xf numFmtId="0" fontId="50" fillId="0" borderId="81" xfId="0" applyFont="1" applyBorder="1" applyAlignment="1" applyProtection="1">
      <alignment wrapText="1"/>
    </xf>
    <xf numFmtId="0" fontId="0" fillId="0" borderId="35" xfId="0" applyBorder="1" applyAlignment="1" applyProtection="1">
      <alignment wrapText="1"/>
    </xf>
    <xf numFmtId="0" fontId="3" fillId="0" borderId="35" xfId="0" applyFont="1" applyBorder="1" applyAlignment="1" applyProtection="1">
      <alignment horizontal="center" wrapText="1"/>
    </xf>
    <xf numFmtId="3" fontId="0" fillId="0" borderId="35" xfId="0" applyNumberFormat="1" applyBorder="1" applyAlignment="1" applyProtection="1">
      <alignment horizontal="center"/>
    </xf>
    <xf numFmtId="4" fontId="1" fillId="0" borderId="87" xfId="0" applyNumberFormat="1" applyFont="1" applyBorder="1" applyAlignment="1" applyProtection="1">
      <alignment horizontal="right"/>
    </xf>
    <xf numFmtId="0" fontId="2" fillId="0" borderId="89" xfId="0" applyFont="1" applyBorder="1" applyAlignment="1" applyProtection="1">
      <alignment wrapText="1"/>
    </xf>
    <xf numFmtId="0" fontId="0" fillId="0" borderId="90" xfId="0" applyBorder="1" applyAlignment="1" applyProtection="1">
      <alignment wrapText="1"/>
    </xf>
    <xf numFmtId="0" fontId="3" fillId="0" borderId="90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</xf>
    <xf numFmtId="3" fontId="0" fillId="0" borderId="62" xfId="0" applyNumberFormat="1" applyBorder="1" applyAlignment="1" applyProtection="1">
      <alignment horizontal="center"/>
    </xf>
    <xf numFmtId="0" fontId="1" fillId="0" borderId="73" xfId="0" applyFont="1" applyBorder="1" applyAlignment="1" applyProtection="1">
      <alignment wrapText="1"/>
    </xf>
    <xf numFmtId="165" fontId="1" fillId="0" borderId="73" xfId="0" applyNumberFormat="1" applyFont="1" applyBorder="1" applyAlignment="1" applyProtection="1"/>
    <xf numFmtId="0" fontId="1" fillId="0" borderId="73" xfId="0" applyFont="1" applyBorder="1" applyAlignment="1" applyProtection="1">
      <alignment horizontal="center" wrapText="1"/>
    </xf>
    <xf numFmtId="3" fontId="1" fillId="0" borderId="73" xfId="0" applyNumberFormat="1" applyFont="1" applyBorder="1" applyAlignment="1" applyProtection="1">
      <alignment horizontal="center"/>
    </xf>
    <xf numFmtId="165" fontId="1" fillId="0" borderId="68" xfId="0" applyNumberFormat="1" applyFont="1" applyBorder="1" applyAlignment="1" applyProtection="1"/>
    <xf numFmtId="0" fontId="1" fillId="0" borderId="68" xfId="0" applyFont="1" applyBorder="1" applyAlignment="1" applyProtection="1">
      <alignment wrapText="1"/>
    </xf>
    <xf numFmtId="4" fontId="1" fillId="0" borderId="68" xfId="0" applyNumberFormat="1" applyFont="1" applyBorder="1" applyAlignment="1" applyProtection="1">
      <alignment horizontal="right"/>
    </xf>
    <xf numFmtId="165" fontId="1" fillId="0" borderId="87" xfId="0" applyNumberFormat="1" applyFont="1" applyBorder="1" applyAlignment="1" applyProtection="1"/>
    <xf numFmtId="0" fontId="1" fillId="0" borderId="87" xfId="0" applyFont="1" applyBorder="1" applyAlignment="1" applyProtection="1">
      <alignment wrapText="1"/>
    </xf>
    <xf numFmtId="0" fontId="1" fillId="0" borderId="87" xfId="0" applyFont="1" applyBorder="1" applyAlignment="1" applyProtection="1">
      <alignment horizontal="center" wrapText="1"/>
    </xf>
    <xf numFmtId="3" fontId="1" fillId="0" borderId="87" xfId="0" applyNumberFormat="1" applyFont="1" applyBorder="1" applyAlignment="1" applyProtection="1">
      <alignment horizontal="center"/>
    </xf>
    <xf numFmtId="0" fontId="1" fillId="0" borderId="73" xfId="0" applyFont="1" applyBorder="1" applyAlignment="1" applyProtection="1">
      <alignment horizontal="left" wrapText="1"/>
    </xf>
    <xf numFmtId="0" fontId="1" fillId="0" borderId="87" xfId="0" applyFont="1" applyBorder="1" applyAlignment="1" applyProtection="1">
      <alignment horizontal="left" wrapText="1"/>
    </xf>
    <xf numFmtId="165" fontId="2" fillId="0" borderId="80" xfId="0" applyNumberFormat="1" applyFont="1" applyBorder="1" applyAlignment="1" applyProtection="1"/>
    <xf numFmtId="4" fontId="1" fillId="0" borderId="88" xfId="0" applyNumberFormat="1" applyFont="1" applyBorder="1" applyAlignment="1" applyProtection="1">
      <alignment horizontal="right"/>
    </xf>
    <xf numFmtId="4" fontId="41" fillId="0" borderId="87" xfId="0" applyNumberFormat="1" applyFont="1" applyBorder="1" applyAlignment="1" applyProtection="1">
      <alignment horizontal="right"/>
    </xf>
    <xf numFmtId="165" fontId="1" fillId="0" borderId="66" xfId="0" applyNumberFormat="1" applyFont="1" applyBorder="1" applyAlignment="1" applyProtection="1"/>
    <xf numFmtId="0" fontId="1" fillId="0" borderId="66" xfId="0" applyFont="1" applyBorder="1" applyAlignment="1" applyProtection="1">
      <alignment wrapText="1"/>
    </xf>
    <xf numFmtId="0" fontId="1" fillId="0" borderId="66" xfId="0" applyFont="1" applyBorder="1" applyAlignment="1" applyProtection="1">
      <alignment horizontal="left" wrapText="1"/>
    </xf>
    <xf numFmtId="0" fontId="1" fillId="0" borderId="66" xfId="0" applyFont="1" applyBorder="1" applyAlignment="1" applyProtection="1">
      <alignment horizontal="center" wrapText="1"/>
    </xf>
    <xf numFmtId="3" fontId="1" fillId="0" borderId="66" xfId="0" applyNumberFormat="1" applyFont="1" applyBorder="1" applyAlignment="1" applyProtection="1">
      <alignment horizontal="center"/>
    </xf>
    <xf numFmtId="4" fontId="1" fillId="0" borderId="66" xfId="0" applyNumberFormat="1" applyFont="1" applyBorder="1" applyAlignment="1" applyProtection="1">
      <alignment horizontal="right"/>
    </xf>
    <xf numFmtId="0" fontId="1" fillId="0" borderId="88" xfId="0" applyFont="1" applyBorder="1" applyAlignment="1" applyProtection="1">
      <alignment wrapText="1"/>
    </xf>
    <xf numFmtId="4" fontId="41" fillId="0" borderId="26" xfId="0" applyNumberFormat="1" applyFont="1" applyBorder="1" applyAlignment="1" applyProtection="1">
      <alignment horizontal="right"/>
    </xf>
    <xf numFmtId="0" fontId="3" fillId="0" borderId="0" xfId="0" applyFont="1"/>
    <xf numFmtId="165" fontId="2" fillId="0" borderId="13" xfId="0" applyNumberFormat="1" applyFont="1" applyBorder="1" applyAlignment="1" applyProtection="1"/>
    <xf numFmtId="0" fontId="2" fillId="0" borderId="13" xfId="0" applyFont="1" applyBorder="1" applyAlignment="1" applyProtection="1">
      <alignment wrapText="1"/>
    </xf>
    <xf numFmtId="0" fontId="2" fillId="0" borderId="35" xfId="0" applyFont="1" applyBorder="1" applyAlignment="1" applyProtection="1">
      <alignment wrapText="1"/>
    </xf>
    <xf numFmtId="0" fontId="2" fillId="0" borderId="35" xfId="0" applyFont="1" applyBorder="1" applyAlignment="1" applyProtection="1">
      <alignment horizontal="center" wrapText="1"/>
    </xf>
    <xf numFmtId="3" fontId="2" fillId="0" borderId="35" xfId="0" applyNumberFormat="1" applyFont="1" applyBorder="1" applyAlignment="1" applyProtection="1">
      <alignment horizontal="center"/>
    </xf>
    <xf numFmtId="4" fontId="2" fillId="0" borderId="26" xfId="0" applyNumberFormat="1" applyFont="1" applyBorder="1" applyAlignment="1" applyProtection="1">
      <alignment horizontal="right"/>
    </xf>
    <xf numFmtId="4" fontId="0" fillId="0" borderId="96" xfId="0" applyNumberFormat="1" applyBorder="1" applyAlignment="1" applyProtection="1">
      <alignment horizontal="right"/>
    </xf>
    <xf numFmtId="4" fontId="3" fillId="0" borderId="61" xfId="0" applyNumberFormat="1" applyFont="1" applyBorder="1" applyAlignment="1" applyProtection="1">
      <alignment horizontal="right"/>
    </xf>
    <xf numFmtId="4" fontId="3" fillId="0" borderId="26" xfId="0" applyNumberFormat="1" applyFont="1" applyBorder="1" applyAlignment="1" applyProtection="1">
      <alignment horizontal="left" wrapText="1"/>
    </xf>
    <xf numFmtId="0" fontId="2" fillId="0" borderId="0" xfId="0" applyFont="1"/>
    <xf numFmtId="165" fontId="2" fillId="0" borderId="0" xfId="0" applyNumberFormat="1" applyFont="1" applyAlignment="1" applyProtection="1"/>
    <xf numFmtId="0" fontId="50" fillId="0" borderId="87" xfId="0" applyFont="1" applyBorder="1" applyAlignment="1" applyProtection="1">
      <alignment wrapText="1"/>
    </xf>
    <xf numFmtId="165" fontId="0" fillId="0" borderId="84" xfId="0" applyNumberFormat="1" applyBorder="1" applyAlignment="1" applyProtection="1"/>
    <xf numFmtId="0" fontId="0" fillId="0" borderId="62" xfId="0" applyBorder="1" applyAlignment="1" applyProtection="1">
      <alignment wrapText="1"/>
    </xf>
    <xf numFmtId="0" fontId="3" fillId="0" borderId="62" xfId="0" applyFont="1" applyBorder="1" applyAlignment="1" applyProtection="1">
      <alignment horizontal="center" wrapText="1"/>
    </xf>
    <xf numFmtId="4" fontId="0" fillId="0" borderId="63" xfId="0" applyNumberFormat="1" applyBorder="1" applyAlignment="1" applyProtection="1">
      <alignment horizontal="right"/>
    </xf>
    <xf numFmtId="0" fontId="0" fillId="0" borderId="92" xfId="0" applyBorder="1" applyAlignment="1" applyProtection="1">
      <alignment wrapText="1"/>
    </xf>
    <xf numFmtId="0" fontId="3" fillId="0" borderId="92" xfId="0" applyFont="1" applyBorder="1" applyAlignment="1" applyProtection="1">
      <alignment horizontal="center" wrapText="1"/>
    </xf>
    <xf numFmtId="3" fontId="0" fillId="0" borderId="92" xfId="0" applyNumberFormat="1" applyBorder="1" applyAlignment="1" applyProtection="1">
      <alignment horizontal="center"/>
    </xf>
    <xf numFmtId="0" fontId="2" fillId="0" borderId="97" xfId="0" applyFont="1" applyBorder="1" applyAlignment="1" applyProtection="1">
      <alignment wrapText="1"/>
    </xf>
    <xf numFmtId="165" fontId="1" fillId="0" borderId="88" xfId="0" applyNumberFormat="1" applyFont="1" applyBorder="1" applyAlignment="1" applyProtection="1"/>
    <xf numFmtId="0" fontId="1" fillId="0" borderId="88" xfId="0" applyFont="1" applyBorder="1" applyAlignment="1" applyProtection="1">
      <alignment horizontal="center" wrapText="1"/>
    </xf>
    <xf numFmtId="3" fontId="1" fillId="0" borderId="88" xfId="0" applyNumberFormat="1" applyFont="1" applyBorder="1" applyAlignment="1" applyProtection="1">
      <alignment horizontal="center"/>
    </xf>
    <xf numFmtId="2" fontId="41" fillId="24" borderId="34" xfId="117" applyNumberFormat="1" applyFont="1" applyFill="1" applyBorder="1" applyAlignment="1">
      <alignment horizontal="right"/>
    </xf>
    <xf numFmtId="4" fontId="1" fillId="27" borderId="73" xfId="0" applyNumberFormat="1" applyFont="1" applyFill="1" applyBorder="1" applyAlignment="1" applyProtection="1">
      <alignment horizontal="right"/>
      <protection locked="0"/>
    </xf>
    <xf numFmtId="4" fontId="1" fillId="27" borderId="98" xfId="0" applyNumberFormat="1" applyFont="1" applyFill="1" applyBorder="1" applyAlignment="1" applyProtection="1">
      <alignment horizontal="right"/>
      <protection locked="0"/>
    </xf>
    <xf numFmtId="4" fontId="1" fillId="27" borderId="99" xfId="0" applyNumberFormat="1" applyFont="1" applyFill="1" applyBorder="1" applyAlignment="1" applyProtection="1">
      <alignment horizontal="right"/>
      <protection locked="0"/>
    </xf>
    <xf numFmtId="4" fontId="1" fillId="27" borderId="40" xfId="0" applyNumberFormat="1" applyFont="1" applyFill="1" applyBorder="1" applyAlignment="1" applyProtection="1">
      <alignment horizontal="right"/>
      <protection locked="0"/>
    </xf>
    <xf numFmtId="4" fontId="1" fillId="27" borderId="59" xfId="0" applyNumberFormat="1" applyFont="1" applyFill="1" applyBorder="1" applyAlignment="1" applyProtection="1">
      <alignment horizontal="right"/>
      <protection locked="0"/>
    </xf>
    <xf numFmtId="4" fontId="1" fillId="27" borderId="46" xfId="0" applyNumberFormat="1" applyFont="1" applyFill="1" applyBorder="1" applyAlignment="1" applyProtection="1">
      <alignment horizontal="right"/>
      <protection locked="0"/>
    </xf>
    <xf numFmtId="4" fontId="1" fillId="27" borderId="66" xfId="0" applyNumberFormat="1" applyFont="1" applyFill="1" applyBorder="1" applyAlignment="1" applyProtection="1">
      <alignment horizontal="right"/>
      <protection locked="0"/>
    </xf>
    <xf numFmtId="4" fontId="1" fillId="27" borderId="68" xfId="0" applyNumberFormat="1" applyFont="1" applyFill="1" applyBorder="1" applyAlignment="1" applyProtection="1">
      <alignment horizontal="right"/>
      <protection locked="0"/>
    </xf>
    <xf numFmtId="4" fontId="1" fillId="27" borderId="87" xfId="0" applyNumberFormat="1" applyFont="1" applyFill="1" applyBorder="1" applyAlignment="1" applyProtection="1">
      <alignment horizontal="right"/>
      <protection locked="0"/>
    </xf>
    <xf numFmtId="4" fontId="1" fillId="27" borderId="88" xfId="0" applyNumberFormat="1" applyFont="1" applyFill="1" applyBorder="1" applyAlignment="1" applyProtection="1">
      <alignment horizontal="right"/>
      <protection locked="0"/>
    </xf>
    <xf numFmtId="4" fontId="0" fillId="27" borderId="14" xfId="0" applyNumberFormat="1" applyFill="1" applyBorder="1" applyAlignment="1" applyProtection="1">
      <alignment horizontal="center"/>
      <protection locked="0"/>
    </xf>
    <xf numFmtId="4" fontId="0" fillId="27" borderId="23" xfId="0" applyNumberFormat="1" applyFill="1" applyBorder="1" applyAlignment="1" applyProtection="1">
      <alignment horizontal="right"/>
      <protection locked="0"/>
    </xf>
    <xf numFmtId="0" fontId="2" fillId="0" borderId="81" xfId="0" applyFont="1" applyBorder="1" applyAlignment="1" applyProtection="1">
      <alignment wrapText="1"/>
    </xf>
    <xf numFmtId="0" fontId="2" fillId="0" borderId="105" xfId="0" applyFont="1" applyBorder="1" applyAlignment="1" applyProtection="1">
      <alignment wrapText="1"/>
    </xf>
    <xf numFmtId="4" fontId="0" fillId="0" borderId="106" xfId="0" applyNumberFormat="1" applyBorder="1" applyAlignment="1" applyProtection="1">
      <alignment horizontal="right"/>
    </xf>
    <xf numFmtId="0" fontId="0" fillId="0" borderId="104" xfId="0" applyBorder="1" applyAlignment="1" applyProtection="1">
      <alignment wrapText="1"/>
    </xf>
    <xf numFmtId="0" fontId="3" fillId="0" borderId="104" xfId="0" applyFont="1" applyBorder="1" applyAlignment="1" applyProtection="1">
      <alignment horizontal="center" wrapText="1"/>
    </xf>
    <xf numFmtId="3" fontId="0" fillId="0" borderId="104" xfId="0" applyNumberFormat="1" applyBorder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left" wrapText="1"/>
    </xf>
    <xf numFmtId="4" fontId="3" fillId="0" borderId="35" xfId="0" applyNumberFormat="1" applyFont="1" applyBorder="1" applyAlignment="1" applyProtection="1">
      <alignment horizontal="center" wrapText="1"/>
    </xf>
    <xf numFmtId="0" fontId="43" fillId="0" borderId="48" xfId="0" applyFont="1" applyBorder="1" applyAlignment="1" applyProtection="1">
      <alignment horizontal="center" vertical="top"/>
    </xf>
    <xf numFmtId="166" fontId="43" fillId="25" borderId="49" xfId="0" applyNumberFormat="1" applyFont="1" applyFill="1" applyBorder="1" applyAlignment="1" applyProtection="1">
      <alignment horizontal="left" vertical="top" wrapText="1"/>
    </xf>
    <xf numFmtId="1" fontId="1" fillId="0" borderId="50" xfId="0" applyNumberFormat="1" applyFont="1" applyBorder="1" applyAlignment="1" applyProtection="1">
      <alignment horizontal="center" vertical="top"/>
    </xf>
    <xf numFmtId="0" fontId="1" fillId="0" borderId="50" xfId="0" applyFont="1" applyBorder="1" applyAlignment="1" applyProtection="1">
      <alignment horizontal="center" vertical="top"/>
    </xf>
    <xf numFmtId="0" fontId="44" fillId="0" borderId="36" xfId="0" applyFont="1" applyBorder="1" applyAlignment="1" applyProtection="1">
      <alignment horizontal="left" vertical="top"/>
    </xf>
    <xf numFmtId="166" fontId="44" fillId="25" borderId="36" xfId="0" applyNumberFormat="1" applyFont="1" applyFill="1" applyBorder="1" applyAlignment="1" applyProtection="1">
      <alignment horizontal="left" vertical="top" wrapText="1"/>
    </xf>
    <xf numFmtId="1" fontId="1" fillId="0" borderId="37" xfId="0" applyNumberFormat="1" applyFont="1" applyBorder="1" applyAlignment="1" applyProtection="1">
      <alignment horizontal="center" vertical="top"/>
    </xf>
    <xf numFmtId="0" fontId="1" fillId="0" borderId="37" xfId="0" applyFont="1" applyBorder="1" applyAlignment="1" applyProtection="1">
      <alignment horizontal="center" vertical="top"/>
    </xf>
    <xf numFmtId="0" fontId="44" fillId="0" borderId="38" xfId="0" applyFont="1" applyBorder="1" applyAlignment="1" applyProtection="1">
      <alignment horizontal="left" vertical="top"/>
    </xf>
    <xf numFmtId="166" fontId="44" fillId="25" borderId="38" xfId="0" applyNumberFormat="1" applyFont="1" applyFill="1" applyBorder="1" applyAlignment="1" applyProtection="1">
      <alignment horizontal="left" vertical="top" wrapText="1"/>
    </xf>
    <xf numFmtId="1" fontId="1" fillId="0" borderId="39" xfId="0" applyNumberFormat="1" applyFont="1" applyBorder="1" applyAlignment="1" applyProtection="1">
      <alignment horizontal="center" vertical="top" wrapText="1"/>
    </xf>
    <xf numFmtId="1" fontId="1" fillId="0" borderId="39" xfId="0" applyNumberFormat="1" applyFont="1" applyBorder="1" applyAlignment="1" applyProtection="1">
      <alignment horizontal="center" vertical="top"/>
    </xf>
    <xf numFmtId="0" fontId="1" fillId="0" borderId="39" xfId="0" applyFont="1" applyBorder="1" applyAlignment="1" applyProtection="1">
      <alignment horizontal="center" vertical="top"/>
    </xf>
    <xf numFmtId="166" fontId="44" fillId="0" borderId="38" xfId="0" applyNumberFormat="1" applyFont="1" applyBorder="1" applyAlignment="1" applyProtection="1">
      <alignment horizontal="left" vertical="top" wrapText="1"/>
    </xf>
    <xf numFmtId="0" fontId="44" fillId="0" borderId="43" xfId="0" applyFont="1" applyBorder="1" applyAlignment="1" applyProtection="1">
      <alignment horizontal="left" vertical="top"/>
    </xf>
    <xf numFmtId="166" fontId="44" fillId="25" borderId="43" xfId="0" applyNumberFormat="1" applyFont="1" applyFill="1" applyBorder="1" applyAlignment="1" applyProtection="1">
      <alignment horizontal="left" vertical="top" wrapText="1"/>
    </xf>
    <xf numFmtId="1" fontId="1" fillId="0" borderId="45" xfId="0" applyNumberFormat="1" applyFont="1" applyBorder="1" applyAlignment="1" applyProtection="1">
      <alignment horizontal="center" vertical="top"/>
    </xf>
    <xf numFmtId="0" fontId="1" fillId="0" borderId="45" xfId="0" applyFont="1" applyBorder="1" applyAlignment="1" applyProtection="1">
      <alignment horizontal="center" vertical="top"/>
    </xf>
    <xf numFmtId="0" fontId="44" fillId="0" borderId="36" xfId="0" applyFont="1" applyBorder="1" applyAlignment="1" applyProtection="1">
      <alignment horizontal="center" vertical="top"/>
    </xf>
    <xf numFmtId="166" fontId="43" fillId="25" borderId="39" xfId="0" applyNumberFormat="1" applyFont="1" applyFill="1" applyBorder="1" applyAlignment="1" applyProtection="1">
      <alignment horizontal="left" vertical="center" wrapText="1"/>
    </xf>
    <xf numFmtId="1" fontId="1" fillId="0" borderId="42" xfId="0" applyNumberFormat="1" applyFont="1" applyBorder="1" applyAlignment="1" applyProtection="1">
      <alignment horizontal="center" vertical="top"/>
    </xf>
    <xf numFmtId="0" fontId="1" fillId="0" borderId="42" xfId="0" applyFont="1" applyBorder="1" applyAlignment="1" applyProtection="1">
      <alignment horizontal="center" vertical="top"/>
    </xf>
    <xf numFmtId="0" fontId="44" fillId="0" borderId="38" xfId="0" applyFont="1" applyBorder="1" applyAlignment="1" applyProtection="1">
      <alignment horizontal="center" vertical="top"/>
    </xf>
    <xf numFmtId="166" fontId="1" fillId="0" borderId="102" xfId="118" applyNumberFormat="1" applyFont="1" applyBorder="1" applyAlignment="1" applyProtection="1">
      <alignment horizontal="left" vertical="top" wrapText="1"/>
    </xf>
    <xf numFmtId="166" fontId="43" fillId="25" borderId="39" xfId="0" applyNumberFormat="1" applyFont="1" applyFill="1" applyBorder="1" applyAlignment="1" applyProtection="1">
      <alignment horizontal="left" vertical="top" wrapText="1"/>
    </xf>
    <xf numFmtId="1" fontId="1" fillId="0" borderId="39" xfId="0" applyNumberFormat="1" applyFont="1" applyBorder="1" applyAlignment="1" applyProtection="1">
      <alignment horizontal="center"/>
    </xf>
    <xf numFmtId="0" fontId="1" fillId="0" borderId="39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vertical="top"/>
    </xf>
    <xf numFmtId="1" fontId="1" fillId="0" borderId="43" xfId="0" applyNumberFormat="1" applyFont="1" applyBorder="1" applyAlignment="1" applyProtection="1">
      <alignment horizontal="center" vertical="top"/>
    </xf>
    <xf numFmtId="1" fontId="1" fillId="0" borderId="36" xfId="0" applyNumberFormat="1" applyFont="1" applyBorder="1" applyAlignment="1" applyProtection="1">
      <alignment horizontal="center" vertical="top"/>
    </xf>
    <xf numFmtId="166" fontId="1" fillId="0" borderId="44" xfId="118" applyNumberFormat="1" applyFont="1" applyBorder="1" applyAlignment="1" applyProtection="1">
      <alignment horizontal="left" vertical="top" wrapText="1"/>
    </xf>
    <xf numFmtId="166" fontId="1" fillId="0" borderId="44" xfId="118" applyNumberFormat="1" applyFont="1" applyBorder="1" applyAlignment="1" applyProtection="1">
      <alignment horizontal="center" vertical="top" wrapText="1"/>
    </xf>
    <xf numFmtId="0" fontId="1" fillId="0" borderId="55" xfId="0" applyFont="1" applyBorder="1" applyAlignment="1" applyProtection="1">
      <alignment vertical="top"/>
    </xf>
    <xf numFmtId="1" fontId="1" fillId="0" borderId="103" xfId="0" applyNumberFormat="1" applyFont="1" applyBorder="1" applyAlignment="1" applyProtection="1">
      <alignment horizontal="center" vertical="top"/>
    </xf>
    <xf numFmtId="166" fontId="44" fillId="25" borderId="45" xfId="0" applyNumberFormat="1" applyFont="1" applyFill="1" applyBorder="1" applyAlignment="1" applyProtection="1">
      <alignment horizontal="left" vertical="top" wrapText="1"/>
    </xf>
    <xf numFmtId="166" fontId="44" fillId="25" borderId="37" xfId="0" applyNumberFormat="1" applyFont="1" applyFill="1" applyBorder="1" applyAlignment="1" applyProtection="1">
      <alignment horizontal="left" vertical="top" wrapText="1"/>
    </xf>
    <xf numFmtId="166" fontId="44" fillId="25" borderId="39" xfId="0" applyNumberFormat="1" applyFont="1" applyFill="1" applyBorder="1" applyAlignment="1" applyProtection="1">
      <alignment horizontal="left" vertical="top" wrapText="1"/>
    </xf>
    <xf numFmtId="0" fontId="44" fillId="0" borderId="56" xfId="0" applyFont="1" applyBorder="1" applyAlignment="1" applyProtection="1">
      <alignment horizontal="left" vertical="top"/>
    </xf>
    <xf numFmtId="166" fontId="44" fillId="0" borderId="57" xfId="0" applyNumberFormat="1" applyFont="1" applyBorder="1" applyAlignment="1" applyProtection="1">
      <alignment horizontal="left" vertical="top" wrapText="1"/>
    </xf>
    <xf numFmtId="1" fontId="1" fillId="0" borderId="58" xfId="0" applyNumberFormat="1" applyFont="1" applyBorder="1" applyAlignment="1" applyProtection="1">
      <alignment horizontal="center" vertical="top"/>
    </xf>
    <xf numFmtId="1" fontId="1" fillId="0" borderId="57" xfId="0" applyNumberFormat="1" applyFont="1" applyBorder="1" applyAlignment="1" applyProtection="1">
      <alignment horizontal="center" vertical="top"/>
    </xf>
    <xf numFmtId="0" fontId="1" fillId="0" borderId="57" xfId="0" applyFont="1" applyBorder="1" applyAlignment="1" applyProtection="1">
      <alignment horizontal="center" vertical="top" wrapText="1"/>
    </xf>
    <xf numFmtId="0" fontId="47" fillId="0" borderId="34" xfId="0" applyFont="1" applyBorder="1" applyAlignment="1" applyProtection="1">
      <alignment horizontal="left"/>
    </xf>
    <xf numFmtId="166" fontId="47" fillId="0" borderId="32" xfId="0" applyNumberFormat="1" applyFont="1" applyBorder="1" applyAlignment="1" applyProtection="1">
      <alignment horizontal="left" wrapText="1"/>
    </xf>
    <xf numFmtId="1" fontId="41" fillId="0" borderId="31" xfId="0" applyNumberFormat="1" applyFont="1" applyBorder="1" applyAlignment="1" applyProtection="1">
      <alignment horizontal="center"/>
    </xf>
    <xf numFmtId="0" fontId="41" fillId="0" borderId="31" xfId="0" applyFont="1" applyBorder="1" applyAlignment="1" applyProtection="1">
      <alignment horizontal="center" wrapText="1"/>
    </xf>
    <xf numFmtId="0" fontId="27" fillId="0" borderId="30" xfId="0" applyFont="1" applyBorder="1" applyAlignment="1" applyProtection="1">
      <alignment horizontal="left"/>
    </xf>
    <xf numFmtId="166" fontId="27" fillId="0" borderId="93" xfId="0" applyNumberFormat="1" applyFont="1" applyBorder="1" applyAlignment="1" applyProtection="1">
      <alignment horizontal="left" wrapText="1"/>
    </xf>
    <xf numFmtId="1" fontId="3" fillId="0" borderId="29" xfId="0" applyNumberFormat="1" applyFont="1" applyBorder="1" applyAlignment="1" applyProtection="1">
      <alignment horizontal="center" vertical="top"/>
    </xf>
    <xf numFmtId="0" fontId="3" fillId="0" borderId="29" xfId="0" applyFont="1" applyBorder="1" applyAlignment="1" applyProtection="1">
      <alignment horizontal="center" vertical="top" wrapText="1"/>
    </xf>
    <xf numFmtId="0" fontId="49" fillId="26" borderId="73" xfId="0" applyFont="1" applyFill="1" applyBorder="1" applyAlignment="1" applyProtection="1">
      <alignment vertical="center" wrapText="1"/>
    </xf>
    <xf numFmtId="1" fontId="1" fillId="0" borderId="73" xfId="0" applyNumberFormat="1" applyFont="1" applyBorder="1" applyAlignment="1" applyProtection="1">
      <alignment horizontal="center" vertical="top"/>
    </xf>
    <xf numFmtId="0" fontId="1" fillId="0" borderId="73" xfId="0" applyFont="1" applyBorder="1" applyAlignment="1" applyProtection="1">
      <alignment horizontal="center" vertical="top"/>
    </xf>
    <xf numFmtId="0" fontId="49" fillId="26" borderId="73" xfId="0" applyFont="1" applyFill="1" applyBorder="1" applyAlignment="1" applyProtection="1">
      <alignment vertical="center"/>
    </xf>
    <xf numFmtId="166" fontId="1" fillId="0" borderId="73" xfId="0" applyNumberFormat="1" applyFont="1" applyBorder="1" applyAlignment="1" applyProtection="1">
      <alignment horizontal="center" vertical="top" wrapText="1"/>
    </xf>
    <xf numFmtId="0" fontId="48" fillId="0" borderId="73" xfId="0" applyFont="1" applyBorder="1" applyAlignment="1" applyProtection="1">
      <alignment horizontal="center" vertical="top" wrapText="1"/>
    </xf>
    <xf numFmtId="0" fontId="1" fillId="0" borderId="73" xfId="111" applyFont="1" applyFill="1" applyBorder="1" applyAlignment="1" applyProtection="1">
      <alignment horizontal="center" vertical="top" wrapText="1"/>
    </xf>
    <xf numFmtId="0" fontId="1" fillId="0" borderId="73" xfId="0" applyFont="1" applyBorder="1" applyAlignment="1" applyProtection="1">
      <alignment vertical="center" wrapText="1"/>
    </xf>
    <xf numFmtId="0" fontId="49" fillId="0" borderId="73" xfId="0" applyFont="1" applyBorder="1" applyAlignment="1" applyProtection="1">
      <alignment vertical="center"/>
    </xf>
    <xf numFmtId="0" fontId="49" fillId="26" borderId="77" xfId="0" applyFont="1" applyFill="1" applyBorder="1" applyAlignment="1" applyProtection="1">
      <alignment vertical="center" wrapText="1"/>
    </xf>
    <xf numFmtId="1" fontId="1" fillId="0" borderId="76" xfId="0" applyNumberFormat="1" applyFont="1" applyBorder="1" applyAlignment="1" applyProtection="1">
      <alignment horizontal="center"/>
    </xf>
    <xf numFmtId="0" fontId="1" fillId="0" borderId="76" xfId="0" applyFont="1" applyBorder="1" applyAlignment="1" applyProtection="1">
      <alignment horizontal="center"/>
    </xf>
    <xf numFmtId="0" fontId="1" fillId="0" borderId="76" xfId="0" applyFont="1" applyBorder="1" applyAlignment="1" applyProtection="1">
      <alignment horizontal="center" wrapText="1"/>
    </xf>
    <xf numFmtId="0" fontId="48" fillId="0" borderId="76" xfId="0" applyFont="1" applyBorder="1" applyAlignment="1" applyProtection="1">
      <alignment horizontal="center" wrapText="1"/>
    </xf>
    <xf numFmtId="0" fontId="49" fillId="26" borderId="79" xfId="0" applyFont="1" applyFill="1" applyBorder="1" applyAlignment="1" applyProtection="1">
      <alignment vertical="center" wrapText="1"/>
    </xf>
    <xf numFmtId="1" fontId="1" fillId="0" borderId="71" xfId="0" applyNumberFormat="1" applyFont="1" applyBorder="1" applyAlignment="1" applyProtection="1">
      <alignment horizontal="center"/>
    </xf>
    <xf numFmtId="0" fontId="48" fillId="0" borderId="71" xfId="0" applyFont="1" applyBorder="1" applyAlignment="1" applyProtection="1">
      <alignment horizontal="center" wrapText="1"/>
    </xf>
    <xf numFmtId="165" fontId="2" fillId="0" borderId="91" xfId="0" applyNumberFormat="1" applyFont="1" applyBorder="1" applyProtection="1"/>
    <xf numFmtId="165" fontId="1" fillId="0" borderId="88" xfId="0" applyNumberFormat="1" applyFont="1" applyBorder="1" applyProtection="1"/>
    <xf numFmtId="0" fontId="1" fillId="0" borderId="88" xfId="0" applyFont="1" applyFill="1" applyBorder="1" applyAlignment="1" applyProtection="1">
      <alignment wrapText="1"/>
    </xf>
    <xf numFmtId="0" fontId="1" fillId="0" borderId="88" xfId="0" applyFont="1" applyFill="1" applyBorder="1" applyAlignment="1" applyProtection="1">
      <alignment horizontal="center" wrapText="1"/>
    </xf>
    <xf numFmtId="0" fontId="1" fillId="0" borderId="88" xfId="0" applyFont="1" applyBorder="1" applyAlignment="1" applyProtection="1">
      <alignment horizontal="center"/>
    </xf>
    <xf numFmtId="165" fontId="1" fillId="0" borderId="73" xfId="0" applyNumberFormat="1" applyFont="1" applyBorder="1" applyProtection="1"/>
    <xf numFmtId="0" fontId="1" fillId="0" borderId="68" xfId="0" applyFont="1" applyFill="1" applyBorder="1" applyAlignment="1" applyProtection="1">
      <alignment wrapText="1"/>
    </xf>
    <xf numFmtId="0" fontId="1" fillId="0" borderId="73" xfId="0" applyFont="1" applyFill="1" applyBorder="1" applyAlignment="1" applyProtection="1">
      <alignment horizontal="center" wrapText="1"/>
    </xf>
    <xf numFmtId="0" fontId="1" fillId="0" borderId="73" xfId="0" applyFont="1" applyBorder="1" applyAlignment="1" applyProtection="1">
      <alignment horizontal="center"/>
    </xf>
    <xf numFmtId="0" fontId="1" fillId="0" borderId="73" xfId="0" applyFont="1" applyFill="1" applyBorder="1" applyAlignment="1" applyProtection="1">
      <alignment wrapText="1"/>
    </xf>
    <xf numFmtId="165" fontId="1" fillId="0" borderId="68" xfId="0" applyNumberFormat="1" applyFont="1" applyBorder="1" applyProtection="1"/>
    <xf numFmtId="0" fontId="1" fillId="0" borderId="68" xfId="0" applyFont="1" applyBorder="1" applyAlignment="1" applyProtection="1">
      <alignment horizontal="center" wrapText="1"/>
    </xf>
    <xf numFmtId="3" fontId="1" fillId="0" borderId="68" xfId="0" applyNumberFormat="1" applyFont="1" applyBorder="1" applyAlignment="1" applyProtection="1">
      <alignment horizontal="center"/>
    </xf>
    <xf numFmtId="0" fontId="1" fillId="0" borderId="65" xfId="0" applyFont="1" applyFill="1" applyBorder="1" applyAlignment="1" applyProtection="1">
      <alignment wrapText="1"/>
    </xf>
    <xf numFmtId="0" fontId="1" fillId="0" borderId="65" xfId="0" applyFont="1" applyFill="1" applyBorder="1" applyAlignment="1" applyProtection="1">
      <alignment horizontal="center" wrapText="1"/>
    </xf>
    <xf numFmtId="0" fontId="1" fillId="0" borderId="73" xfId="0" applyFont="1" applyBorder="1" applyAlignment="1" applyProtection="1">
      <alignment horizontal="left" vertical="center" wrapText="1"/>
    </xf>
    <xf numFmtId="0" fontId="0" fillId="0" borderId="35" xfId="0" applyBorder="1" applyAlignment="1" applyProtection="1"/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0" fontId="37" fillId="24" borderId="25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65" fontId="0" fillId="0" borderId="21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22" xfId="0" applyNumberFormat="1" applyBorder="1" applyAlignment="1" applyProtection="1">
      <alignment horizontal="right"/>
    </xf>
    <xf numFmtId="4" fontId="1" fillId="0" borderId="54" xfId="0" applyNumberFormat="1" applyFont="1" applyBorder="1" applyAlignment="1" applyProtection="1">
      <alignment horizontal="right"/>
    </xf>
    <xf numFmtId="0" fontId="1" fillId="0" borderId="100" xfId="0" applyFont="1" applyBorder="1" applyAlignment="1" applyProtection="1">
      <alignment horizontal="center" vertical="top"/>
    </xf>
    <xf numFmtId="0" fontId="0" fillId="0" borderId="101" xfId="0" applyBorder="1" applyAlignment="1" applyProtection="1">
      <alignment horizontal="center" vertical="top"/>
    </xf>
    <xf numFmtId="0" fontId="1" fillId="0" borderId="100" xfId="0" applyFont="1" applyBorder="1" applyAlignment="1" applyProtection="1">
      <alignment horizontal="center"/>
    </xf>
    <xf numFmtId="165" fontId="0" fillId="0" borderId="16" xfId="0" applyNumberFormat="1" applyBorder="1" applyAlignment="1" applyProtection="1"/>
    <xf numFmtId="4" fontId="0" fillId="0" borderId="24" xfId="0" applyNumberFormat="1" applyBorder="1" applyAlignment="1" applyProtection="1">
      <alignment horizontal="right"/>
    </xf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23" xfId="0" applyNumberFormat="1" applyBorder="1" applyAlignment="1" applyProtection="1">
      <alignment horizontal="right"/>
    </xf>
    <xf numFmtId="1" fontId="1" fillId="0" borderId="37" xfId="0" applyNumberFormat="1" applyFont="1" applyBorder="1" applyAlignment="1" applyProtection="1">
      <alignment horizontal="center"/>
    </xf>
    <xf numFmtId="0" fontId="1" fillId="0" borderId="37" xfId="0" applyFont="1" applyBorder="1" applyAlignment="1" applyProtection="1">
      <alignment horizontal="center"/>
    </xf>
    <xf numFmtId="0" fontId="1" fillId="0" borderId="101" xfId="0" applyFont="1" applyBorder="1" applyAlignment="1" applyProtection="1">
      <alignment horizont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left"/>
    </xf>
    <xf numFmtId="4" fontId="1" fillId="0" borderId="35" xfId="0" applyNumberFormat="1" applyFont="1" applyBorder="1" applyAlignment="1">
      <alignment horizontal="left" wrapText="1"/>
    </xf>
    <xf numFmtId="4" fontId="1" fillId="0" borderId="50" xfId="0" applyNumberFormat="1" applyFont="1" applyBorder="1" applyAlignment="1" applyProtection="1">
      <alignment horizontal="right"/>
      <protection locked="0"/>
    </xf>
    <xf numFmtId="4" fontId="1" fillId="27" borderId="27" xfId="0" applyNumberFormat="1" applyFont="1" applyFill="1" applyBorder="1" applyAlignment="1" applyProtection="1">
      <alignment horizontal="right"/>
      <protection locked="0"/>
    </xf>
    <xf numFmtId="4" fontId="1" fillId="24" borderId="18" xfId="1" applyNumberFormat="1" applyFont="1" applyBorder="1" applyAlignment="1" applyProtection="1">
      <alignment horizontal="left"/>
    </xf>
    <xf numFmtId="4" fontId="1" fillId="24" borderId="14" xfId="1" applyNumberFormat="1" applyFont="1" applyBorder="1" applyAlignment="1" applyProtection="1"/>
    <xf numFmtId="4" fontId="1" fillId="0" borderId="0" xfId="0" applyNumberFormat="1" applyFont="1" applyAlignment="1" applyProtection="1">
      <alignment horizontal="right"/>
    </xf>
    <xf numFmtId="4" fontId="1" fillId="27" borderId="14" xfId="0" applyNumberFormat="1" applyFont="1" applyFill="1" applyBorder="1" applyAlignment="1" applyProtection="1">
      <alignment horizontal="right"/>
      <protection locked="0"/>
    </xf>
    <xf numFmtId="4" fontId="1" fillId="0" borderId="14" xfId="0" applyNumberFormat="1" applyFont="1" applyBorder="1" applyAlignment="1" applyProtection="1">
      <alignment horizontal="right"/>
    </xf>
    <xf numFmtId="4" fontId="1" fillId="0" borderId="0" xfId="0" applyNumberFormat="1" applyFont="1" applyAlignment="1" applyProtection="1">
      <alignment wrapText="1"/>
      <protection locked="0"/>
    </xf>
    <xf numFmtId="0" fontId="1" fillId="27" borderId="46" xfId="0" applyFont="1" applyFill="1" applyBorder="1" applyAlignment="1" applyProtection="1">
      <alignment horizontal="right"/>
      <protection locked="0"/>
    </xf>
    <xf numFmtId="4" fontId="1" fillId="0" borderId="53" xfId="0" applyNumberFormat="1" applyFont="1" applyFill="1" applyBorder="1" applyAlignment="1" applyProtection="1">
      <alignment horizontal="right"/>
    </xf>
    <xf numFmtId="4" fontId="1" fillId="0" borderId="42" xfId="0" applyNumberFormat="1" applyFont="1" applyBorder="1" applyAlignment="1" applyProtection="1">
      <alignment horizontal="right"/>
    </xf>
    <xf numFmtId="4" fontId="1" fillId="0" borderId="40" xfId="0" applyNumberFormat="1" applyFont="1" applyBorder="1" applyAlignment="1" applyProtection="1">
      <alignment horizontal="right"/>
    </xf>
    <xf numFmtId="164" fontId="41" fillId="0" borderId="30" xfId="0" applyNumberFormat="1" applyFont="1" applyBorder="1" applyAlignment="1" applyProtection="1">
      <alignment horizontal="right"/>
    </xf>
    <xf numFmtId="4" fontId="1" fillId="0" borderId="31" xfId="0" applyNumberFormat="1" applyFont="1" applyBorder="1" applyAlignment="1" applyProtection="1">
      <alignment horizontal="right"/>
    </xf>
    <xf numFmtId="4" fontId="1" fillId="0" borderId="95" xfId="0" applyNumberFormat="1" applyFont="1" applyBorder="1" applyAlignment="1" applyProtection="1">
      <alignment horizontal="right"/>
    </xf>
    <xf numFmtId="4" fontId="1" fillId="0" borderId="69" xfId="0" applyNumberFormat="1" applyFont="1" applyBorder="1" applyAlignment="1" applyProtection="1">
      <alignment horizontal="right"/>
    </xf>
    <xf numFmtId="164" fontId="41" fillId="0" borderId="82" xfId="0" applyNumberFormat="1" applyFont="1" applyBorder="1" applyAlignment="1" applyProtection="1">
      <alignment horizontal="right"/>
    </xf>
    <xf numFmtId="164" fontId="41" fillId="0" borderId="35" xfId="0" applyNumberFormat="1" applyFont="1" applyBorder="1" applyAlignment="1" applyProtection="1">
      <alignment horizontal="right"/>
    </xf>
    <xf numFmtId="4" fontId="41" fillId="0" borderId="35" xfId="0" applyNumberFormat="1" applyFont="1" applyBorder="1" applyAlignment="1" applyProtection="1">
      <alignment horizontal="right"/>
    </xf>
    <xf numFmtId="4" fontId="1" fillId="0" borderId="104" xfId="0" applyNumberFormat="1" applyFont="1" applyBorder="1" applyAlignment="1" applyProtection="1">
      <alignment horizontal="right"/>
    </xf>
    <xf numFmtId="4" fontId="1" fillId="0" borderId="35" xfId="0" applyNumberFormat="1" applyFont="1" applyBorder="1" applyAlignment="1" applyProtection="1">
      <alignment horizontal="right"/>
    </xf>
    <xf numFmtId="0" fontId="1" fillId="0" borderId="35" xfId="0" applyFont="1" applyBorder="1" applyAlignment="1" applyProtection="1"/>
    <xf numFmtId="4" fontId="1" fillId="0" borderId="62" xfId="0" applyNumberFormat="1" applyFont="1" applyBorder="1" applyAlignment="1" applyProtection="1">
      <alignment horizontal="right"/>
    </xf>
    <xf numFmtId="4" fontId="1" fillId="0" borderId="92" xfId="0" applyNumberFormat="1" applyFont="1" applyBorder="1" applyAlignment="1" applyProtection="1">
      <alignment horizontal="right"/>
    </xf>
    <xf numFmtId="164" fontId="41" fillId="0" borderId="87" xfId="0" applyNumberFormat="1" applyFont="1" applyBorder="1" applyAlignment="1" applyProtection="1">
      <alignment horizontal="righ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 applyProtection="1">
      <alignment horizontal="center"/>
    </xf>
    <xf numFmtId="0" fontId="37" fillId="24" borderId="24" xfId="1" applyNumberFormat="1" applyFont="1" applyBorder="1" applyAlignment="1" applyProtection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43" fillId="0" borderId="94" xfId="0" applyNumberFormat="1" applyFont="1" applyBorder="1" applyAlignment="1" applyProtection="1">
      <alignment horizontal="left" vertical="top" wrapText="1"/>
    </xf>
    <xf numFmtId="0" fontId="1" fillId="0" borderId="95" xfId="0" applyFont="1" applyBorder="1" applyAlignment="1" applyProtection="1">
      <alignment vertical="top" wrapText="1"/>
    </xf>
    <xf numFmtId="1" fontId="43" fillId="0" borderId="72" xfId="0" applyNumberFormat="1" applyFont="1" applyBorder="1" applyAlignment="1" applyProtection="1">
      <alignment horizontal="left" vertical="top" wrapText="1"/>
    </xf>
    <xf numFmtId="0" fontId="41" fillId="0" borderId="69" xfId="0" applyFont="1" applyBorder="1" applyAlignment="1" applyProtection="1">
      <alignment vertical="top" wrapText="1"/>
    </xf>
    <xf numFmtId="0" fontId="1" fillId="0" borderId="69" xfId="0" applyFont="1" applyBorder="1" applyAlignment="1" applyProtection="1">
      <alignment vertical="top" wrapText="1"/>
    </xf>
    <xf numFmtId="1" fontId="1" fillId="0" borderId="43" xfId="0" applyNumberFormat="1" applyFont="1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  <protection locked="0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_Summary for 2008 of Average Unit Prices 2" xfId="118" xr:uid="{592606C5-3AE7-443C-8D93-5C6358F5A048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84"/>
  <sheetViews>
    <sheetView showGridLines="0" tabSelected="1" topLeftCell="A154" zoomScaleNormal="100" zoomScaleSheetLayoutView="100" workbookViewId="0">
      <selection activeCell="F176" sqref="F176"/>
    </sheetView>
  </sheetViews>
  <sheetFormatPr defaultRowHeight="12.75" x14ac:dyDescent="0.2"/>
  <cols>
    <col min="1" max="1" width="6.7109375" style="20" customWidth="1"/>
    <col min="2" max="2" width="31.140625" style="20" customWidth="1"/>
    <col min="3" max="3" width="10.28515625" style="20" customWidth="1"/>
    <col min="4" max="4" width="13.7109375" style="12" customWidth="1"/>
    <col min="5" max="5" width="10.7109375" style="8" customWidth="1"/>
    <col min="6" max="6" width="12.42578125" style="244" customWidth="1"/>
    <col min="7" max="7" width="13.85546875" style="1" customWidth="1"/>
  </cols>
  <sheetData>
    <row r="1" spans="1:7" x14ac:dyDescent="0.2">
      <c r="A1" s="274"/>
      <c r="B1" s="274"/>
      <c r="C1" s="273" t="s">
        <v>11</v>
      </c>
      <c r="D1" s="273"/>
      <c r="G1" s="6"/>
    </row>
    <row r="2" spans="1:7" x14ac:dyDescent="0.2">
      <c r="A2" s="272"/>
      <c r="B2" s="272"/>
      <c r="C2" s="278" t="s">
        <v>28</v>
      </c>
      <c r="D2" s="279"/>
      <c r="F2" s="245"/>
      <c r="G2" s="7"/>
    </row>
    <row r="3" spans="1:7" x14ac:dyDescent="0.2">
      <c r="A3" s="277"/>
      <c r="B3" s="272"/>
      <c r="C3" s="19"/>
      <c r="D3" s="13"/>
      <c r="F3" s="245"/>
      <c r="G3" s="7"/>
    </row>
    <row r="4" spans="1:7" x14ac:dyDescent="0.2">
      <c r="A4" s="20" t="s">
        <v>12</v>
      </c>
      <c r="F4" s="245"/>
      <c r="G4" s="7"/>
    </row>
    <row r="5" spans="1:7" ht="22.5" x14ac:dyDescent="0.2">
      <c r="A5" s="121" t="s">
        <v>0</v>
      </c>
      <c r="B5" s="121" t="s">
        <v>1</v>
      </c>
      <c r="C5" s="122" t="s">
        <v>10</v>
      </c>
      <c r="D5" s="122" t="s">
        <v>3</v>
      </c>
      <c r="E5" s="123" t="s">
        <v>2</v>
      </c>
      <c r="F5" s="9" t="s">
        <v>4</v>
      </c>
      <c r="G5" s="10" t="s">
        <v>5</v>
      </c>
    </row>
    <row r="6" spans="1:7" s="78" customFormat="1" ht="24.95" customHeight="1" x14ac:dyDescent="0.2">
      <c r="A6" s="124" t="s">
        <v>27</v>
      </c>
      <c r="B6" s="125" t="s">
        <v>140</v>
      </c>
      <c r="C6" s="46"/>
      <c r="D6" s="46"/>
      <c r="E6" s="126"/>
      <c r="F6" s="246"/>
      <c r="G6" s="87"/>
    </row>
    <row r="7" spans="1:7" x14ac:dyDescent="0.2">
      <c r="A7" s="127"/>
      <c r="B7" s="128" t="s">
        <v>29</v>
      </c>
      <c r="C7" s="129"/>
      <c r="D7" s="129"/>
      <c r="E7" s="130"/>
      <c r="F7" s="247"/>
      <c r="G7" s="21"/>
    </row>
    <row r="8" spans="1:7" x14ac:dyDescent="0.2">
      <c r="A8" s="131" t="s">
        <v>30</v>
      </c>
      <c r="B8" s="132" t="s">
        <v>31</v>
      </c>
      <c r="C8" s="133" t="s">
        <v>32</v>
      </c>
      <c r="D8" s="133" t="s">
        <v>16</v>
      </c>
      <c r="E8" s="134">
        <v>1500</v>
      </c>
      <c r="F8" s="108"/>
      <c r="G8" s="22">
        <f t="shared" ref="G8:G72" si="0">ROUND(E8*F8,2)</f>
        <v>0</v>
      </c>
    </row>
    <row r="9" spans="1:7" ht="22.5" x14ac:dyDescent="0.2">
      <c r="A9" s="135" t="s">
        <v>33</v>
      </c>
      <c r="B9" s="136" t="s">
        <v>34</v>
      </c>
      <c r="C9" s="137" t="s">
        <v>35</v>
      </c>
      <c r="D9" s="138" t="s">
        <v>14</v>
      </c>
      <c r="E9" s="139">
        <v>15</v>
      </c>
      <c r="F9" s="106"/>
      <c r="G9" s="24">
        <f t="shared" si="0"/>
        <v>0</v>
      </c>
    </row>
    <row r="10" spans="1:7" x14ac:dyDescent="0.2">
      <c r="A10" s="135" t="s">
        <v>36</v>
      </c>
      <c r="B10" s="140" t="s">
        <v>37</v>
      </c>
      <c r="C10" s="137" t="s">
        <v>38</v>
      </c>
      <c r="D10" s="138" t="s">
        <v>14</v>
      </c>
      <c r="E10" s="139">
        <v>75</v>
      </c>
      <c r="F10" s="106"/>
      <c r="G10" s="24">
        <f t="shared" si="0"/>
        <v>0</v>
      </c>
    </row>
    <row r="11" spans="1:7" x14ac:dyDescent="0.2">
      <c r="A11" s="135" t="s">
        <v>39</v>
      </c>
      <c r="B11" s="136" t="s">
        <v>40</v>
      </c>
      <c r="C11" s="138" t="s">
        <v>41</v>
      </c>
      <c r="D11" s="138" t="s">
        <v>14</v>
      </c>
      <c r="E11" s="139">
        <v>150</v>
      </c>
      <c r="F11" s="106"/>
      <c r="G11" s="24">
        <f t="shared" si="0"/>
        <v>0</v>
      </c>
    </row>
    <row r="12" spans="1:7" ht="22.5" x14ac:dyDescent="0.2">
      <c r="A12" s="141" t="s">
        <v>42</v>
      </c>
      <c r="B12" s="142" t="s">
        <v>43</v>
      </c>
      <c r="C12" s="143" t="s">
        <v>44</v>
      </c>
      <c r="D12" s="143"/>
      <c r="E12" s="144"/>
      <c r="F12" s="256"/>
      <c r="G12" s="230"/>
    </row>
    <row r="13" spans="1:7" ht="22.5" x14ac:dyDescent="0.2">
      <c r="A13" s="145" t="s">
        <v>45</v>
      </c>
      <c r="B13" s="132" t="s">
        <v>46</v>
      </c>
      <c r="C13" s="133"/>
      <c r="D13" s="241" t="s">
        <v>14</v>
      </c>
      <c r="E13" s="242">
        <v>10</v>
      </c>
      <c r="F13" s="255"/>
      <c r="G13" s="22">
        <f t="shared" si="0"/>
        <v>0</v>
      </c>
    </row>
    <row r="14" spans="1:7" x14ac:dyDescent="0.2">
      <c r="A14" s="141" t="s">
        <v>47</v>
      </c>
      <c r="B14" s="142" t="s">
        <v>48</v>
      </c>
      <c r="C14" s="143" t="s">
        <v>44</v>
      </c>
      <c r="D14" s="143"/>
      <c r="E14" s="144"/>
      <c r="F14" s="256"/>
      <c r="G14" s="230"/>
    </row>
    <row r="15" spans="1:7" x14ac:dyDescent="0.2">
      <c r="A15" s="145" t="s">
        <v>45</v>
      </c>
      <c r="B15" s="132" t="s">
        <v>49</v>
      </c>
      <c r="C15" s="133"/>
      <c r="D15" s="133" t="s">
        <v>50</v>
      </c>
      <c r="E15" s="134">
        <v>40</v>
      </c>
      <c r="F15" s="255"/>
      <c r="G15" s="22">
        <f t="shared" si="0"/>
        <v>0</v>
      </c>
    </row>
    <row r="16" spans="1:7" x14ac:dyDescent="0.2">
      <c r="A16" s="141" t="s">
        <v>51</v>
      </c>
      <c r="B16" s="142" t="s">
        <v>52</v>
      </c>
      <c r="C16" s="143" t="s">
        <v>53</v>
      </c>
      <c r="D16" s="143"/>
      <c r="E16" s="144"/>
      <c r="F16" s="256"/>
      <c r="G16" s="230"/>
    </row>
    <row r="17" spans="1:7" x14ac:dyDescent="0.2">
      <c r="A17" s="145" t="s">
        <v>45</v>
      </c>
      <c r="B17" s="132" t="s">
        <v>54</v>
      </c>
      <c r="C17" s="133"/>
      <c r="D17" s="133" t="s">
        <v>16</v>
      </c>
      <c r="E17" s="134">
        <v>50</v>
      </c>
      <c r="F17" s="255"/>
      <c r="G17" s="22">
        <f t="shared" si="0"/>
        <v>0</v>
      </c>
    </row>
    <row r="18" spans="1:7" x14ac:dyDescent="0.2">
      <c r="A18" s="135" t="s">
        <v>55</v>
      </c>
      <c r="B18" s="136" t="s">
        <v>56</v>
      </c>
      <c r="C18" s="138" t="s">
        <v>15</v>
      </c>
      <c r="D18" s="138" t="s">
        <v>16</v>
      </c>
      <c r="E18" s="139">
        <v>1500</v>
      </c>
      <c r="F18" s="106"/>
      <c r="G18" s="24">
        <f t="shared" si="0"/>
        <v>0</v>
      </c>
    </row>
    <row r="19" spans="1:7" ht="18" customHeight="1" x14ac:dyDescent="0.2">
      <c r="A19" s="135"/>
      <c r="B19" s="146" t="s">
        <v>57</v>
      </c>
      <c r="C19" s="147"/>
      <c r="D19" s="147"/>
      <c r="E19" s="148"/>
      <c r="F19" s="257"/>
      <c r="G19" s="23"/>
    </row>
    <row r="20" spans="1:7" x14ac:dyDescent="0.2">
      <c r="A20" s="141" t="s">
        <v>58</v>
      </c>
      <c r="B20" s="142" t="s">
        <v>59</v>
      </c>
      <c r="C20" s="143" t="s">
        <v>60</v>
      </c>
      <c r="D20" s="143"/>
      <c r="E20" s="144"/>
      <c r="F20" s="256"/>
      <c r="G20" s="230"/>
    </row>
    <row r="21" spans="1:7" ht="22.5" x14ac:dyDescent="0.2">
      <c r="A21" s="145" t="s">
        <v>45</v>
      </c>
      <c r="B21" s="132" t="s">
        <v>61</v>
      </c>
      <c r="C21" s="133" t="s">
        <v>62</v>
      </c>
      <c r="D21" s="241" t="s">
        <v>63</v>
      </c>
      <c r="E21" s="242">
        <v>15</v>
      </c>
      <c r="F21" s="255"/>
      <c r="G21" s="22">
        <f t="shared" si="0"/>
        <v>0</v>
      </c>
    </row>
    <row r="22" spans="1:7" x14ac:dyDescent="0.2">
      <c r="A22" s="141" t="s">
        <v>64</v>
      </c>
      <c r="B22" s="142" t="s">
        <v>65</v>
      </c>
      <c r="C22" s="143" t="s">
        <v>66</v>
      </c>
      <c r="D22" s="143"/>
      <c r="E22" s="144"/>
      <c r="F22" s="256"/>
      <c r="G22" s="230"/>
    </row>
    <row r="23" spans="1:7" x14ac:dyDescent="0.2">
      <c r="A23" s="145" t="s">
        <v>45</v>
      </c>
      <c r="B23" s="132" t="s">
        <v>67</v>
      </c>
      <c r="C23" s="133"/>
      <c r="D23" s="133" t="s">
        <v>16</v>
      </c>
      <c r="E23" s="134">
        <v>50</v>
      </c>
      <c r="F23" s="255"/>
      <c r="G23" s="22">
        <f t="shared" si="0"/>
        <v>0</v>
      </c>
    </row>
    <row r="24" spans="1:7" ht="17.25" customHeight="1" x14ac:dyDescent="0.2">
      <c r="A24" s="149"/>
      <c r="B24" s="146" t="s">
        <v>68</v>
      </c>
      <c r="C24" s="147"/>
      <c r="D24" s="147"/>
      <c r="E24" s="148"/>
      <c r="F24" s="257"/>
      <c r="G24" s="23"/>
    </row>
    <row r="25" spans="1:7" ht="22.5" x14ac:dyDescent="0.2">
      <c r="A25" s="141" t="s">
        <v>69</v>
      </c>
      <c r="B25" s="142" t="s">
        <v>70</v>
      </c>
      <c r="C25" s="143" t="s">
        <v>71</v>
      </c>
      <c r="D25" s="143"/>
      <c r="E25" s="144"/>
      <c r="F25" s="256"/>
      <c r="G25" s="230"/>
    </row>
    <row r="26" spans="1:7" x14ac:dyDescent="0.2">
      <c r="A26" s="145" t="s">
        <v>45</v>
      </c>
      <c r="B26" s="150" t="s">
        <v>72</v>
      </c>
      <c r="C26" s="133"/>
      <c r="D26" s="133" t="s">
        <v>16</v>
      </c>
      <c r="E26" s="134">
        <v>5</v>
      </c>
      <c r="F26" s="255"/>
      <c r="G26" s="22">
        <f t="shared" si="0"/>
        <v>0</v>
      </c>
    </row>
    <row r="27" spans="1:7" ht="22.5" x14ac:dyDescent="0.2">
      <c r="A27" s="135"/>
      <c r="B27" s="151" t="s">
        <v>73</v>
      </c>
      <c r="C27" s="147"/>
      <c r="D27" s="147"/>
      <c r="E27" s="148"/>
      <c r="F27" s="257"/>
      <c r="G27" s="23"/>
    </row>
    <row r="28" spans="1:7" x14ac:dyDescent="0.2">
      <c r="A28" s="135" t="s">
        <v>74</v>
      </c>
      <c r="B28" s="136" t="s">
        <v>75</v>
      </c>
      <c r="C28" s="148" t="s">
        <v>18</v>
      </c>
      <c r="D28" s="138" t="s">
        <v>8</v>
      </c>
      <c r="E28" s="139">
        <v>1</v>
      </c>
      <c r="F28" s="106"/>
      <c r="G28" s="24">
        <f t="shared" si="0"/>
        <v>0</v>
      </c>
    </row>
    <row r="29" spans="1:7" ht="22.5" x14ac:dyDescent="0.2">
      <c r="A29" s="135" t="s">
        <v>76</v>
      </c>
      <c r="B29" s="136" t="s">
        <v>77</v>
      </c>
      <c r="C29" s="138" t="s">
        <v>78</v>
      </c>
      <c r="D29" s="152" t="s">
        <v>138</v>
      </c>
      <c r="E29" s="153">
        <v>1</v>
      </c>
      <c r="F29" s="106"/>
      <c r="G29" s="24">
        <f t="shared" si="0"/>
        <v>0</v>
      </c>
    </row>
    <row r="30" spans="1:7" x14ac:dyDescent="0.2">
      <c r="A30" s="135" t="s">
        <v>79</v>
      </c>
      <c r="B30" s="154" t="s">
        <v>80</v>
      </c>
      <c r="C30" s="138" t="s">
        <v>81</v>
      </c>
      <c r="D30" s="138" t="s">
        <v>8</v>
      </c>
      <c r="E30" s="139">
        <v>1</v>
      </c>
      <c r="F30" s="106"/>
      <c r="G30" s="24">
        <f t="shared" si="0"/>
        <v>0</v>
      </c>
    </row>
    <row r="31" spans="1:7" ht="22.5" x14ac:dyDescent="0.2">
      <c r="A31" s="135" t="s">
        <v>82</v>
      </c>
      <c r="B31" s="136" t="s">
        <v>83</v>
      </c>
      <c r="C31" s="137" t="s">
        <v>84</v>
      </c>
      <c r="D31" s="152" t="s">
        <v>8</v>
      </c>
      <c r="E31" s="153">
        <v>4</v>
      </c>
      <c r="F31" s="106"/>
      <c r="G31" s="24">
        <f t="shared" si="0"/>
        <v>0</v>
      </c>
    </row>
    <row r="32" spans="1:7" x14ac:dyDescent="0.2">
      <c r="A32" s="149" t="s">
        <v>45</v>
      </c>
      <c r="B32" s="140" t="s">
        <v>85</v>
      </c>
      <c r="C32" s="138" t="s">
        <v>86</v>
      </c>
      <c r="D32" s="138" t="s">
        <v>8</v>
      </c>
      <c r="E32" s="139">
        <v>1</v>
      </c>
      <c r="F32" s="106"/>
      <c r="G32" s="24">
        <f t="shared" si="0"/>
        <v>0</v>
      </c>
    </row>
    <row r="33" spans="1:7" x14ac:dyDescent="0.2">
      <c r="A33" s="135" t="s">
        <v>87</v>
      </c>
      <c r="B33" s="136" t="s">
        <v>88</v>
      </c>
      <c r="C33" s="138" t="s">
        <v>18</v>
      </c>
      <c r="D33" s="138" t="s">
        <v>63</v>
      </c>
      <c r="E33" s="139">
        <v>70</v>
      </c>
      <c r="F33" s="106"/>
      <c r="G33" s="24">
        <f t="shared" si="0"/>
        <v>0</v>
      </c>
    </row>
    <row r="34" spans="1:7" x14ac:dyDescent="0.2">
      <c r="A34" s="141" t="s">
        <v>89</v>
      </c>
      <c r="B34" s="142" t="s">
        <v>90</v>
      </c>
      <c r="C34" s="155" t="s">
        <v>18</v>
      </c>
      <c r="D34" s="285" t="s">
        <v>8</v>
      </c>
      <c r="E34" s="231"/>
      <c r="F34" s="256"/>
      <c r="G34" s="230"/>
    </row>
    <row r="35" spans="1:7" x14ac:dyDescent="0.2">
      <c r="A35" s="145" t="s">
        <v>45</v>
      </c>
      <c r="B35" s="132" t="s">
        <v>91</v>
      </c>
      <c r="C35" s="156" t="s">
        <v>92</v>
      </c>
      <c r="D35" s="286"/>
      <c r="E35" s="232">
        <v>1</v>
      </c>
      <c r="F35" s="255"/>
      <c r="G35" s="24">
        <f t="shared" si="0"/>
        <v>0</v>
      </c>
    </row>
    <row r="36" spans="1:7" ht="16.5" customHeight="1" x14ac:dyDescent="0.2">
      <c r="A36" s="141" t="s">
        <v>93</v>
      </c>
      <c r="B36" s="157" t="s">
        <v>94</v>
      </c>
      <c r="C36" s="158" t="s">
        <v>18</v>
      </c>
      <c r="D36" s="143"/>
      <c r="E36" s="144"/>
      <c r="F36" s="256"/>
      <c r="G36" s="230"/>
    </row>
    <row r="37" spans="1:7" x14ac:dyDescent="0.2">
      <c r="A37" s="145" t="s">
        <v>45</v>
      </c>
      <c r="B37" s="159" t="s">
        <v>139</v>
      </c>
      <c r="C37" s="133" t="s">
        <v>95</v>
      </c>
      <c r="D37" s="133" t="s">
        <v>8</v>
      </c>
      <c r="E37" s="134">
        <v>2</v>
      </c>
      <c r="F37" s="255"/>
      <c r="G37" s="24">
        <f t="shared" si="0"/>
        <v>0</v>
      </c>
    </row>
    <row r="38" spans="1:7" x14ac:dyDescent="0.2">
      <c r="A38" s="135" t="s">
        <v>96</v>
      </c>
      <c r="B38" s="154" t="s">
        <v>97</v>
      </c>
      <c r="C38" s="138" t="s">
        <v>18</v>
      </c>
      <c r="D38" s="138"/>
      <c r="E38" s="139"/>
      <c r="F38" s="258"/>
      <c r="G38" s="24"/>
    </row>
    <row r="39" spans="1:7" x14ac:dyDescent="0.2">
      <c r="A39" s="149" t="s">
        <v>45</v>
      </c>
      <c r="B39" s="154" t="s">
        <v>98</v>
      </c>
      <c r="C39" s="138"/>
      <c r="D39" s="138" t="s">
        <v>63</v>
      </c>
      <c r="E39" s="139">
        <v>12</v>
      </c>
      <c r="F39" s="106"/>
      <c r="G39" s="24">
        <f t="shared" si="0"/>
        <v>0</v>
      </c>
    </row>
    <row r="40" spans="1:7" x14ac:dyDescent="0.2">
      <c r="A40" s="149" t="s">
        <v>99</v>
      </c>
      <c r="B40" s="154" t="s">
        <v>100</v>
      </c>
      <c r="C40" s="138" t="s">
        <v>101</v>
      </c>
      <c r="D40" s="138" t="s">
        <v>16</v>
      </c>
      <c r="E40" s="139">
        <v>3</v>
      </c>
      <c r="F40" s="106"/>
      <c r="G40" s="24">
        <f t="shared" si="0"/>
        <v>0</v>
      </c>
    </row>
    <row r="41" spans="1:7" x14ac:dyDescent="0.2">
      <c r="A41" s="135"/>
      <c r="B41" s="151" t="s">
        <v>102</v>
      </c>
      <c r="C41" s="147"/>
      <c r="D41" s="147"/>
      <c r="E41" s="148"/>
      <c r="F41" s="257"/>
      <c r="G41" s="23"/>
    </row>
    <row r="42" spans="1:7" x14ac:dyDescent="0.2">
      <c r="A42" s="135" t="s">
        <v>103</v>
      </c>
      <c r="B42" s="140" t="s">
        <v>104</v>
      </c>
      <c r="C42" s="138" t="s">
        <v>105</v>
      </c>
      <c r="D42" s="138" t="s">
        <v>63</v>
      </c>
      <c r="E42" s="139">
        <v>110</v>
      </c>
      <c r="F42" s="106"/>
      <c r="G42" s="24">
        <f t="shared" si="0"/>
        <v>0</v>
      </c>
    </row>
    <row r="43" spans="1:7" x14ac:dyDescent="0.2">
      <c r="A43" s="135" t="s">
        <v>106</v>
      </c>
      <c r="B43" s="136" t="s">
        <v>107</v>
      </c>
      <c r="C43" s="155" t="s">
        <v>108</v>
      </c>
      <c r="D43" s="138"/>
      <c r="E43" s="139"/>
      <c r="F43" s="258"/>
      <c r="G43" s="24"/>
    </row>
    <row r="44" spans="1:7" x14ac:dyDescent="0.2">
      <c r="A44" s="149" t="s">
        <v>45</v>
      </c>
      <c r="B44" s="136" t="s">
        <v>109</v>
      </c>
      <c r="C44" s="160"/>
      <c r="D44" s="138" t="s">
        <v>63</v>
      </c>
      <c r="E44" s="139">
        <v>52</v>
      </c>
      <c r="F44" s="106"/>
      <c r="G44" s="24">
        <f t="shared" si="0"/>
        <v>0</v>
      </c>
    </row>
    <row r="45" spans="1:7" x14ac:dyDescent="0.2">
      <c r="A45" s="149" t="s">
        <v>99</v>
      </c>
      <c r="B45" s="136" t="s">
        <v>110</v>
      </c>
      <c r="C45" s="160"/>
      <c r="D45" s="138" t="s">
        <v>63</v>
      </c>
      <c r="E45" s="139">
        <v>11</v>
      </c>
      <c r="F45" s="106"/>
      <c r="G45" s="24">
        <f t="shared" si="0"/>
        <v>0</v>
      </c>
    </row>
    <row r="46" spans="1:7" x14ac:dyDescent="0.2">
      <c r="A46" s="149" t="s">
        <v>111</v>
      </c>
      <c r="B46" s="136" t="s">
        <v>112</v>
      </c>
      <c r="C46" s="160"/>
      <c r="D46" s="138" t="s">
        <v>8</v>
      </c>
      <c r="E46" s="139">
        <v>2</v>
      </c>
      <c r="F46" s="106"/>
      <c r="G46" s="24">
        <f t="shared" si="0"/>
        <v>0</v>
      </c>
    </row>
    <row r="47" spans="1:7" x14ac:dyDescent="0.2">
      <c r="A47" s="149" t="s">
        <v>113</v>
      </c>
      <c r="B47" s="136" t="s">
        <v>114</v>
      </c>
      <c r="C47" s="160"/>
      <c r="D47" s="138" t="s">
        <v>8</v>
      </c>
      <c r="E47" s="139">
        <v>4</v>
      </c>
      <c r="F47" s="106"/>
      <c r="G47" s="24">
        <f t="shared" si="0"/>
        <v>0</v>
      </c>
    </row>
    <row r="48" spans="1:7" x14ac:dyDescent="0.2">
      <c r="A48" s="149" t="s">
        <v>115</v>
      </c>
      <c r="B48" s="136" t="s">
        <v>116</v>
      </c>
      <c r="C48" s="160"/>
      <c r="D48" s="138" t="s">
        <v>8</v>
      </c>
      <c r="E48" s="139">
        <v>1</v>
      </c>
      <c r="F48" s="106"/>
      <c r="G48" s="24">
        <f t="shared" si="0"/>
        <v>0</v>
      </c>
    </row>
    <row r="49" spans="1:7" x14ac:dyDescent="0.2">
      <c r="A49" s="149" t="s">
        <v>117</v>
      </c>
      <c r="B49" s="136" t="s">
        <v>118</v>
      </c>
      <c r="C49" s="156"/>
      <c r="D49" s="138" t="s">
        <v>8</v>
      </c>
      <c r="E49" s="139">
        <v>3</v>
      </c>
      <c r="F49" s="106"/>
      <c r="G49" s="24">
        <f t="shared" si="0"/>
        <v>0</v>
      </c>
    </row>
    <row r="50" spans="1:7" x14ac:dyDescent="0.2">
      <c r="A50" s="135" t="s">
        <v>119</v>
      </c>
      <c r="B50" s="140" t="s">
        <v>120</v>
      </c>
      <c r="C50" s="138" t="s">
        <v>121</v>
      </c>
      <c r="D50" s="137" t="s">
        <v>122</v>
      </c>
      <c r="E50" s="139">
        <v>1</v>
      </c>
      <c r="F50" s="106"/>
      <c r="G50" s="24">
        <f t="shared" si="0"/>
        <v>0</v>
      </c>
    </row>
    <row r="51" spans="1:7" x14ac:dyDescent="0.2">
      <c r="A51" s="135" t="s">
        <v>123</v>
      </c>
      <c r="B51" s="136" t="s">
        <v>124</v>
      </c>
      <c r="C51" s="138" t="s">
        <v>125</v>
      </c>
      <c r="D51" s="138" t="s">
        <v>63</v>
      </c>
      <c r="E51" s="139">
        <v>10</v>
      </c>
      <c r="F51" s="106"/>
      <c r="G51" s="24">
        <f t="shared" si="0"/>
        <v>0</v>
      </c>
    </row>
    <row r="52" spans="1:7" x14ac:dyDescent="0.2">
      <c r="A52" s="135" t="s">
        <v>126</v>
      </c>
      <c r="B52" s="140" t="s">
        <v>127</v>
      </c>
      <c r="C52" s="138" t="s">
        <v>128</v>
      </c>
      <c r="D52" s="138" t="s">
        <v>8</v>
      </c>
      <c r="E52" s="139">
        <v>1</v>
      </c>
      <c r="F52" s="106"/>
      <c r="G52" s="24">
        <f t="shared" si="0"/>
        <v>0</v>
      </c>
    </row>
    <row r="53" spans="1:7" x14ac:dyDescent="0.2">
      <c r="A53" s="135"/>
      <c r="B53" s="151" t="s">
        <v>129</v>
      </c>
      <c r="C53" s="147"/>
      <c r="D53" s="147"/>
      <c r="E53" s="148"/>
      <c r="F53" s="257"/>
      <c r="G53" s="23"/>
    </row>
    <row r="54" spans="1:7" x14ac:dyDescent="0.2">
      <c r="A54" s="141" t="s">
        <v>130</v>
      </c>
      <c r="B54" s="161" t="s">
        <v>19</v>
      </c>
      <c r="C54" s="143" t="s">
        <v>131</v>
      </c>
      <c r="D54" s="143"/>
      <c r="E54" s="233"/>
      <c r="F54" s="256"/>
      <c r="G54" s="230"/>
    </row>
    <row r="55" spans="1:7" x14ac:dyDescent="0.2">
      <c r="A55" s="145" t="s">
        <v>45</v>
      </c>
      <c r="B55" s="162" t="s">
        <v>132</v>
      </c>
      <c r="C55" s="133"/>
      <c r="D55" s="133" t="s">
        <v>16</v>
      </c>
      <c r="E55" s="243">
        <v>1500</v>
      </c>
      <c r="F55" s="255"/>
      <c r="G55" s="22">
        <f t="shared" si="0"/>
        <v>0</v>
      </c>
    </row>
    <row r="56" spans="1:7" x14ac:dyDescent="0.2">
      <c r="A56" s="135" t="s">
        <v>133</v>
      </c>
      <c r="B56" s="163" t="s">
        <v>134</v>
      </c>
      <c r="C56" s="138" t="s">
        <v>135</v>
      </c>
      <c r="D56" s="138" t="s">
        <v>16</v>
      </c>
      <c r="E56" s="139">
        <v>1500</v>
      </c>
      <c r="F56" s="106"/>
      <c r="G56" s="24">
        <f t="shared" si="0"/>
        <v>0</v>
      </c>
    </row>
    <row r="57" spans="1:7" x14ac:dyDescent="0.2">
      <c r="A57" s="164" t="s">
        <v>136</v>
      </c>
      <c r="B57" s="165" t="s">
        <v>137</v>
      </c>
      <c r="C57" s="166" t="s">
        <v>17</v>
      </c>
      <c r="D57" s="167" t="s">
        <v>16</v>
      </c>
      <c r="E57" s="168">
        <v>1500</v>
      </c>
      <c r="F57" s="107"/>
      <c r="G57" s="25">
        <f t="shared" si="0"/>
        <v>0</v>
      </c>
    </row>
    <row r="58" spans="1:7" ht="20.100000000000001" customHeight="1" x14ac:dyDescent="0.2">
      <c r="A58" s="169"/>
      <c r="B58" s="170" t="str">
        <f>B6</f>
        <v>CIVIL WORK:</v>
      </c>
      <c r="C58" s="171"/>
      <c r="D58" s="171"/>
      <c r="E58" s="172"/>
      <c r="F58" s="259" t="s">
        <v>21</v>
      </c>
      <c r="G58" s="102">
        <f>SUM(G6:G57)</f>
        <v>0</v>
      </c>
    </row>
    <row r="59" spans="1:7" s="78" customFormat="1" ht="24.95" customHeight="1" x14ac:dyDescent="0.2">
      <c r="A59" s="173" t="s">
        <v>26</v>
      </c>
      <c r="B59" s="174" t="s">
        <v>141</v>
      </c>
      <c r="C59" s="175"/>
      <c r="D59" s="175"/>
      <c r="E59" s="176"/>
      <c r="F59" s="260"/>
      <c r="G59" s="86"/>
    </row>
    <row r="60" spans="1:7" x14ac:dyDescent="0.2">
      <c r="A60" s="26"/>
      <c r="B60" s="280" t="s">
        <v>142</v>
      </c>
      <c r="C60" s="281"/>
      <c r="D60" s="281"/>
      <c r="E60" s="281"/>
      <c r="F60" s="261"/>
      <c r="G60" s="85"/>
    </row>
    <row r="61" spans="1:7" x14ac:dyDescent="0.2">
      <c r="A61" s="30" t="s">
        <v>158</v>
      </c>
      <c r="B61" s="177" t="s">
        <v>31</v>
      </c>
      <c r="C61" s="178" t="s">
        <v>143</v>
      </c>
      <c r="D61" s="178" t="s">
        <v>144</v>
      </c>
      <c r="E61" s="179">
        <v>0.18</v>
      </c>
      <c r="F61" s="103"/>
      <c r="G61" s="32">
        <f t="shared" si="0"/>
        <v>0</v>
      </c>
    </row>
    <row r="62" spans="1:7" ht="22.5" x14ac:dyDescent="0.2">
      <c r="A62" s="30" t="s">
        <v>159</v>
      </c>
      <c r="B62" s="180" t="s">
        <v>151</v>
      </c>
      <c r="C62" s="181" t="s">
        <v>145</v>
      </c>
      <c r="D62" s="182" t="s">
        <v>14</v>
      </c>
      <c r="E62" s="178">
        <v>1293</v>
      </c>
      <c r="F62" s="103"/>
      <c r="G62" s="32">
        <f t="shared" si="0"/>
        <v>0</v>
      </c>
    </row>
    <row r="63" spans="1:7" x14ac:dyDescent="0.2">
      <c r="A63" s="30" t="s">
        <v>160</v>
      </c>
      <c r="B63" s="180" t="s">
        <v>152</v>
      </c>
      <c r="C63" s="178" t="s">
        <v>146</v>
      </c>
      <c r="D63" s="182" t="s">
        <v>14</v>
      </c>
      <c r="E63" s="178">
        <v>1293</v>
      </c>
      <c r="F63" s="103"/>
      <c r="G63" s="32">
        <f t="shared" si="0"/>
        <v>0</v>
      </c>
    </row>
    <row r="64" spans="1:7" x14ac:dyDescent="0.2">
      <c r="A64" s="30" t="s">
        <v>161</v>
      </c>
      <c r="B64" s="177" t="s">
        <v>153</v>
      </c>
      <c r="C64" s="181" t="s">
        <v>41</v>
      </c>
      <c r="D64" s="182" t="s">
        <v>14</v>
      </c>
      <c r="E64" s="179">
        <v>402</v>
      </c>
      <c r="F64" s="103"/>
      <c r="G64" s="32">
        <f t="shared" si="0"/>
        <v>0</v>
      </c>
    </row>
    <row r="65" spans="1:7" x14ac:dyDescent="0.2">
      <c r="A65" s="30" t="s">
        <v>162</v>
      </c>
      <c r="B65" s="177" t="s">
        <v>154</v>
      </c>
      <c r="C65" s="181" t="s">
        <v>41</v>
      </c>
      <c r="D65" s="183" t="s">
        <v>16</v>
      </c>
      <c r="E65" s="179">
        <v>1050</v>
      </c>
      <c r="F65" s="103"/>
      <c r="G65" s="32">
        <f t="shared" si="0"/>
        <v>0</v>
      </c>
    </row>
    <row r="66" spans="1:7" ht="22.5" x14ac:dyDescent="0.2">
      <c r="A66" s="30" t="s">
        <v>163</v>
      </c>
      <c r="B66" s="177" t="s">
        <v>155</v>
      </c>
      <c r="C66" s="178" t="s">
        <v>147</v>
      </c>
      <c r="D66" s="183" t="s">
        <v>16</v>
      </c>
      <c r="E66" s="179">
        <v>1050</v>
      </c>
      <c r="F66" s="103"/>
      <c r="G66" s="32">
        <f t="shared" si="0"/>
        <v>0</v>
      </c>
    </row>
    <row r="67" spans="1:7" x14ac:dyDescent="0.2">
      <c r="A67" s="30" t="s">
        <v>164</v>
      </c>
      <c r="B67" s="177" t="s">
        <v>156</v>
      </c>
      <c r="C67" s="178" t="s">
        <v>148</v>
      </c>
      <c r="D67" s="183" t="s">
        <v>16</v>
      </c>
      <c r="E67" s="179">
        <v>300</v>
      </c>
      <c r="F67" s="103"/>
      <c r="G67" s="32">
        <f t="shared" si="0"/>
        <v>0</v>
      </c>
    </row>
    <row r="68" spans="1:7" x14ac:dyDescent="0.2">
      <c r="A68" s="30" t="s">
        <v>165</v>
      </c>
      <c r="B68" s="177" t="s">
        <v>157</v>
      </c>
      <c r="C68" s="181" t="s">
        <v>41</v>
      </c>
      <c r="D68" s="182" t="s">
        <v>14</v>
      </c>
      <c r="E68" s="179">
        <v>35</v>
      </c>
      <c r="F68" s="103"/>
      <c r="G68" s="32">
        <f t="shared" si="0"/>
        <v>0</v>
      </c>
    </row>
    <row r="69" spans="1:7" x14ac:dyDescent="0.2">
      <c r="A69" s="30" t="s">
        <v>168</v>
      </c>
      <c r="B69" s="177" t="s">
        <v>166</v>
      </c>
      <c r="C69" s="178" t="s">
        <v>146</v>
      </c>
      <c r="D69" s="182" t="s">
        <v>149</v>
      </c>
      <c r="E69" s="178">
        <v>820</v>
      </c>
      <c r="F69" s="103"/>
      <c r="G69" s="32">
        <f t="shared" si="0"/>
        <v>0</v>
      </c>
    </row>
    <row r="70" spans="1:7" ht="22.5" x14ac:dyDescent="0.2">
      <c r="A70" s="30" t="s">
        <v>169</v>
      </c>
      <c r="B70" s="177" t="s">
        <v>167</v>
      </c>
      <c r="C70" s="178" t="s">
        <v>150</v>
      </c>
      <c r="D70" s="183" t="s">
        <v>16</v>
      </c>
      <c r="E70" s="179">
        <v>617</v>
      </c>
      <c r="F70" s="103"/>
      <c r="G70" s="32">
        <f t="shared" si="0"/>
        <v>0</v>
      </c>
    </row>
    <row r="71" spans="1:7" x14ac:dyDescent="0.2">
      <c r="A71" s="27"/>
      <c r="B71" s="282" t="s">
        <v>170</v>
      </c>
      <c r="C71" s="283"/>
      <c r="D71" s="283"/>
      <c r="E71" s="283"/>
      <c r="F71" s="262"/>
      <c r="G71" s="31"/>
    </row>
    <row r="72" spans="1:7" x14ac:dyDescent="0.2">
      <c r="A72" s="30" t="s">
        <v>182</v>
      </c>
      <c r="B72" s="184" t="s">
        <v>173</v>
      </c>
      <c r="C72" s="178" t="s">
        <v>146</v>
      </c>
      <c r="D72" s="179" t="s">
        <v>63</v>
      </c>
      <c r="E72" s="179">
        <v>68</v>
      </c>
      <c r="F72" s="103"/>
      <c r="G72" s="32">
        <f t="shared" si="0"/>
        <v>0</v>
      </c>
    </row>
    <row r="73" spans="1:7" x14ac:dyDescent="0.2">
      <c r="A73" s="30" t="s">
        <v>183</v>
      </c>
      <c r="B73" s="184" t="s">
        <v>174</v>
      </c>
      <c r="C73" s="178" t="s">
        <v>146</v>
      </c>
      <c r="D73" s="183" t="s">
        <v>171</v>
      </c>
      <c r="E73" s="179">
        <v>1</v>
      </c>
      <c r="F73" s="103"/>
      <c r="G73" s="32">
        <f t="shared" ref="G73:G145" si="1">ROUND(E73*F73,2)</f>
        <v>0</v>
      </c>
    </row>
    <row r="74" spans="1:7" x14ac:dyDescent="0.2">
      <c r="A74" s="30" t="s">
        <v>184</v>
      </c>
      <c r="B74" s="184" t="s">
        <v>175</v>
      </c>
      <c r="C74" s="178" t="s">
        <v>146</v>
      </c>
      <c r="D74" s="178" t="s">
        <v>63</v>
      </c>
      <c r="E74" s="178">
        <v>147</v>
      </c>
      <c r="F74" s="103"/>
      <c r="G74" s="32">
        <f t="shared" si="1"/>
        <v>0</v>
      </c>
    </row>
    <row r="75" spans="1:7" ht="22.5" x14ac:dyDescent="0.2">
      <c r="A75" s="30" t="s">
        <v>185</v>
      </c>
      <c r="B75" s="184" t="s">
        <v>176</v>
      </c>
      <c r="C75" s="178" t="s">
        <v>146</v>
      </c>
      <c r="D75" s="179" t="s">
        <v>149</v>
      </c>
      <c r="E75" s="179">
        <f>227*2</f>
        <v>454</v>
      </c>
      <c r="F75" s="103"/>
      <c r="G75" s="32">
        <f t="shared" si="1"/>
        <v>0</v>
      </c>
    </row>
    <row r="76" spans="1:7" x14ac:dyDescent="0.2">
      <c r="A76" s="30" t="s">
        <v>186</v>
      </c>
      <c r="B76" s="184" t="s">
        <v>177</v>
      </c>
      <c r="C76" s="178" t="s">
        <v>172</v>
      </c>
      <c r="D76" s="179" t="s">
        <v>63</v>
      </c>
      <c r="E76" s="179">
        <v>147</v>
      </c>
      <c r="F76" s="103"/>
      <c r="G76" s="32">
        <f t="shared" si="1"/>
        <v>0</v>
      </c>
    </row>
    <row r="77" spans="1:7" ht="22.5" x14ac:dyDescent="0.2">
      <c r="A77" s="30" t="s">
        <v>187</v>
      </c>
      <c r="B77" s="184" t="s">
        <v>178</v>
      </c>
      <c r="C77" s="178" t="s">
        <v>146</v>
      </c>
      <c r="D77" s="178" t="s">
        <v>13</v>
      </c>
      <c r="E77" s="179">
        <v>1</v>
      </c>
      <c r="F77" s="103"/>
      <c r="G77" s="32">
        <f t="shared" si="1"/>
        <v>0</v>
      </c>
    </row>
    <row r="78" spans="1:7" x14ac:dyDescent="0.2">
      <c r="A78" s="30" t="s">
        <v>188</v>
      </c>
      <c r="B78" s="184" t="s">
        <v>179</v>
      </c>
      <c r="C78" s="178" t="s">
        <v>146</v>
      </c>
      <c r="D78" s="178" t="s">
        <v>13</v>
      </c>
      <c r="E78" s="179">
        <v>1</v>
      </c>
      <c r="F78" s="103"/>
      <c r="G78" s="32">
        <f t="shared" si="1"/>
        <v>0</v>
      </c>
    </row>
    <row r="79" spans="1:7" ht="22.5" x14ac:dyDescent="0.2">
      <c r="A79" s="30" t="s">
        <v>189</v>
      </c>
      <c r="B79" s="184" t="s">
        <v>180</v>
      </c>
      <c r="C79" s="178" t="s">
        <v>146</v>
      </c>
      <c r="D79" s="178" t="s">
        <v>13</v>
      </c>
      <c r="E79" s="179">
        <v>1</v>
      </c>
      <c r="F79" s="103"/>
      <c r="G79" s="32">
        <f t="shared" si="1"/>
        <v>0</v>
      </c>
    </row>
    <row r="80" spans="1:7" x14ac:dyDescent="0.2">
      <c r="A80" s="30" t="s">
        <v>190</v>
      </c>
      <c r="B80" s="185" t="s">
        <v>181</v>
      </c>
      <c r="C80" s="178" t="s">
        <v>146</v>
      </c>
      <c r="D80" s="178" t="s">
        <v>13</v>
      </c>
      <c r="E80" s="57">
        <v>1</v>
      </c>
      <c r="F80" s="103"/>
      <c r="G80" s="32">
        <f t="shared" si="1"/>
        <v>0</v>
      </c>
    </row>
    <row r="81" spans="1:7" x14ac:dyDescent="0.2">
      <c r="A81" s="28"/>
      <c r="B81" s="282" t="s">
        <v>191</v>
      </c>
      <c r="C81" s="284"/>
      <c r="D81" s="284"/>
      <c r="E81" s="284"/>
      <c r="F81" s="262"/>
      <c r="G81" s="29"/>
    </row>
    <row r="82" spans="1:7" ht="33.75" x14ac:dyDescent="0.2">
      <c r="A82" s="30" t="s">
        <v>199</v>
      </c>
      <c r="B82" s="186" t="s">
        <v>195</v>
      </c>
      <c r="C82" s="187" t="s">
        <v>192</v>
      </c>
      <c r="D82" s="188" t="s">
        <v>63</v>
      </c>
      <c r="E82" s="189">
        <v>8.5</v>
      </c>
      <c r="F82" s="104"/>
      <c r="G82" s="32">
        <f t="shared" si="1"/>
        <v>0</v>
      </c>
    </row>
    <row r="83" spans="1:7" ht="22.5" x14ac:dyDescent="0.2">
      <c r="A83" s="30" t="s">
        <v>200</v>
      </c>
      <c r="B83" s="186" t="s">
        <v>196</v>
      </c>
      <c r="C83" s="187" t="s">
        <v>192</v>
      </c>
      <c r="D83" s="190" t="s">
        <v>193</v>
      </c>
      <c r="E83" s="189">
        <v>2</v>
      </c>
      <c r="F83" s="104"/>
      <c r="G83" s="32">
        <f t="shared" si="1"/>
        <v>0</v>
      </c>
    </row>
    <row r="84" spans="1:7" ht="33.75" x14ac:dyDescent="0.2">
      <c r="A84" s="30" t="s">
        <v>201</v>
      </c>
      <c r="B84" s="186" t="s">
        <v>197</v>
      </c>
      <c r="C84" s="187" t="s">
        <v>194</v>
      </c>
      <c r="D84" s="188" t="s">
        <v>63</v>
      </c>
      <c r="E84" s="188">
        <v>95</v>
      </c>
      <c r="F84" s="104"/>
      <c r="G84" s="32">
        <f t="shared" si="1"/>
        <v>0</v>
      </c>
    </row>
    <row r="85" spans="1:7" ht="22.5" x14ac:dyDescent="0.2">
      <c r="A85" s="33" t="s">
        <v>202</v>
      </c>
      <c r="B85" s="191" t="s">
        <v>198</v>
      </c>
      <c r="C85" s="192" t="s">
        <v>146</v>
      </c>
      <c r="D85" s="193" t="s">
        <v>193</v>
      </c>
      <c r="E85" s="192">
        <v>4</v>
      </c>
      <c r="F85" s="105"/>
      <c r="G85" s="48">
        <f t="shared" si="1"/>
        <v>0</v>
      </c>
    </row>
    <row r="86" spans="1:7" ht="20.100000000000001" customHeight="1" x14ac:dyDescent="0.2">
      <c r="A86" s="34"/>
      <c r="B86" s="35" t="str">
        <f>B59</f>
        <v>RAIL WORK:</v>
      </c>
      <c r="C86" s="36"/>
      <c r="D86" s="37"/>
      <c r="E86" s="38"/>
      <c r="F86" s="263" t="s">
        <v>21</v>
      </c>
      <c r="G86" s="39">
        <f>SUM(G61:G85)</f>
        <v>0</v>
      </c>
    </row>
    <row r="87" spans="1:7" ht="24.95" customHeight="1" x14ac:dyDescent="0.2">
      <c r="A87" s="194" t="s">
        <v>25</v>
      </c>
      <c r="B87" s="115" t="s">
        <v>261</v>
      </c>
      <c r="C87" s="81"/>
      <c r="D87" s="82"/>
      <c r="E87" s="38"/>
      <c r="F87" s="264"/>
      <c r="G87" s="77"/>
    </row>
    <row r="88" spans="1:7" ht="21.75" customHeight="1" x14ac:dyDescent="0.2">
      <c r="A88" s="195" t="s">
        <v>203</v>
      </c>
      <c r="B88" s="76" t="s">
        <v>239</v>
      </c>
      <c r="C88" s="196" t="s">
        <v>240</v>
      </c>
      <c r="D88" s="197" t="s">
        <v>13</v>
      </c>
      <c r="E88" s="198">
        <v>1</v>
      </c>
      <c r="F88" s="112"/>
      <c r="G88" s="68">
        <f t="shared" ref="G88:G91" si="2">ROUND(E88*F88,2)</f>
        <v>0</v>
      </c>
    </row>
    <row r="89" spans="1:7" ht="21.75" customHeight="1" x14ac:dyDescent="0.2">
      <c r="A89" s="199" t="s">
        <v>205</v>
      </c>
      <c r="B89" s="200" t="s">
        <v>227</v>
      </c>
      <c r="C89" s="200" t="s">
        <v>260</v>
      </c>
      <c r="D89" s="201" t="s">
        <v>13</v>
      </c>
      <c r="E89" s="202">
        <v>1</v>
      </c>
      <c r="F89" s="103"/>
      <c r="G89" s="32">
        <f t="shared" si="2"/>
        <v>0</v>
      </c>
    </row>
    <row r="90" spans="1:7" ht="21.75" customHeight="1" x14ac:dyDescent="0.2">
      <c r="A90" s="199" t="s">
        <v>208</v>
      </c>
      <c r="B90" s="203" t="s">
        <v>229</v>
      </c>
      <c r="C90" s="203" t="s">
        <v>260</v>
      </c>
      <c r="D90" s="201" t="s">
        <v>13</v>
      </c>
      <c r="E90" s="202">
        <v>1</v>
      </c>
      <c r="F90" s="103"/>
      <c r="G90" s="32">
        <f t="shared" si="2"/>
        <v>0</v>
      </c>
    </row>
    <row r="91" spans="1:7" ht="21.75" customHeight="1" x14ac:dyDescent="0.2">
      <c r="A91" s="199" t="s">
        <v>211</v>
      </c>
      <c r="B91" s="203" t="s">
        <v>230</v>
      </c>
      <c r="C91" s="203" t="s">
        <v>231</v>
      </c>
      <c r="D91" s="201" t="s">
        <v>13</v>
      </c>
      <c r="E91" s="202">
        <v>1</v>
      </c>
      <c r="F91" s="103"/>
      <c r="G91" s="32">
        <f t="shared" si="2"/>
        <v>0</v>
      </c>
    </row>
    <row r="92" spans="1:7" ht="21.75" customHeight="1" x14ac:dyDescent="0.2">
      <c r="A92" s="61" t="s">
        <v>259</v>
      </c>
      <c r="B92" s="203" t="s">
        <v>232</v>
      </c>
      <c r="C92" s="203" t="s">
        <v>233</v>
      </c>
      <c r="D92" s="63" t="s">
        <v>13</v>
      </c>
      <c r="E92" s="64">
        <v>1</v>
      </c>
      <c r="F92" s="103"/>
      <c r="G92" s="32">
        <f t="shared" ref="G92" si="3">ROUND(E92*F92,2)</f>
        <v>0</v>
      </c>
    </row>
    <row r="93" spans="1:7" ht="21.75" customHeight="1" x14ac:dyDescent="0.2">
      <c r="A93" s="43"/>
      <c r="B93" s="44" t="str">
        <f>B87</f>
        <v>BUILDING 100</v>
      </c>
      <c r="C93" s="45"/>
      <c r="D93" s="46"/>
      <c r="E93" s="47"/>
      <c r="F93" s="263" t="s">
        <v>21</v>
      </c>
      <c r="G93" s="39">
        <f>SUM(G88:G92)</f>
        <v>0</v>
      </c>
    </row>
    <row r="94" spans="1:7" s="78" customFormat="1" ht="24.95" customHeight="1" x14ac:dyDescent="0.2">
      <c r="A94" s="79" t="s">
        <v>24</v>
      </c>
      <c r="B94" s="80" t="s">
        <v>262</v>
      </c>
      <c r="C94" s="81"/>
      <c r="D94" s="82"/>
      <c r="E94" s="83"/>
      <c r="F94" s="265"/>
      <c r="G94" s="84"/>
    </row>
    <row r="95" spans="1:7" ht="22.5" x14ac:dyDescent="0.2">
      <c r="A95" s="204" t="s">
        <v>221</v>
      </c>
      <c r="B95" s="59" t="s">
        <v>204</v>
      </c>
      <c r="C95" s="59"/>
      <c r="D95" s="205" t="s">
        <v>13</v>
      </c>
      <c r="E95" s="206">
        <v>1</v>
      </c>
      <c r="F95" s="110"/>
      <c r="G95" s="60">
        <f t="shared" ref="G95:G99" si="4">ROUND(E95*F95,2)</f>
        <v>0</v>
      </c>
    </row>
    <row r="96" spans="1:7" ht="22.5" x14ac:dyDescent="0.2">
      <c r="A96" s="199" t="s">
        <v>222</v>
      </c>
      <c r="B96" s="54" t="s">
        <v>206</v>
      </c>
      <c r="C96" s="54" t="s">
        <v>207</v>
      </c>
      <c r="D96" s="56" t="s">
        <v>193</v>
      </c>
      <c r="E96" s="57">
        <v>46</v>
      </c>
      <c r="F96" s="103"/>
      <c r="G96" s="32">
        <f t="shared" si="4"/>
        <v>0</v>
      </c>
    </row>
    <row r="97" spans="1:7" ht="33.75" x14ac:dyDescent="0.2">
      <c r="A97" s="199" t="s">
        <v>224</v>
      </c>
      <c r="B97" s="54" t="s">
        <v>209</v>
      </c>
      <c r="C97" s="54" t="s">
        <v>210</v>
      </c>
      <c r="D97" s="56" t="s">
        <v>13</v>
      </c>
      <c r="E97" s="57">
        <v>1</v>
      </c>
      <c r="F97" s="103"/>
      <c r="G97" s="32">
        <f t="shared" si="4"/>
        <v>0</v>
      </c>
    </row>
    <row r="98" spans="1:7" ht="22.5" x14ac:dyDescent="0.2">
      <c r="A98" s="199" t="s">
        <v>225</v>
      </c>
      <c r="B98" s="54" t="s">
        <v>212</v>
      </c>
      <c r="C98" s="54" t="s">
        <v>213</v>
      </c>
      <c r="D98" s="56" t="s">
        <v>13</v>
      </c>
      <c r="E98" s="57">
        <v>1</v>
      </c>
      <c r="F98" s="103"/>
      <c r="G98" s="32">
        <f t="shared" si="4"/>
        <v>0</v>
      </c>
    </row>
    <row r="99" spans="1:7" ht="33.75" x14ac:dyDescent="0.2">
      <c r="A99" s="199" t="s">
        <v>255</v>
      </c>
      <c r="B99" s="54" t="s">
        <v>214</v>
      </c>
      <c r="C99" s="54" t="s">
        <v>215</v>
      </c>
      <c r="D99" s="56" t="s">
        <v>13</v>
      </c>
      <c r="E99" s="57">
        <v>1</v>
      </c>
      <c r="F99" s="103"/>
      <c r="G99" s="32">
        <f t="shared" si="4"/>
        <v>0</v>
      </c>
    </row>
    <row r="100" spans="1:7" ht="22.5" x14ac:dyDescent="0.2">
      <c r="A100" s="199" t="s">
        <v>226</v>
      </c>
      <c r="B100" s="54" t="s">
        <v>216</v>
      </c>
      <c r="C100" s="54" t="s">
        <v>217</v>
      </c>
      <c r="D100" s="56" t="s">
        <v>13</v>
      </c>
      <c r="E100" s="57">
        <v>1</v>
      </c>
      <c r="F100" s="103"/>
      <c r="G100" s="32">
        <f t="shared" ref="G100" si="5">ROUND(E100*F100,2)</f>
        <v>0</v>
      </c>
    </row>
    <row r="101" spans="1:7" ht="22.5" x14ac:dyDescent="0.2">
      <c r="A101" s="199" t="s">
        <v>247</v>
      </c>
      <c r="B101" s="54" t="s">
        <v>218</v>
      </c>
      <c r="C101" s="54" t="s">
        <v>219</v>
      </c>
      <c r="D101" s="56" t="s">
        <v>13</v>
      </c>
      <c r="E101" s="57">
        <v>1</v>
      </c>
      <c r="F101" s="103"/>
      <c r="G101" s="32">
        <f t="shared" ref="G101:G102" si="6">ROUND(E101*F101,2)</f>
        <v>0</v>
      </c>
    </row>
    <row r="102" spans="1:7" x14ac:dyDescent="0.2">
      <c r="A102" s="199" t="s">
        <v>248</v>
      </c>
      <c r="B102" s="54" t="s">
        <v>220</v>
      </c>
      <c r="C102" s="54"/>
      <c r="D102" s="56" t="s">
        <v>13</v>
      </c>
      <c r="E102" s="57">
        <v>1</v>
      </c>
      <c r="F102" s="103"/>
      <c r="G102" s="32">
        <f t="shared" si="6"/>
        <v>0</v>
      </c>
    </row>
    <row r="103" spans="1:7" ht="22.5" x14ac:dyDescent="0.2">
      <c r="A103" s="55" t="s">
        <v>249</v>
      </c>
      <c r="B103" s="54" t="s">
        <v>239</v>
      </c>
      <c r="C103" s="54" t="s">
        <v>240</v>
      </c>
      <c r="D103" s="56" t="s">
        <v>13</v>
      </c>
      <c r="E103" s="57">
        <v>1</v>
      </c>
      <c r="F103" s="103"/>
      <c r="G103" s="32">
        <f t="shared" ref="G103:G104" si="7">ROUND(E103*F103,2)</f>
        <v>0</v>
      </c>
    </row>
    <row r="104" spans="1:7" ht="22.5" x14ac:dyDescent="0.2">
      <c r="A104" s="199" t="s">
        <v>250</v>
      </c>
      <c r="B104" s="207" t="s">
        <v>241</v>
      </c>
      <c r="C104" s="207" t="s">
        <v>242</v>
      </c>
      <c r="D104" s="56" t="s">
        <v>13</v>
      </c>
      <c r="E104" s="57">
        <v>1</v>
      </c>
      <c r="F104" s="103"/>
      <c r="G104" s="32">
        <f t="shared" si="7"/>
        <v>0</v>
      </c>
    </row>
    <row r="105" spans="1:7" x14ac:dyDescent="0.2">
      <c r="A105" s="199"/>
      <c r="B105" s="207"/>
      <c r="C105" s="207"/>
      <c r="D105" s="208"/>
      <c r="E105" s="57"/>
      <c r="F105" s="103"/>
      <c r="G105" s="32"/>
    </row>
    <row r="106" spans="1:7" ht="22.5" x14ac:dyDescent="0.2">
      <c r="A106" s="199" t="s">
        <v>251</v>
      </c>
      <c r="B106" s="207" t="s">
        <v>227</v>
      </c>
      <c r="C106" s="207" t="s">
        <v>228</v>
      </c>
      <c r="D106" s="208" t="s">
        <v>13</v>
      </c>
      <c r="E106" s="57">
        <v>1</v>
      </c>
      <c r="F106" s="103"/>
      <c r="G106" s="32">
        <f t="shared" ref="G106:G107" si="8">ROUND(E106*F106,2)</f>
        <v>0</v>
      </c>
    </row>
    <row r="107" spans="1:7" ht="33.75" x14ac:dyDescent="0.2">
      <c r="A107" s="199" t="s">
        <v>252</v>
      </c>
      <c r="B107" s="207" t="s">
        <v>229</v>
      </c>
      <c r="C107" s="207" t="s">
        <v>228</v>
      </c>
      <c r="D107" s="208" t="s">
        <v>13</v>
      </c>
      <c r="E107" s="57">
        <v>1</v>
      </c>
      <c r="F107" s="103"/>
      <c r="G107" s="32">
        <f t="shared" si="8"/>
        <v>0</v>
      </c>
    </row>
    <row r="108" spans="1:7" ht="22.5" x14ac:dyDescent="0.2">
      <c r="A108" s="199" t="s">
        <v>253</v>
      </c>
      <c r="B108" s="207" t="s">
        <v>230</v>
      </c>
      <c r="C108" s="207" t="s">
        <v>231</v>
      </c>
      <c r="D108" s="208" t="s">
        <v>13</v>
      </c>
      <c r="E108" s="57">
        <v>1</v>
      </c>
      <c r="F108" s="103"/>
      <c r="G108" s="32">
        <f t="shared" ref="G108:G111" si="9">ROUND(E108*F108,2)</f>
        <v>0</v>
      </c>
    </row>
    <row r="109" spans="1:7" ht="22.5" x14ac:dyDescent="0.2">
      <c r="A109" s="199" t="s">
        <v>254</v>
      </c>
      <c r="B109" s="207" t="s">
        <v>232</v>
      </c>
      <c r="C109" s="207" t="s">
        <v>233</v>
      </c>
      <c r="D109" s="208" t="s">
        <v>13</v>
      </c>
      <c r="E109" s="57">
        <v>1</v>
      </c>
      <c r="F109" s="103"/>
      <c r="G109" s="32">
        <f t="shared" si="9"/>
        <v>0</v>
      </c>
    </row>
    <row r="110" spans="1:7" ht="22.5" x14ac:dyDescent="0.2">
      <c r="A110" s="58" t="s">
        <v>256</v>
      </c>
      <c r="B110" s="59" t="s">
        <v>243</v>
      </c>
      <c r="C110" s="59" t="s">
        <v>246</v>
      </c>
      <c r="D110" s="208" t="s">
        <v>13</v>
      </c>
      <c r="E110" s="57">
        <v>1</v>
      </c>
      <c r="F110" s="110"/>
      <c r="G110" s="60">
        <f t="shared" si="9"/>
        <v>0</v>
      </c>
    </row>
    <row r="111" spans="1:7" x14ac:dyDescent="0.2">
      <c r="A111" s="55" t="s">
        <v>257</v>
      </c>
      <c r="B111" s="54" t="s">
        <v>244</v>
      </c>
      <c r="C111" s="65">
        <v>17900</v>
      </c>
      <c r="D111" s="208" t="s">
        <v>13</v>
      </c>
      <c r="E111" s="57">
        <v>1</v>
      </c>
      <c r="F111" s="103"/>
      <c r="G111" s="32">
        <f t="shared" si="9"/>
        <v>0</v>
      </c>
    </row>
    <row r="112" spans="1:7" ht="22.5" x14ac:dyDescent="0.2">
      <c r="A112" s="61" t="s">
        <v>258</v>
      </c>
      <c r="B112" s="62" t="s">
        <v>245</v>
      </c>
      <c r="C112" s="66">
        <v>17800</v>
      </c>
      <c r="D112" s="63" t="s">
        <v>13</v>
      </c>
      <c r="E112" s="64">
        <v>1</v>
      </c>
      <c r="F112" s="111"/>
      <c r="G112" s="48">
        <f t="shared" si="1"/>
        <v>0</v>
      </c>
    </row>
    <row r="113" spans="1:7" ht="21" customHeight="1" x14ac:dyDescent="0.2">
      <c r="A113" s="43"/>
      <c r="B113" s="44" t="str">
        <f>B94</f>
        <v>BUILDING 101</v>
      </c>
      <c r="C113" s="45"/>
      <c r="D113" s="46"/>
      <c r="E113" s="47"/>
      <c r="F113" s="263" t="s">
        <v>21</v>
      </c>
      <c r="G113" s="39">
        <f>SUM(G95:G112)</f>
        <v>0</v>
      </c>
    </row>
    <row r="114" spans="1:7" ht="28.5" customHeight="1" x14ac:dyDescent="0.2">
      <c r="A114" s="40" t="s">
        <v>23</v>
      </c>
      <c r="B114" s="116" t="s">
        <v>263</v>
      </c>
      <c r="C114" s="118"/>
      <c r="D114" s="119"/>
      <c r="E114" s="120"/>
      <c r="F114" s="266"/>
      <c r="G114" s="117"/>
    </row>
    <row r="115" spans="1:7" ht="22.5" x14ac:dyDescent="0.2">
      <c r="A115" s="199" t="s">
        <v>266</v>
      </c>
      <c r="B115" s="54" t="s">
        <v>206</v>
      </c>
      <c r="C115" s="54" t="s">
        <v>207</v>
      </c>
      <c r="D115" s="56" t="s">
        <v>193</v>
      </c>
      <c r="E115" s="57">
        <v>1</v>
      </c>
      <c r="F115" s="103"/>
      <c r="G115" s="32">
        <f t="shared" si="1"/>
        <v>0</v>
      </c>
    </row>
    <row r="116" spans="1:7" ht="22.5" x14ac:dyDescent="0.2">
      <c r="A116" s="199" t="s">
        <v>267</v>
      </c>
      <c r="B116" s="54" t="s">
        <v>223</v>
      </c>
      <c r="C116" s="54" t="s">
        <v>210</v>
      </c>
      <c r="D116" s="56" t="s">
        <v>13</v>
      </c>
      <c r="E116" s="57">
        <v>1</v>
      </c>
      <c r="F116" s="103"/>
      <c r="G116" s="32">
        <f t="shared" ref="G116:G122" si="10">ROUND(E116*F116,2)</f>
        <v>0</v>
      </c>
    </row>
    <row r="117" spans="1:7" ht="22.5" x14ac:dyDescent="0.2">
      <c r="A117" s="199" t="s">
        <v>268</v>
      </c>
      <c r="B117" s="54" t="s">
        <v>212</v>
      </c>
      <c r="C117" s="54" t="s">
        <v>213</v>
      </c>
      <c r="D117" s="56" t="s">
        <v>13</v>
      </c>
      <c r="E117" s="57">
        <v>1</v>
      </c>
      <c r="F117" s="103"/>
      <c r="G117" s="32">
        <f t="shared" si="10"/>
        <v>0</v>
      </c>
    </row>
    <row r="118" spans="1:7" ht="33.75" x14ac:dyDescent="0.2">
      <c r="A118" s="199" t="s">
        <v>269</v>
      </c>
      <c r="B118" s="54" t="s">
        <v>214</v>
      </c>
      <c r="C118" s="54" t="s">
        <v>215</v>
      </c>
      <c r="D118" s="56" t="s">
        <v>13</v>
      </c>
      <c r="E118" s="57">
        <v>1</v>
      </c>
      <c r="F118" s="103"/>
      <c r="G118" s="32">
        <f t="shared" si="10"/>
        <v>0</v>
      </c>
    </row>
    <row r="119" spans="1:7" ht="22.5" x14ac:dyDescent="0.2">
      <c r="A119" s="199" t="s">
        <v>270</v>
      </c>
      <c r="B119" s="54" t="s">
        <v>216</v>
      </c>
      <c r="C119" s="54" t="s">
        <v>217</v>
      </c>
      <c r="D119" s="56" t="s">
        <v>13</v>
      </c>
      <c r="E119" s="57">
        <v>1</v>
      </c>
      <c r="F119" s="103"/>
      <c r="G119" s="32">
        <f t="shared" si="10"/>
        <v>0</v>
      </c>
    </row>
    <row r="120" spans="1:7" ht="22.5" x14ac:dyDescent="0.2">
      <c r="A120" s="199" t="s">
        <v>271</v>
      </c>
      <c r="B120" s="54" t="s">
        <v>218</v>
      </c>
      <c r="C120" s="54" t="s">
        <v>219</v>
      </c>
      <c r="D120" s="56" t="s">
        <v>13</v>
      </c>
      <c r="E120" s="57">
        <v>1</v>
      </c>
      <c r="F120" s="103"/>
      <c r="G120" s="32">
        <f t="shared" si="10"/>
        <v>0</v>
      </c>
    </row>
    <row r="121" spans="1:7" ht="22.5" x14ac:dyDescent="0.2">
      <c r="A121" s="55" t="s">
        <v>272</v>
      </c>
      <c r="B121" s="54" t="s">
        <v>239</v>
      </c>
      <c r="C121" s="54" t="s">
        <v>240</v>
      </c>
      <c r="D121" s="56" t="s">
        <v>13</v>
      </c>
      <c r="E121" s="57">
        <v>1</v>
      </c>
      <c r="F121" s="103"/>
      <c r="G121" s="32">
        <f t="shared" si="10"/>
        <v>0</v>
      </c>
    </row>
    <row r="122" spans="1:7" ht="22.5" x14ac:dyDescent="0.2">
      <c r="A122" s="55" t="s">
        <v>273</v>
      </c>
      <c r="B122" s="203" t="s">
        <v>241</v>
      </c>
      <c r="C122" s="203" t="s">
        <v>242</v>
      </c>
      <c r="D122" s="56" t="s">
        <v>13</v>
      </c>
      <c r="E122" s="57">
        <v>1</v>
      </c>
      <c r="F122" s="103"/>
      <c r="G122" s="32">
        <f t="shared" si="10"/>
        <v>0</v>
      </c>
    </row>
    <row r="123" spans="1:7" ht="33.75" x14ac:dyDescent="0.2">
      <c r="A123" s="55" t="s">
        <v>274</v>
      </c>
      <c r="B123" s="54" t="s">
        <v>229</v>
      </c>
      <c r="C123" s="54" t="s">
        <v>228</v>
      </c>
      <c r="D123" s="56" t="s">
        <v>13</v>
      </c>
      <c r="E123" s="57">
        <v>1</v>
      </c>
      <c r="F123" s="103"/>
      <c r="G123" s="32">
        <f t="shared" si="1"/>
        <v>0</v>
      </c>
    </row>
    <row r="124" spans="1:7" ht="22.5" x14ac:dyDescent="0.2">
      <c r="A124" s="55" t="s">
        <v>275</v>
      </c>
      <c r="B124" s="54" t="s">
        <v>234</v>
      </c>
      <c r="C124" s="54" t="s">
        <v>235</v>
      </c>
      <c r="D124" s="56" t="s">
        <v>13</v>
      </c>
      <c r="E124" s="57">
        <v>1</v>
      </c>
      <c r="F124" s="103"/>
      <c r="G124" s="32">
        <f t="shared" si="1"/>
        <v>0</v>
      </c>
    </row>
    <row r="125" spans="1:7" ht="22.5" x14ac:dyDescent="0.2">
      <c r="A125" s="55" t="s">
        <v>276</v>
      </c>
      <c r="B125" s="54" t="s">
        <v>232</v>
      </c>
      <c r="C125" s="54" t="s">
        <v>233</v>
      </c>
      <c r="D125" s="56" t="s">
        <v>13</v>
      </c>
      <c r="E125" s="57">
        <v>1</v>
      </c>
      <c r="F125" s="103"/>
      <c r="G125" s="32">
        <f t="shared" si="1"/>
        <v>0</v>
      </c>
    </row>
    <row r="126" spans="1:7" ht="22.5" x14ac:dyDescent="0.2">
      <c r="A126" s="55" t="s">
        <v>277</v>
      </c>
      <c r="B126" s="54" t="s">
        <v>243</v>
      </c>
      <c r="C126" s="54" t="s">
        <v>246</v>
      </c>
      <c r="D126" s="201" t="s">
        <v>13</v>
      </c>
      <c r="E126" s="57">
        <v>1</v>
      </c>
      <c r="F126" s="103"/>
      <c r="G126" s="32">
        <f t="shared" si="1"/>
        <v>0</v>
      </c>
    </row>
    <row r="127" spans="1:7" x14ac:dyDescent="0.2">
      <c r="A127" s="55" t="s">
        <v>278</v>
      </c>
      <c r="B127" s="54" t="s">
        <v>244</v>
      </c>
      <c r="C127" s="65">
        <v>17900</v>
      </c>
      <c r="D127" s="201" t="s">
        <v>13</v>
      </c>
      <c r="E127" s="57">
        <v>1</v>
      </c>
      <c r="F127" s="103"/>
      <c r="G127" s="32">
        <f t="shared" si="1"/>
        <v>0</v>
      </c>
    </row>
    <row r="128" spans="1:7" ht="22.5" x14ac:dyDescent="0.2">
      <c r="A128" s="70" t="s">
        <v>279</v>
      </c>
      <c r="B128" s="71" t="s">
        <v>245</v>
      </c>
      <c r="C128" s="72">
        <v>17800</v>
      </c>
      <c r="D128" s="73" t="s">
        <v>13</v>
      </c>
      <c r="E128" s="74">
        <v>1</v>
      </c>
      <c r="F128" s="109"/>
      <c r="G128" s="75">
        <f t="shared" ref="G128" si="11">ROUND(E128*F128,2)</f>
        <v>0</v>
      </c>
    </row>
    <row r="129" spans="1:7" ht="21" customHeight="1" x14ac:dyDescent="0.2">
      <c r="A129" s="43"/>
      <c r="B129" s="44" t="str">
        <f>B114</f>
        <v>BUILDING 102</v>
      </c>
      <c r="C129" s="45"/>
      <c r="D129" s="46"/>
      <c r="E129" s="47"/>
      <c r="F129" s="263" t="s">
        <v>21</v>
      </c>
      <c r="G129" s="39">
        <f>SUM(G115:G128)</f>
        <v>0</v>
      </c>
    </row>
    <row r="130" spans="1:7" ht="24.95" customHeight="1" x14ac:dyDescent="0.2">
      <c r="A130" s="67" t="s">
        <v>22</v>
      </c>
      <c r="B130" s="49" t="s">
        <v>264</v>
      </c>
      <c r="C130" s="50"/>
      <c r="D130" s="51"/>
      <c r="E130" s="47"/>
      <c r="F130" s="267"/>
      <c r="G130" s="52"/>
    </row>
    <row r="131" spans="1:7" ht="22.5" x14ac:dyDescent="0.2">
      <c r="A131" s="55" t="s">
        <v>284</v>
      </c>
      <c r="B131" s="209" t="s">
        <v>281</v>
      </c>
      <c r="C131" s="54" t="s">
        <v>240</v>
      </c>
      <c r="D131" s="201" t="s">
        <v>13</v>
      </c>
      <c r="E131" s="57">
        <v>1</v>
      </c>
      <c r="F131" s="103"/>
      <c r="G131" s="32">
        <f t="shared" ref="G131:G133" si="12">ROUND(E131*F131,2)</f>
        <v>0</v>
      </c>
    </row>
    <row r="132" spans="1:7" x14ac:dyDescent="0.2">
      <c r="A132" s="55" t="s">
        <v>285</v>
      </c>
      <c r="B132" s="209" t="s">
        <v>282</v>
      </c>
      <c r="C132" s="54" t="s">
        <v>240</v>
      </c>
      <c r="D132" s="201" t="s">
        <v>13</v>
      </c>
      <c r="E132" s="57">
        <v>1</v>
      </c>
      <c r="F132" s="103"/>
      <c r="G132" s="32">
        <f t="shared" si="12"/>
        <v>0</v>
      </c>
    </row>
    <row r="133" spans="1:7" x14ac:dyDescent="0.2">
      <c r="A133" s="55" t="s">
        <v>287</v>
      </c>
      <c r="B133" s="209" t="s">
        <v>283</v>
      </c>
      <c r="C133" s="54" t="s">
        <v>240</v>
      </c>
      <c r="D133" s="201" t="s">
        <v>13</v>
      </c>
      <c r="E133" s="57">
        <v>1</v>
      </c>
      <c r="F133" s="103"/>
      <c r="G133" s="32">
        <f t="shared" si="12"/>
        <v>0</v>
      </c>
    </row>
    <row r="134" spans="1:7" ht="33.75" x14ac:dyDescent="0.2">
      <c r="A134" s="55" t="s">
        <v>286</v>
      </c>
      <c r="B134" s="203" t="s">
        <v>229</v>
      </c>
      <c r="C134" s="203" t="s">
        <v>236</v>
      </c>
      <c r="D134" s="201" t="s">
        <v>13</v>
      </c>
      <c r="E134" s="57">
        <v>1</v>
      </c>
      <c r="F134" s="103"/>
      <c r="G134" s="32">
        <f t="shared" ref="G134:G136" si="13">ROUND(E134*F134,2)</f>
        <v>0</v>
      </c>
    </row>
    <row r="135" spans="1:7" ht="22.5" x14ac:dyDescent="0.2">
      <c r="A135" s="55" t="s">
        <v>288</v>
      </c>
      <c r="B135" s="203" t="s">
        <v>234</v>
      </c>
      <c r="C135" s="203" t="s">
        <v>237</v>
      </c>
      <c r="D135" s="201" t="s">
        <v>13</v>
      </c>
      <c r="E135" s="57">
        <v>1</v>
      </c>
      <c r="F135" s="103"/>
      <c r="G135" s="32">
        <f t="shared" si="13"/>
        <v>0</v>
      </c>
    </row>
    <row r="136" spans="1:7" ht="22.5" x14ac:dyDescent="0.2">
      <c r="A136" s="55" t="s">
        <v>289</v>
      </c>
      <c r="B136" s="203" t="s">
        <v>232</v>
      </c>
      <c r="C136" s="203" t="s">
        <v>233</v>
      </c>
      <c r="D136" s="201" t="s">
        <v>13</v>
      </c>
      <c r="E136" s="57">
        <v>1</v>
      </c>
      <c r="F136" s="103"/>
      <c r="G136" s="32">
        <f t="shared" si="13"/>
        <v>0</v>
      </c>
    </row>
    <row r="137" spans="1:7" ht="22.5" x14ac:dyDescent="0.2">
      <c r="A137" s="55" t="s">
        <v>290</v>
      </c>
      <c r="B137" s="54" t="s">
        <v>243</v>
      </c>
      <c r="C137" s="54" t="s">
        <v>246</v>
      </c>
      <c r="D137" s="201" t="s">
        <v>13</v>
      </c>
      <c r="E137" s="57">
        <v>1</v>
      </c>
      <c r="F137" s="103"/>
      <c r="G137" s="32">
        <f t="shared" si="1"/>
        <v>0</v>
      </c>
    </row>
    <row r="138" spans="1:7" x14ac:dyDescent="0.2">
      <c r="A138" s="55" t="s">
        <v>291</v>
      </c>
      <c r="B138" s="54" t="s">
        <v>244</v>
      </c>
      <c r="C138" s="65">
        <v>17900</v>
      </c>
      <c r="D138" s="201" t="s">
        <v>13</v>
      </c>
      <c r="E138" s="57">
        <v>1</v>
      </c>
      <c r="F138" s="103"/>
      <c r="G138" s="32">
        <f t="shared" ref="G138:G139" si="14">ROUND(E138*F138,2)</f>
        <v>0</v>
      </c>
    </row>
    <row r="139" spans="1:7" ht="22.5" x14ac:dyDescent="0.2">
      <c r="A139" s="61" t="s">
        <v>292</v>
      </c>
      <c r="B139" s="62" t="s">
        <v>245</v>
      </c>
      <c r="C139" s="66">
        <v>17800</v>
      </c>
      <c r="D139" s="63" t="s">
        <v>13</v>
      </c>
      <c r="E139" s="64">
        <v>1</v>
      </c>
      <c r="F139" s="109"/>
      <c r="G139" s="75">
        <f t="shared" si="14"/>
        <v>0</v>
      </c>
    </row>
    <row r="140" spans="1:7" ht="20.100000000000001" customHeight="1" x14ac:dyDescent="0.2">
      <c r="A140" s="43"/>
      <c r="B140" s="44" t="str">
        <f>B130</f>
        <v>REMOTE DOSING SYSTEMS</v>
      </c>
      <c r="C140" s="45"/>
      <c r="D140" s="46"/>
      <c r="E140" s="47"/>
      <c r="F140" s="263" t="s">
        <v>21</v>
      </c>
      <c r="G140" s="39">
        <f>SUM(G131:G139)</f>
        <v>0</v>
      </c>
    </row>
    <row r="141" spans="1:7" ht="24.95" customHeight="1" x14ac:dyDescent="0.2">
      <c r="A141" s="67" t="s">
        <v>293</v>
      </c>
      <c r="B141" s="115" t="s">
        <v>265</v>
      </c>
      <c r="C141" s="210"/>
      <c r="D141" s="210"/>
      <c r="E141" s="210"/>
      <c r="F141" s="268"/>
      <c r="G141" s="52"/>
    </row>
    <row r="142" spans="1:7" ht="22.5" x14ac:dyDescent="0.2">
      <c r="A142" s="55" t="s">
        <v>294</v>
      </c>
      <c r="B142" s="54" t="s">
        <v>280</v>
      </c>
      <c r="C142" s="65">
        <v>221500</v>
      </c>
      <c r="D142" s="201" t="s">
        <v>13</v>
      </c>
      <c r="E142" s="57">
        <v>1</v>
      </c>
      <c r="F142" s="103"/>
      <c r="G142" s="32">
        <f t="shared" ref="G142" si="15">ROUND(E142*F142,2)</f>
        <v>0</v>
      </c>
    </row>
    <row r="143" spans="1:7" ht="33.75" x14ac:dyDescent="0.2">
      <c r="A143" s="55" t="s">
        <v>295</v>
      </c>
      <c r="B143" s="203" t="s">
        <v>229</v>
      </c>
      <c r="C143" s="203" t="s">
        <v>238</v>
      </c>
      <c r="D143" s="201" t="s">
        <v>13</v>
      </c>
      <c r="E143" s="57">
        <v>1</v>
      </c>
      <c r="F143" s="103"/>
      <c r="G143" s="32">
        <f t="shared" ref="G143:G144" si="16">ROUND(E143*F143,2)</f>
        <v>0</v>
      </c>
    </row>
    <row r="144" spans="1:7" ht="22.5" x14ac:dyDescent="0.2">
      <c r="A144" s="55" t="s">
        <v>296</v>
      </c>
      <c r="B144" s="203" t="s">
        <v>232</v>
      </c>
      <c r="C144" s="203" t="s">
        <v>233</v>
      </c>
      <c r="D144" s="201" t="s">
        <v>13</v>
      </c>
      <c r="E144" s="57">
        <v>1</v>
      </c>
      <c r="F144" s="103"/>
      <c r="G144" s="32">
        <f t="shared" si="16"/>
        <v>0</v>
      </c>
    </row>
    <row r="145" spans="1:7" ht="22.5" x14ac:dyDescent="0.2">
      <c r="A145" s="55" t="s">
        <v>297</v>
      </c>
      <c r="B145" s="54" t="s">
        <v>243</v>
      </c>
      <c r="C145" s="54" t="s">
        <v>246</v>
      </c>
      <c r="D145" s="201" t="s">
        <v>13</v>
      </c>
      <c r="E145" s="57">
        <v>1</v>
      </c>
      <c r="F145" s="103"/>
      <c r="G145" s="32">
        <f t="shared" si="1"/>
        <v>0</v>
      </c>
    </row>
    <row r="146" spans="1:7" x14ac:dyDescent="0.2">
      <c r="A146" s="55" t="s">
        <v>298</v>
      </c>
      <c r="B146" s="54" t="s">
        <v>244</v>
      </c>
      <c r="C146" s="65">
        <v>17900</v>
      </c>
      <c r="D146" s="201" t="s">
        <v>13</v>
      </c>
      <c r="E146" s="57">
        <v>1</v>
      </c>
      <c r="F146" s="103"/>
      <c r="G146" s="32">
        <f t="shared" ref="G146:G147" si="17">ROUND(E146*F146,2)</f>
        <v>0</v>
      </c>
    </row>
    <row r="147" spans="1:7" ht="22.5" x14ac:dyDescent="0.2">
      <c r="A147" s="55" t="s">
        <v>299</v>
      </c>
      <c r="B147" s="62" t="s">
        <v>245</v>
      </c>
      <c r="C147" s="66">
        <v>17800</v>
      </c>
      <c r="D147" s="63" t="s">
        <v>13</v>
      </c>
      <c r="E147" s="57">
        <v>1</v>
      </c>
      <c r="F147" s="103"/>
      <c r="G147" s="32">
        <f t="shared" si="17"/>
        <v>0</v>
      </c>
    </row>
    <row r="148" spans="1:7" ht="20.100000000000001" customHeight="1" x14ac:dyDescent="0.2">
      <c r="A148" s="43"/>
      <c r="B148" s="44" t="str">
        <f>B141</f>
        <v>COMPRESSED AIR SYSTEM UPGRADE</v>
      </c>
      <c r="C148" s="45"/>
      <c r="D148" s="46"/>
      <c r="E148" s="47"/>
      <c r="F148" s="263" t="s">
        <v>21</v>
      </c>
      <c r="G148" s="39">
        <f>SUM(G142:G147)</f>
        <v>0</v>
      </c>
    </row>
    <row r="149" spans="1:7" s="88" customFormat="1" ht="24.95" customHeight="1" x14ac:dyDescent="0.2">
      <c r="A149" s="79" t="s">
        <v>300</v>
      </c>
      <c r="B149" s="98" t="s">
        <v>301</v>
      </c>
      <c r="C149" s="81"/>
      <c r="D149" s="82"/>
      <c r="E149" s="83"/>
      <c r="F149" s="264"/>
      <c r="G149" s="77"/>
    </row>
    <row r="150" spans="1:7" x14ac:dyDescent="0.2">
      <c r="A150" s="99" t="s">
        <v>303</v>
      </c>
      <c r="B150" s="76" t="s">
        <v>304</v>
      </c>
      <c r="C150" s="76" t="s">
        <v>306</v>
      </c>
      <c r="D150" s="100" t="s">
        <v>13</v>
      </c>
      <c r="E150" s="101">
        <v>1</v>
      </c>
      <c r="F150" s="60">
        <v>250000</v>
      </c>
      <c r="G150" s="60">
        <f t="shared" ref="G150:G151" si="18">ROUND(E150*F150,2)</f>
        <v>250000</v>
      </c>
    </row>
    <row r="151" spans="1:7" x14ac:dyDescent="0.2">
      <c r="A151" s="55" t="s">
        <v>305</v>
      </c>
      <c r="B151" s="54" t="s">
        <v>308</v>
      </c>
      <c r="C151" s="54" t="s">
        <v>307</v>
      </c>
      <c r="D151" s="56" t="s">
        <v>13</v>
      </c>
      <c r="E151" s="57">
        <v>1</v>
      </c>
      <c r="F151" s="32">
        <v>30000</v>
      </c>
      <c r="G151" s="32">
        <f t="shared" si="18"/>
        <v>30000</v>
      </c>
    </row>
    <row r="152" spans="1:7" x14ac:dyDescent="0.2">
      <c r="A152" s="61"/>
      <c r="B152" s="90"/>
      <c r="C152" s="62"/>
      <c r="D152" s="63"/>
      <c r="E152" s="64"/>
      <c r="F152" s="271"/>
      <c r="G152" s="69"/>
    </row>
    <row r="153" spans="1:7" ht="20.100000000000001" customHeight="1" x14ac:dyDescent="0.2">
      <c r="A153" s="43"/>
      <c r="B153" s="44" t="str">
        <f>B149</f>
        <v>ALLOWANCES</v>
      </c>
      <c r="C153" s="45"/>
      <c r="D153" s="46"/>
      <c r="E153" s="47"/>
      <c r="F153" s="263" t="s">
        <v>21</v>
      </c>
      <c r="G153" s="39">
        <f>SUM(G150:G152)</f>
        <v>280000</v>
      </c>
    </row>
    <row r="154" spans="1:7" x14ac:dyDescent="0.2">
      <c r="A154" s="91"/>
      <c r="B154" s="92"/>
      <c r="C154" s="92"/>
      <c r="D154" s="93"/>
      <c r="E154" s="53"/>
      <c r="F154" s="269"/>
      <c r="G154" s="94"/>
    </row>
    <row r="155" spans="1:7" x14ac:dyDescent="0.2">
      <c r="A155" s="41"/>
      <c r="B155" s="95"/>
      <c r="C155" s="95"/>
      <c r="D155" s="96"/>
      <c r="E155" s="97"/>
      <c r="F155" s="270"/>
      <c r="G155" s="42"/>
    </row>
    <row r="156" spans="1:7" ht="13.5" thickBot="1" x14ac:dyDescent="0.25">
      <c r="A156" s="89" t="s">
        <v>302</v>
      </c>
      <c r="B156" s="11" t="s">
        <v>6</v>
      </c>
      <c r="C156" s="11"/>
      <c r="D156" s="14" t="s">
        <v>7</v>
      </c>
      <c r="E156" s="18">
        <v>1</v>
      </c>
      <c r="F156" s="248"/>
      <c r="G156" s="17">
        <f>ROUND(E156*F156,2)</f>
        <v>0</v>
      </c>
    </row>
    <row r="157" spans="1:7" ht="15" thickTop="1" x14ac:dyDescent="0.2">
      <c r="A157" s="211"/>
      <c r="B157" s="212"/>
      <c r="C157" s="212"/>
      <c r="D157" s="213"/>
      <c r="E157" s="214"/>
      <c r="F157" s="249"/>
      <c r="G157" s="215"/>
    </row>
    <row r="158" spans="1:7" ht="14.25" x14ac:dyDescent="0.2">
      <c r="A158" s="216"/>
      <c r="B158" s="217"/>
      <c r="C158" s="217"/>
      <c r="D158" s="218"/>
      <c r="E158" s="219"/>
      <c r="F158" s="275"/>
      <c r="G158" s="276"/>
    </row>
    <row r="159" spans="1:7" ht="14.25" x14ac:dyDescent="0.2">
      <c r="A159" s="216" t="s">
        <v>20</v>
      </c>
      <c r="B159" s="220"/>
      <c r="C159" s="220"/>
      <c r="D159" s="218"/>
      <c r="E159" s="219"/>
      <c r="F159" s="287">
        <f>+G156+G153+G148+G140+G129+G113+G93+G86+G58</f>
        <v>280000</v>
      </c>
      <c r="G159" s="288"/>
    </row>
    <row r="160" spans="1:7" ht="14.25" x14ac:dyDescent="0.2">
      <c r="A160" s="221"/>
      <c r="B160" s="222"/>
      <c r="C160" s="222"/>
      <c r="D160" s="223"/>
      <c r="E160" s="224"/>
      <c r="F160" s="250"/>
      <c r="G160" s="222"/>
    </row>
    <row r="161" spans="1:7" x14ac:dyDescent="0.2">
      <c r="A161" s="225"/>
      <c r="B161" s="226"/>
      <c r="C161" s="226"/>
      <c r="D161" s="227"/>
      <c r="E161" s="228"/>
      <c r="F161" s="251"/>
      <c r="G161" s="229"/>
    </row>
    <row r="162" spans="1:7" x14ac:dyDescent="0.2">
      <c r="A162" s="16"/>
      <c r="B162" s="2"/>
      <c r="C162" s="2"/>
      <c r="D162" s="15"/>
      <c r="E162" s="113"/>
      <c r="F162" s="252"/>
      <c r="G162" s="114"/>
    </row>
    <row r="163" spans="1:7" x14ac:dyDescent="0.2">
      <c r="A163" s="234"/>
      <c r="B163" s="226"/>
      <c r="C163" s="226"/>
      <c r="D163" s="227"/>
      <c r="E163" s="289" t="s">
        <v>9</v>
      </c>
      <c r="F163" s="289"/>
      <c r="G163" s="235"/>
    </row>
    <row r="164" spans="1:7" x14ac:dyDescent="0.2">
      <c r="A164" s="236"/>
      <c r="B164" s="237"/>
      <c r="C164" s="237"/>
      <c r="D164" s="238"/>
      <c r="E164" s="239"/>
      <c r="F164" s="253"/>
      <c r="G164" s="240"/>
    </row>
    <row r="166" spans="1:7" x14ac:dyDescent="0.2">
      <c r="A166" s="3"/>
    </row>
    <row r="167" spans="1:7" x14ac:dyDescent="0.2">
      <c r="A167" s="4"/>
      <c r="B167" s="290"/>
      <c r="C167" s="290"/>
      <c r="D167" s="290"/>
      <c r="E167" s="290"/>
      <c r="F167" s="254"/>
      <c r="G167" s="5"/>
    </row>
    <row r="168" spans="1:7" x14ac:dyDescent="0.2">
      <c r="A168" s="4"/>
      <c r="B168" s="290"/>
      <c r="C168" s="290"/>
      <c r="D168" s="290"/>
      <c r="E168" s="290"/>
      <c r="F168" s="254"/>
      <c r="G168" s="5"/>
    </row>
    <row r="169" spans="1:7" x14ac:dyDescent="0.2">
      <c r="A169" s="4"/>
      <c r="B169" s="290"/>
      <c r="C169" s="290"/>
      <c r="D169" s="290"/>
      <c r="E169" s="290"/>
      <c r="F169" s="254"/>
      <c r="G169" s="5"/>
    </row>
    <row r="170" spans="1:7" x14ac:dyDescent="0.2">
      <c r="A170" s="4"/>
      <c r="B170" s="290"/>
      <c r="C170" s="290"/>
      <c r="D170" s="290"/>
      <c r="E170" s="290"/>
      <c r="F170" s="254"/>
      <c r="G170" s="5"/>
    </row>
    <row r="171" spans="1:7" x14ac:dyDescent="0.2">
      <c r="A171" s="4"/>
      <c r="B171" s="290"/>
      <c r="C171" s="290"/>
      <c r="D171" s="290"/>
      <c r="E171" s="290"/>
      <c r="F171" s="254"/>
      <c r="G171" s="5"/>
    </row>
    <row r="172" spans="1:7" x14ac:dyDescent="0.2">
      <c r="A172" s="4"/>
      <c r="B172" s="290"/>
      <c r="C172" s="290"/>
      <c r="D172" s="290"/>
      <c r="E172" s="290"/>
      <c r="F172" s="254"/>
      <c r="G172" s="5"/>
    </row>
    <row r="173" spans="1:7" x14ac:dyDescent="0.2">
      <c r="A173" s="4"/>
      <c r="B173" s="290"/>
      <c r="C173" s="290"/>
      <c r="D173" s="290"/>
      <c r="E173" s="290"/>
      <c r="F173" s="254"/>
      <c r="G173" s="5"/>
    </row>
    <row r="174" spans="1:7" x14ac:dyDescent="0.2">
      <c r="A174" s="4"/>
      <c r="B174" s="290"/>
      <c r="C174" s="290"/>
      <c r="D174" s="290"/>
      <c r="E174" s="290"/>
      <c r="F174" s="254"/>
      <c r="G174" s="5"/>
    </row>
    <row r="175" spans="1:7" x14ac:dyDescent="0.2">
      <c r="A175" s="4"/>
      <c r="B175" s="290"/>
      <c r="C175" s="290"/>
      <c r="D175" s="290"/>
      <c r="E175" s="290"/>
      <c r="F175" s="254"/>
      <c r="G175" s="5"/>
    </row>
    <row r="176" spans="1:7" x14ac:dyDescent="0.2">
      <c r="A176" s="4"/>
      <c r="B176" s="290"/>
      <c r="C176" s="290"/>
      <c r="D176" s="290"/>
      <c r="E176" s="290"/>
      <c r="F176" s="254"/>
      <c r="G176" s="5"/>
    </row>
    <row r="177" spans="1:7" x14ac:dyDescent="0.2">
      <c r="A177" s="4"/>
      <c r="B177" s="290"/>
      <c r="C177" s="290"/>
      <c r="D177" s="290"/>
      <c r="E177" s="290"/>
      <c r="F177" s="254"/>
      <c r="G177" s="5"/>
    </row>
    <row r="178" spans="1:7" x14ac:dyDescent="0.2">
      <c r="A178" s="4"/>
      <c r="B178" s="290"/>
      <c r="C178" s="290"/>
      <c r="D178" s="290"/>
      <c r="E178" s="290"/>
      <c r="F178" s="254"/>
      <c r="G178" s="5"/>
    </row>
    <row r="179" spans="1:7" x14ac:dyDescent="0.2">
      <c r="A179" s="4"/>
      <c r="B179" s="290"/>
      <c r="C179" s="290"/>
      <c r="D179" s="290"/>
      <c r="E179" s="290"/>
      <c r="F179" s="254"/>
      <c r="G179" s="5"/>
    </row>
    <row r="180" spans="1:7" x14ac:dyDescent="0.2">
      <c r="A180" s="4"/>
      <c r="B180" s="290"/>
      <c r="C180" s="290"/>
      <c r="D180" s="290"/>
      <c r="E180" s="290"/>
      <c r="F180" s="254"/>
      <c r="G180" s="5"/>
    </row>
    <row r="181" spans="1:7" x14ac:dyDescent="0.2">
      <c r="A181" s="4"/>
      <c r="B181" s="290"/>
      <c r="C181" s="290"/>
      <c r="D181" s="290"/>
      <c r="E181" s="290"/>
      <c r="F181" s="254"/>
      <c r="G181" s="5"/>
    </row>
    <row r="182" spans="1:7" x14ac:dyDescent="0.2">
      <c r="A182" s="4"/>
      <c r="B182" s="290"/>
      <c r="C182" s="290"/>
      <c r="D182" s="290"/>
      <c r="E182" s="290"/>
      <c r="F182" s="254"/>
      <c r="G182" s="5"/>
    </row>
    <row r="183" spans="1:7" x14ac:dyDescent="0.2">
      <c r="A183" s="4"/>
      <c r="B183" s="290"/>
      <c r="C183" s="290"/>
      <c r="D183" s="290"/>
      <c r="E183" s="290"/>
      <c r="F183" s="254"/>
      <c r="G183" s="5"/>
    </row>
    <row r="184" spans="1:7" x14ac:dyDescent="0.2">
      <c r="A184" s="4"/>
      <c r="B184" s="290"/>
      <c r="C184" s="290"/>
      <c r="D184" s="290"/>
      <c r="E184" s="290"/>
      <c r="F184" s="254"/>
      <c r="G184" s="5"/>
    </row>
  </sheetData>
  <sheetProtection algorithmName="SHA-512" hashValue="FgZP10uW7zkD5q1Xp/VDqDNHgGUB6+KluJBZm8WP3i5LCMWyQjkiUssjni5yHGyd3bhHOKlqIZIC9RLaTC7xZg==" saltValue="1UIYSMkBYF6hn7HECZmitQ==" spinCount="100000" sheet="1" objects="1" scenarios="1"/>
  <mergeCells count="30">
    <mergeCell ref="B184:E184"/>
    <mergeCell ref="B177:E177"/>
    <mergeCell ref="B178:E178"/>
    <mergeCell ref="B181:E181"/>
    <mergeCell ref="B182:E182"/>
    <mergeCell ref="B180:E180"/>
    <mergeCell ref="B179:E179"/>
    <mergeCell ref="F159:G159"/>
    <mergeCell ref="E163:F163"/>
    <mergeCell ref="B167:E167"/>
    <mergeCell ref="B175:E175"/>
    <mergeCell ref="B183:E183"/>
    <mergeCell ref="B176:E176"/>
    <mergeCell ref="B171:E171"/>
    <mergeCell ref="B172:E172"/>
    <mergeCell ref="B173:E173"/>
    <mergeCell ref="B174:E174"/>
    <mergeCell ref="B168:E168"/>
    <mergeCell ref="B169:E169"/>
    <mergeCell ref="B170:E170"/>
    <mergeCell ref="A2:B2"/>
    <mergeCell ref="C1:D1"/>
    <mergeCell ref="A1:B1"/>
    <mergeCell ref="F158:G158"/>
    <mergeCell ref="A3:B3"/>
    <mergeCell ref="C2:D2"/>
    <mergeCell ref="B60:E60"/>
    <mergeCell ref="B71:E71"/>
    <mergeCell ref="B81:E81"/>
    <mergeCell ref="D34:D35"/>
  </mergeCells>
  <phoneticPr fontId="0" type="noConversion"/>
  <conditionalFormatting sqref="C64:C65">
    <cfRule type="cellIs" dxfId="8" priority="4" stopIfTrue="1" operator="equal">
      <formula>"CW 2130-R11"</formula>
    </cfRule>
    <cfRule type="cellIs" dxfId="7" priority="5" stopIfTrue="1" operator="equal">
      <formula>"CW 3120-R2"</formula>
    </cfRule>
    <cfRule type="cellIs" dxfId="6" priority="6" stopIfTrue="1" operator="equal">
      <formula>"CW 3240-R7"</formula>
    </cfRule>
  </conditionalFormatting>
  <conditionalFormatting sqref="C62">
    <cfRule type="cellIs" dxfId="5" priority="7" stopIfTrue="1" operator="equal">
      <formula>"CW 2130-R11"</formula>
    </cfRule>
    <cfRule type="cellIs" dxfId="4" priority="8" stopIfTrue="1" operator="equal">
      <formula>"CW 3120-R2"</formula>
    </cfRule>
    <cfRule type="cellIs" dxfId="3" priority="9" stopIfTrue="1" operator="equal">
      <formula>"CW 3240-R7"</formula>
    </cfRule>
  </conditionalFormatting>
  <conditionalFormatting sqref="C6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592" yWindow="39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4 F7:F12 F142:F156 F24:F25 F36 F27:F34 F22 F38:F54 F16 F18:F20 F56:F140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No.197-2022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Prasan Silva</cp:lastModifiedBy>
  <cp:lastPrinted>2019-07-17T15:52:54Z</cp:lastPrinted>
  <dcterms:created xsi:type="dcterms:W3CDTF">1999-10-18T14:40:40Z</dcterms:created>
  <dcterms:modified xsi:type="dcterms:W3CDTF">2022-05-27T15:47:11Z</dcterms:modified>
</cp:coreProperties>
</file>