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Sewer\S-1222 Newton Force Main Replacement (Hawthorne CSD)\4.0 Contract Admin\4.1 Bid Opportunity Documents\621-2021\621-2021\"/>
    </mc:Choice>
  </mc:AlternateContent>
  <xr:revisionPtr revIDLastSave="0" documentId="13_ncr:1_{085EACC8-7D00-4D0C-B681-5EF411AB75F4}" xr6:coauthVersionLast="36" xr6:coauthVersionMax="36" xr10:uidLastSave="{00000000-0000-0000-0000-000000000000}"/>
  <workbookProtection workbookAlgorithmName="SHA-512" workbookHashValue="1TVSKW4GK6mSxYxVItrqWVksueBj8ntqbwpf/+R0Ai7qlX6vf9ZGZphnIi0z/jGGiU4h0VOIzf0MgWny1hMlOg==" workbookSaltValue="Zxl5p7NnQqxk6SS+4NSxOA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prices'!$A$5:$F$21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prices'!$A$1:$F$21</definedName>
    <definedName name="Print_Area_1">'Unit prices'!$A$6:$F$21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0" i="2" l="1"/>
  <c r="A10" i="2"/>
  <c r="A11" i="2" s="1"/>
  <c r="A12" i="2" s="1"/>
  <c r="A13" i="2" s="1"/>
  <c r="A14" i="2" s="1"/>
  <c r="F11" i="2"/>
  <c r="A7" i="2" l="1"/>
  <c r="F7" i="2" l="1"/>
  <c r="F8" i="2"/>
  <c r="F9" i="2"/>
  <c r="F12" i="2"/>
  <c r="F13" i="2"/>
  <c r="F14" i="2"/>
  <c r="F6" i="2"/>
  <c r="F16" i="2" l="1"/>
  <c r="F21" i="2" s="1"/>
  <c r="F19" i="2"/>
  <c r="F18" i="2"/>
  <c r="A8" i="2"/>
  <c r="A9" i="2" s="1"/>
  <c r="A18" i="2" l="1"/>
  <c r="A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<sst xmlns="http://schemas.openxmlformats.org/spreadsheetml/2006/main" count="33" uniqueCount="24">
  <si>
    <t>Item</t>
  </si>
  <si>
    <t>Description</t>
  </si>
  <si>
    <t>Unit</t>
  </si>
  <si>
    <t>UNIT PRICES</t>
  </si>
  <si>
    <t>LS</t>
  </si>
  <si>
    <t>Fee Amount (A)</t>
  </si>
  <si>
    <t>Allowable Disbursements (B)</t>
  </si>
  <si>
    <t>Amount (A) + (B)</t>
  </si>
  <si>
    <t>Sub-Total</t>
  </si>
  <si>
    <t>Underground Structures</t>
  </si>
  <si>
    <t>allowance</t>
  </si>
  <si>
    <t>Total</t>
  </si>
  <si>
    <t>FORM B: FEES</t>
  </si>
  <si>
    <t>Additional Work</t>
  </si>
  <si>
    <t>Project Management</t>
  </si>
  <si>
    <t>Detailed Design and Specification Development</t>
  </si>
  <si>
    <t>Regulatory Submissions</t>
  </si>
  <si>
    <t>Geotechnical Reports</t>
  </si>
  <si>
    <t>Procurement Services</t>
  </si>
  <si>
    <t>Pre-Qualification of HDD Contractors</t>
  </si>
  <si>
    <t>Resident Contract Administration Services</t>
  </si>
  <si>
    <t>Non-Resident Contract Administration Services</t>
  </si>
  <si>
    <t>(See B9 clause in tender document)</t>
  </si>
  <si>
    <t>Project Close-Out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</si>
</sst>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21"/>
  <sheetViews>
    <sheetView showGridLines="0" tabSelected="1" view="pageLayout" zoomScale="90" zoomScaleNormal="100" zoomScaleSheetLayoutView="100" zoomScalePageLayoutView="90" workbookViewId="0">
      <selection activeCell="E8" sqref="E8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12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5</v>
      </c>
      <c r="E5" s="7" t="s">
        <v>6</v>
      </c>
      <c r="F5" s="8" t="s">
        <v>7</v>
      </c>
    </row>
    <row r="6" spans="1:6" x14ac:dyDescent="0.2">
      <c r="A6" s="14">
        <v>1</v>
      </c>
      <c r="B6" s="11" t="s">
        <v>14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24.75" customHeight="1" x14ac:dyDescent="0.2">
      <c r="A7" s="14">
        <f>A6+1</f>
        <v>2</v>
      </c>
      <c r="B7" s="11" t="s">
        <v>15</v>
      </c>
      <c r="C7" s="12" t="s">
        <v>4</v>
      </c>
      <c r="D7" s="18">
        <v>0</v>
      </c>
      <c r="E7" s="18">
        <v>0</v>
      </c>
      <c r="F7" s="19">
        <f t="shared" ref="F7:F14" si="0">ROUND(D7+E7,2)</f>
        <v>0</v>
      </c>
    </row>
    <row r="8" spans="1:6" x14ac:dyDescent="0.2">
      <c r="A8" s="14">
        <f t="shared" ref="A8:A14" si="1">A7+1</f>
        <v>3</v>
      </c>
      <c r="B8" s="11" t="s">
        <v>16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17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19</v>
      </c>
      <c r="C10" s="12" t="s">
        <v>4</v>
      </c>
      <c r="D10" s="18">
        <v>0</v>
      </c>
      <c r="E10" s="18">
        <v>0</v>
      </c>
      <c r="F10" s="19">
        <f t="shared" ref="F10" si="2">ROUND(D10+E10,2)</f>
        <v>0</v>
      </c>
    </row>
    <row r="11" spans="1:6" x14ac:dyDescent="0.2">
      <c r="A11" s="14">
        <f t="shared" si="1"/>
        <v>6</v>
      </c>
      <c r="B11" s="11" t="s">
        <v>18</v>
      </c>
      <c r="C11" s="12" t="s">
        <v>4</v>
      </c>
      <c r="D11" s="18">
        <v>0</v>
      </c>
      <c r="E11" s="18">
        <v>0</v>
      </c>
      <c r="F11" s="19">
        <f t="shared" ref="F11" si="3">ROUND(D11+E11,2)</f>
        <v>0</v>
      </c>
    </row>
    <row r="12" spans="1:6" ht="25.5" x14ac:dyDescent="0.2">
      <c r="A12" s="14">
        <f t="shared" si="1"/>
        <v>7</v>
      </c>
      <c r="B12" s="11" t="s">
        <v>20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ht="25.5" x14ac:dyDescent="0.2">
      <c r="A13" s="14">
        <f t="shared" si="1"/>
        <v>8</v>
      </c>
      <c r="B13" s="11" t="s">
        <v>21</v>
      </c>
      <c r="C13" s="12" t="s">
        <v>4</v>
      </c>
      <c r="D13" s="18">
        <v>0</v>
      </c>
      <c r="E13" s="18">
        <v>0</v>
      </c>
      <c r="F13" s="19">
        <f t="shared" si="0"/>
        <v>0</v>
      </c>
    </row>
    <row r="14" spans="1:6" x14ac:dyDescent="0.2">
      <c r="A14" s="14">
        <f t="shared" si="1"/>
        <v>9</v>
      </c>
      <c r="B14" s="11" t="s">
        <v>23</v>
      </c>
      <c r="C14" s="12" t="s">
        <v>4</v>
      </c>
      <c r="D14" s="18">
        <v>0</v>
      </c>
      <c r="E14" s="18">
        <v>0</v>
      </c>
      <c r="F14" s="19">
        <f t="shared" si="0"/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/>
      <c r="B16" s="20" t="s">
        <v>8</v>
      </c>
      <c r="C16" s="12"/>
      <c r="D16" s="19"/>
      <c r="E16" s="19"/>
      <c r="F16" s="19">
        <f>SUM(F6:F14)</f>
        <v>0</v>
      </c>
    </row>
    <row r="17" spans="1:6" x14ac:dyDescent="0.2">
      <c r="A17" s="14"/>
      <c r="B17" s="11"/>
      <c r="C17" s="12"/>
      <c r="D17" s="19"/>
      <c r="E17" s="19"/>
      <c r="F17" s="19"/>
    </row>
    <row r="18" spans="1:6" x14ac:dyDescent="0.2">
      <c r="A18" s="14">
        <f>A14+1</f>
        <v>10</v>
      </c>
      <c r="B18" s="21" t="s">
        <v>9</v>
      </c>
      <c r="C18" s="12" t="s">
        <v>10</v>
      </c>
      <c r="D18" s="13"/>
      <c r="E18" s="19">
        <v>10000</v>
      </c>
      <c r="F18" s="19">
        <f>E18</f>
        <v>10000</v>
      </c>
    </row>
    <row r="19" spans="1:6" x14ac:dyDescent="0.2">
      <c r="A19" s="14">
        <f>A18+1</f>
        <v>11</v>
      </c>
      <c r="B19" s="21" t="s">
        <v>13</v>
      </c>
      <c r="C19" s="12" t="s">
        <v>10</v>
      </c>
      <c r="D19" s="13"/>
      <c r="E19" s="19">
        <v>75000</v>
      </c>
      <c r="F19" s="19">
        <f>E19</f>
        <v>75000</v>
      </c>
    </row>
    <row r="20" spans="1:6" x14ac:dyDescent="0.2">
      <c r="A20" s="14"/>
      <c r="B20" s="21"/>
      <c r="C20" s="12"/>
      <c r="D20" s="13"/>
      <c r="E20" s="19"/>
      <c r="F20" s="19"/>
    </row>
    <row r="21" spans="1:6" x14ac:dyDescent="0.2">
      <c r="A21" s="14"/>
      <c r="B21" s="24" t="s">
        <v>11</v>
      </c>
      <c r="C21" s="12"/>
      <c r="D21" s="13"/>
      <c r="E21" s="19"/>
      <c r="F21" s="19">
        <f>SUM(F16:F19)</f>
        <v>85000</v>
      </c>
    </row>
  </sheetData>
  <sheetProtection algorithmName="SHA-512" hashValue="gWBumPMyFa3KbnmWIrkGTt9Pf2+K4l3O9p/8hl+Ay7NmSXGHnVLEDmFfQMb5ZSO2B6sCU0Qy/tMuCYcNA77EDw==" saltValue="uk3hlY4MeGtefxiwvoT/Ww==" spinCount="100000" sheet="1" selectLockedCells="1"/>
  <mergeCells count="2">
    <mergeCell ref="A3:B3"/>
    <mergeCell ref="A2:F2"/>
  </mergeCells>
  <phoneticPr fontId="0" type="noConversion"/>
  <dataValidations xWindow="593" yWindow="4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7 E6:E21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No.621-2021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2021-12-23T17:21:03Z</dcterms:modified>
</cp:coreProperties>
</file>