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cts\0015 City of Winnipeg\0015 038 00 Lyndale Birchdale to Claremont\5 Bid\5.1 Spec and Tender\779-2020 Addendum 3\"/>
    </mc:Choice>
  </mc:AlternateContent>
  <xr:revisionPtr revIDLastSave="0" documentId="13_ncr:1_{D5C5079F-A791-4183-8BFD-57E7C81E85DC}" xr6:coauthVersionLast="45" xr6:coauthVersionMax="45" xr10:uidLastSave="{00000000-0000-0000-0000-000000000000}"/>
  <bookViews>
    <workbookView xWindow="-108" yWindow="492" windowWidth="23256" windowHeight="12576" xr2:uid="{00000000-000D-0000-FFFF-FFFF00000000}"/>
  </bookViews>
  <sheets>
    <sheet name="FORM B" sheetId="3" r:id="rId1"/>
  </sheets>
  <definedNames>
    <definedName name="_12TENDER_SUBMISSI">#REF!</definedName>
    <definedName name="_1PAGE_1_OF_13" localSheetId="0">'FORM B'!#REF!</definedName>
    <definedName name="_4PAGE_1_OF_13">#REF!</definedName>
    <definedName name="_5TENDER_NO._181" localSheetId="0">'FORM B'!#REF!</definedName>
    <definedName name="_8TENDER_NO._181">#REF!</definedName>
    <definedName name="_9TENDER_SUBMISSI" localSheetId="0">'FORM B'!#REF!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B'!#REF!</definedName>
    <definedName name="HEADER">#REF!</definedName>
    <definedName name="_xlnm.Print_Area" localSheetId="0">'FORM B'!$B$6:$H$90</definedName>
    <definedName name="_xlnm.Print_Titles" localSheetId="0">'FORM B'!$1:$5</definedName>
    <definedName name="_xlnm.Print_Titles">#REF!</definedName>
    <definedName name="TEMP" localSheetId="0">'FORM B'!#REF!</definedName>
    <definedName name="TEMP">#REF!</definedName>
    <definedName name="TESTHEAD" localSheetId="0">'FORM B'!#REF!</definedName>
    <definedName name="TESTHEAD">#REF!</definedName>
    <definedName name="XEVERYTHING" localSheetId="0">'FORM B'!$B$1:$IV$19</definedName>
    <definedName name="XEVERYTHING">#REF!</definedName>
    <definedName name="XITEMS" localSheetId="0">'FORM B'!$B$7:$IV$19</definedName>
    <definedName name="XITEMS">#REF!</definedName>
  </definedName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4" i="3" l="1"/>
  <c r="H73" i="3"/>
  <c r="H72" i="3"/>
  <c r="H71" i="3"/>
  <c r="H70" i="3"/>
  <c r="H69" i="3"/>
  <c r="H68" i="3"/>
  <c r="H67" i="3"/>
  <c r="H66" i="3"/>
  <c r="H65" i="3"/>
  <c r="H25" i="3"/>
  <c r="H24" i="3"/>
  <c r="H23" i="3"/>
  <c r="H22" i="3"/>
  <c r="H21" i="3"/>
  <c r="H16" i="3"/>
  <c r="H15" i="3"/>
  <c r="H14" i="3"/>
  <c r="H13" i="3"/>
  <c r="H12" i="3"/>
  <c r="H11" i="3"/>
  <c r="H59" i="3"/>
  <c r="H58" i="3"/>
  <c r="F87" i="3"/>
  <c r="E87" i="3"/>
  <c r="D87" i="3"/>
  <c r="B86" i="3"/>
  <c r="F84" i="3"/>
  <c r="E84" i="3"/>
  <c r="D84" i="3"/>
  <c r="H61" i="3"/>
  <c r="H60" i="3"/>
  <c r="H57" i="3"/>
  <c r="H56" i="3"/>
  <c r="H55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C62" i="3"/>
  <c r="C84" i="3"/>
  <c r="B62" i="3"/>
  <c r="B84" i="3"/>
  <c r="H54" i="3"/>
  <c r="F25" i="3"/>
  <c r="F24" i="3"/>
  <c r="H20" i="3"/>
  <c r="C75" i="3"/>
  <c r="C87" i="3"/>
  <c r="B75" i="3"/>
  <c r="B87" i="3"/>
  <c r="H8" i="3"/>
  <c r="H75" i="3"/>
  <c r="H87" i="3"/>
  <c r="H88" i="3"/>
  <c r="H62" i="3"/>
  <c r="H84" i="3"/>
  <c r="H26" i="3"/>
  <c r="H52" i="3"/>
  <c r="H17" i="3"/>
  <c r="B83" i="3"/>
  <c r="C82" i="3"/>
  <c r="B82" i="3"/>
  <c r="B79" i="3"/>
  <c r="B78" i="3"/>
  <c r="B52" i="3"/>
  <c r="B26" i="3"/>
  <c r="H9" i="3"/>
  <c r="H78" i="3"/>
  <c r="H79" i="3"/>
  <c r="H82" i="3"/>
  <c r="H83" i="3"/>
  <c r="B81" i="3"/>
  <c r="B77" i="3"/>
  <c r="C83" i="3"/>
  <c r="C79" i="3"/>
  <c r="C78" i="3"/>
  <c r="C52" i="3"/>
  <c r="C26" i="3"/>
  <c r="C17" i="3"/>
  <c r="C9" i="3"/>
  <c r="H85" i="3"/>
  <c r="H80" i="3"/>
  <c r="G89" i="3"/>
</calcChain>
</file>

<file path=xl/sharedStrings.xml><?xml version="1.0" encoding="utf-8"?>
<sst xmlns="http://schemas.openxmlformats.org/spreadsheetml/2006/main" count="250" uniqueCount="155">
  <si>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</si>
  <si>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</si>
  <si>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</si>
  <si>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</si>
  <si>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</si>
  <si>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</si>
  <si>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</si>
  <si>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</si>
  <si>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</si>
  <si>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</si>
  <si>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</si>
  <si>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</si>
  <si>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</si>
  <si>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</si>
  <si>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</si>
  <si>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</si>
  <si>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</si>
  <si>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</si>
  <si>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CODE</t>
  </si>
  <si>
    <t xml:space="preserve"> (total price) PART 1</t>
  </si>
  <si>
    <t xml:space="preserve"> (total price) PART 2</t>
  </si>
  <si>
    <t xml:space="preserve">TOTAL BID PRICE (GST extra)                                                                              (in figures)                                             </t>
  </si>
  <si>
    <t>(SEE B9)</t>
  </si>
  <si>
    <t>MOBILIZATION AND DEMOBILIZATION</t>
  </si>
  <si>
    <t>A.1</t>
  </si>
  <si>
    <t>Mobilization and Demobilization</t>
  </si>
  <si>
    <t>LS</t>
  </si>
  <si>
    <t>RIVERBANK STABILIZATION WORKS</t>
  </si>
  <si>
    <t>Site Development</t>
  </si>
  <si>
    <t>m³</t>
  </si>
  <si>
    <t>Rockfill Columns</t>
  </si>
  <si>
    <t>i)</t>
  </si>
  <si>
    <t>Drill Rockfill Column Shafts</t>
  </si>
  <si>
    <t>v.m</t>
  </si>
  <si>
    <t>ii)</t>
  </si>
  <si>
    <t>Supply and Compact Rockfill for Rockfill Columns</t>
  </si>
  <si>
    <t>tonne</t>
  </si>
  <si>
    <t>iii)</t>
  </si>
  <si>
    <t>E17</t>
  </si>
  <si>
    <t>B.1</t>
  </si>
  <si>
    <t>B.2</t>
  </si>
  <si>
    <t>B.3</t>
  </si>
  <si>
    <t>RIVERBANK GRADNIG WORKS</t>
  </si>
  <si>
    <t>E18</t>
  </si>
  <si>
    <t>m²</t>
  </si>
  <si>
    <t>Supply and Place Planting Medium in Revegetation Areas</t>
  </si>
  <si>
    <t>E19</t>
  </si>
  <si>
    <t>Supply and Install Erosion Control Blanket</t>
  </si>
  <si>
    <t>E20</t>
  </si>
  <si>
    <t>Supply and Installation of Trees</t>
  </si>
  <si>
    <t>Manitoba Maple</t>
  </si>
  <si>
    <t>E21</t>
  </si>
  <si>
    <t>each</t>
  </si>
  <si>
    <t>American Elm</t>
  </si>
  <si>
    <t>Basswood</t>
  </si>
  <si>
    <t>iv)</t>
  </si>
  <si>
    <t>Cottonwood (male)</t>
  </si>
  <si>
    <t>v)</t>
  </si>
  <si>
    <t>Peachleaf Willow</t>
  </si>
  <si>
    <t>E22</t>
  </si>
  <si>
    <t>Excavation and Placement of Suitable Site Fill</t>
  </si>
  <si>
    <t>Supply and Placement of Imported Fill</t>
  </si>
  <si>
    <t>C.1</t>
  </si>
  <si>
    <t>C.2</t>
  </si>
  <si>
    <t>C.3</t>
  </si>
  <si>
    <t>Pathway Embankment Construction</t>
  </si>
  <si>
    <t>Excavation and Disposal of Unsuitable  Materials</t>
  </si>
  <si>
    <t>LARGE CALIPER TREE PLANTINGS</t>
  </si>
  <si>
    <t>ROAD AND PATHWAY WORKS</t>
  </si>
  <si>
    <t>Excavation</t>
  </si>
  <si>
    <t>CW 3110-R21</t>
  </si>
  <si>
    <t>Sub-Grade Compaction</t>
  </si>
  <si>
    <t>Supplying and Placing Sub-base Material</t>
  </si>
  <si>
    <t>CW 3110-R20</t>
  </si>
  <si>
    <t>50 mm Granular B</t>
  </si>
  <si>
    <t>Supplying and Placing Base Course Material</t>
  </si>
  <si>
    <t>Base Course Material - Granular B</t>
  </si>
  <si>
    <t>Geotextile Fabric</t>
  </si>
  <si>
    <t>CW 3130-R5</t>
  </si>
  <si>
    <t>Separation/Filtration Fabric</t>
  </si>
  <si>
    <t>Supply and Install Geogrid</t>
  </si>
  <si>
    <t>CW 3135-R2</t>
  </si>
  <si>
    <t>Class B Geogrid</t>
  </si>
  <si>
    <t>Pavement Removal</t>
  </si>
  <si>
    <t>Asphalt Pavement</t>
  </si>
  <si>
    <t>Concrete Curb Removal</t>
  </si>
  <si>
    <t xml:space="preserve">CW 3240-R10 </t>
  </si>
  <si>
    <t>Curb and Gutter</t>
  </si>
  <si>
    <t>m</t>
  </si>
  <si>
    <t>Concrete Curb Installation</t>
  </si>
  <si>
    <t>Curb and Gutter (150 mm reveal ht, Barrier, Integral, 600 mm width, 150 mm Plain Concrete Pavement)</t>
  </si>
  <si>
    <t>SD-200</t>
  </si>
  <si>
    <t>Curb and Gutter (8-12 mm reveal ht, Curb Ramp,  Integral, 600 mm width, 150 mm Plain Concrete Pavement)</t>
  </si>
  <si>
    <t xml:space="preserve">Construction of Asphaltic Concrete Pavements </t>
  </si>
  <si>
    <t>CW 3410-R12</t>
  </si>
  <si>
    <t>Main Line Paving</t>
  </si>
  <si>
    <t>a)</t>
  </si>
  <si>
    <t>Type IA</t>
  </si>
  <si>
    <t>Tie-ins and Approaches</t>
  </si>
  <si>
    <t xml:space="preserve">Reflective Crack Maintenance </t>
  </si>
  <si>
    <t>CW 3250-R7</t>
  </si>
  <si>
    <t>Adjustment of Manholes/Catch Basins Frames</t>
  </si>
  <si>
    <t>CW 3210-R8</t>
  </si>
  <si>
    <t>D.1</t>
  </si>
  <si>
    <t>D.2</t>
  </si>
  <si>
    <t>D.3</t>
  </si>
  <si>
    <t>D.4</t>
  </si>
  <si>
    <t>D.5</t>
  </si>
  <si>
    <t>D.6</t>
  </si>
  <si>
    <t>D.7</t>
  </si>
  <si>
    <t>D.8</t>
  </si>
  <si>
    <t>D.9</t>
  </si>
  <si>
    <t>D.10</t>
  </si>
  <si>
    <t>D.11</t>
  </si>
  <si>
    <t>D.12</t>
  </si>
  <si>
    <t>STREETLIGHTING AND ASSOCIATED WORKS</t>
  </si>
  <si>
    <t>E.1</t>
  </si>
  <si>
    <t xml:space="preserve"> (total price) PART 3</t>
  </si>
  <si>
    <t>PART 3      MANITOBA HYDRO FUNDED WORK
                 (See B9.6, B17.2.1, B18.5, D3.1, D3.6, D14.2-3, D15.5)</t>
  </si>
  <si>
    <t>E2</t>
  </si>
  <si>
    <t>E14</t>
  </si>
  <si>
    <t>Deep Sleeving Rockfill Columns Shafts</t>
  </si>
  <si>
    <t>Rockfill Rib Construction</t>
  </si>
  <si>
    <t>PART 2      PROVINCIALLY FUNDED WORK
                 (See B9.6, B17.2.1, B18.4, D3.1, D3.5, D14.2-3, D15.4)</t>
  </si>
  <si>
    <t>PART 1      CITY FUNDED WORK</t>
  </si>
  <si>
    <t>E.2</t>
  </si>
  <si>
    <t>E.3</t>
  </si>
  <si>
    <t>Landscape Maintenance Year 1</t>
  </si>
  <si>
    <t>Landscape Maintenance Year 2</t>
  </si>
  <si>
    <t>F.1</t>
  </si>
  <si>
    <t>F</t>
  </si>
  <si>
    <t>F.2</t>
  </si>
  <si>
    <t>F.3</t>
  </si>
  <si>
    <t>F.4</t>
  </si>
  <si>
    <t>F.5</t>
  </si>
  <si>
    <t>F.6</t>
  </si>
  <si>
    <t>F.7</t>
  </si>
  <si>
    <t>F.8</t>
  </si>
  <si>
    <t>Removal of 25' to 35' street light pole and precast, poured in place concrete, steel power installed base or direct buried including davit arm, luminaire and appurtenances</t>
  </si>
  <si>
    <t>Installation of conduit and #4 AL C/N or 1/0 AL Triplex streetlight cable in conduit by open trench method.</t>
  </si>
  <si>
    <t>Installation of 50 mm conduit(s) by boring method complete with cable insertion (#4 AL C/N or 1/0 AL Triplex).</t>
  </si>
  <si>
    <t>Installation of 25'/35' pole, davit arm and precast concrete base including luminaire and appurtenances.</t>
  </si>
  <si>
    <t>Installation of one (1) 10' ground rod at end of street light circuit. Trench #4 ground wire up to 1 m from rod location to new street light and connect (hammerlock) to top of the ground rod.</t>
  </si>
  <si>
    <t>Terminate 2/C #12 copper conductor to street light cables per Standard CD310-4, CD310-9 or CD310-10.</t>
  </si>
  <si>
    <t>Installation of break-away base and reaction plate on base mounted poles up to 35'.</t>
  </si>
  <si>
    <t>Installation of overhead span of #4 duplex between new or existing streetlight poles and connect luminaire to provide temporary Overhead Feed.</t>
  </si>
  <si>
    <t>Removal of overhead span of #4 duplex between new or existing streetlight poles to remove temporary Overhead Feed.</t>
  </si>
  <si>
    <t>Expose underground cable entrance of existing streetlight pole and install new streetlight cable.</t>
  </si>
  <si>
    <t>F.9</t>
  </si>
  <si>
    <t>F.10</t>
  </si>
  <si>
    <t>E16.</t>
  </si>
  <si>
    <t>lin.m</t>
  </si>
  <si>
    <t>set</t>
  </si>
  <si>
    <t>per span</t>
  </si>
  <si>
    <t>FORM B(R2):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</si>
</sst>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;0;&quot;&quot;;@"/>
    <numFmt numFmtId="166" formatCode="&quot;$&quot;#,##0.00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54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  <font>
      <i/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</borders>
  <cellStyleXfs count="109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39" fillId="0" borderId="0" applyFill="0">
      <alignment horizontal="right" vertical="top"/>
    </xf>
    <xf numFmtId="0" fontId="12" fillId="0" borderId="1" applyFill="0">
      <alignment horizontal="right" vertical="top"/>
    </xf>
    <xf numFmtId="0" fontId="40" fillId="0" borderId="1" applyFill="0">
      <alignment horizontal="right" vertical="top"/>
    </xf>
    <xf numFmtId="0" fontId="40" fillId="0" borderId="1" applyFill="0">
      <alignment horizontal="right" vertical="top"/>
    </xf>
    <xf numFmtId="168" fontId="12" fillId="0" borderId="2" applyFill="0">
      <alignment horizontal="right" vertical="top"/>
    </xf>
    <xf numFmtId="168" fontId="40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1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165" fontId="15" fillId="0" borderId="4" applyFill="0">
      <alignment horizontal="centerContinuous" wrapText="1"/>
    </xf>
    <xf numFmtId="165" fontId="43" fillId="0" borderId="4" applyFill="0">
      <alignment horizontal="centerContinuous" wrapText="1"/>
    </xf>
    <xf numFmtId="165" fontId="12" fillId="0" borderId="1" applyFill="0">
      <alignment horizontal="center" vertical="top" wrapText="1"/>
    </xf>
    <xf numFmtId="165" fontId="40" fillId="0" borderId="1" applyFill="0">
      <alignment horizontal="center" vertical="top" wrapText="1"/>
    </xf>
    <xf numFmtId="165" fontId="40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0" fillId="0" borderId="1" applyFill="0">
      <alignment horizontal="center" wrapText="1"/>
    </xf>
    <xf numFmtId="0" fontId="40" fillId="0" borderId="1" applyFill="0">
      <alignment horizontal="center" wrapText="1"/>
    </xf>
    <xf numFmtId="173" fontId="12" fillId="0" borderId="1" applyFill="0"/>
    <xf numFmtId="173" fontId="40" fillId="0" borderId="1" applyFill="0"/>
    <xf numFmtId="173" fontId="40" fillId="0" borderId="1" applyFill="0"/>
    <xf numFmtId="169" fontId="12" fillId="0" borderId="1" applyFill="0">
      <alignment horizontal="right"/>
      <protection locked="0"/>
    </xf>
    <xf numFmtId="169" fontId="40" fillId="0" borderId="1" applyFill="0">
      <alignment horizontal="right"/>
      <protection locked="0"/>
    </xf>
    <xf numFmtId="169" fontId="40" fillId="0" borderId="1" applyFill="0">
      <alignment horizontal="right"/>
      <protection locked="0"/>
    </xf>
    <xf numFmtId="167" fontId="12" fillId="0" borderId="1" applyFill="0">
      <alignment horizontal="right"/>
      <protection locked="0"/>
    </xf>
    <xf numFmtId="167" fontId="40" fillId="0" borderId="1" applyFill="0">
      <alignment horizontal="right"/>
      <protection locked="0"/>
    </xf>
    <xf numFmtId="167" fontId="40" fillId="0" borderId="1" applyFill="0">
      <alignment horizontal="right"/>
      <protection locked="0"/>
    </xf>
    <xf numFmtId="167" fontId="12" fillId="0" borderId="1" applyFill="0"/>
    <xf numFmtId="167" fontId="40" fillId="0" borderId="1" applyFill="0"/>
    <xf numFmtId="167" fontId="40" fillId="0" borderId="1" applyFill="0"/>
    <xf numFmtId="167" fontId="12" fillId="0" borderId="3" applyFill="0">
      <alignment horizontal="right"/>
    </xf>
    <xf numFmtId="167" fontId="40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4" fillId="0" borderId="1" applyFill="0">
      <alignment horizontal="left" vertical="top"/>
    </xf>
    <xf numFmtId="0" fontId="44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0" fillId="0" borderId="0"/>
    <xf numFmtId="0" fontId="9" fillId="24" borderId="11" applyNumberFormat="0" applyFont="0" applyAlignment="0" applyProtection="0"/>
    <xf numFmtId="175" fontId="13" fillId="0" borderId="3" applyNumberFormat="0" applyFont="0" applyFill="0" applyBorder="0" applyAlignment="0" applyProtection="0">
      <alignment horizontal="center" vertical="top" wrapText="1"/>
    </xf>
    <xf numFmtId="175" fontId="41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5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0" fillId="0" borderId="0" applyFill="0">
      <alignment horizontal="left"/>
    </xf>
    <xf numFmtId="0" fontId="18" fillId="0" borderId="0" applyFill="0">
      <alignment horizontal="centerContinuous" vertical="center"/>
    </xf>
    <xf numFmtId="0" fontId="46" fillId="0" borderId="0" applyFill="0">
      <alignment horizontal="centerContinuous" vertical="center"/>
    </xf>
    <xf numFmtId="172" fontId="19" fillId="0" borderId="0" applyFill="0">
      <alignment horizontal="centerContinuous" vertical="center"/>
    </xf>
    <xf numFmtId="172" fontId="47" fillId="0" borderId="0" applyFill="0">
      <alignment horizontal="centerContinuous" vertical="center"/>
    </xf>
    <xf numFmtId="174" fontId="19" fillId="0" borderId="0" applyFill="0">
      <alignment horizontal="centerContinuous" vertical="center"/>
    </xf>
    <xf numFmtId="174" fontId="47" fillId="0" borderId="0" applyFill="0">
      <alignment horizontal="centerContinuous" vertical="center"/>
    </xf>
    <xf numFmtId="0" fontId="12" fillId="0" borderId="3">
      <alignment horizontal="centerContinuous" wrapText="1"/>
    </xf>
    <xf numFmtId="0" fontId="40" fillId="0" borderId="3">
      <alignment horizontal="centerContinuous" wrapText="1"/>
    </xf>
    <xf numFmtId="170" fontId="20" fillId="0" borderId="0" applyFill="0">
      <alignment horizontal="left"/>
    </xf>
    <xf numFmtId="170" fontId="48" fillId="0" borderId="0" applyFill="0">
      <alignment horizontal="left"/>
    </xf>
    <xf numFmtId="171" fontId="21" fillId="0" borderId="0" applyFill="0">
      <alignment horizontal="right"/>
    </xf>
    <xf numFmtId="171" fontId="49" fillId="0" borderId="0" applyFill="0">
      <alignment horizontal="right"/>
    </xf>
    <xf numFmtId="0" fontId="12" fillId="0" borderId="13" applyFill="0"/>
    <xf numFmtId="0" fontId="40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</cellStyleXfs>
  <cellXfs count="120">
    <xf numFmtId="0" fontId="0" fillId="2" borderId="0" xfId="0" applyNumberFormat="1"/>
    <xf numFmtId="166" fontId="51" fillId="0" borderId="1" xfId="0" applyNumberFormat="1" applyFont="1" applyFill="1" applyBorder="1" applyAlignment="1" applyProtection="1">
      <alignment vertical="top"/>
      <protection locked="0"/>
    </xf>
    <xf numFmtId="165" fontId="52" fillId="25" borderId="53" xfId="0" applyNumberFormat="1" applyFont="1" applyFill="1" applyBorder="1" applyAlignment="1" applyProtection="1">
      <alignment horizontal="left" vertical="top" wrapText="1"/>
    </xf>
    <xf numFmtId="165" fontId="52" fillId="25" borderId="53" xfId="0" applyNumberFormat="1" applyFont="1" applyFill="1" applyBorder="1" applyAlignment="1" applyProtection="1">
      <alignment horizontal="left" vertical="top"/>
    </xf>
    <xf numFmtId="165" fontId="52" fillId="25" borderId="19" xfId="0" applyNumberFormat="1" applyFont="1" applyFill="1" applyBorder="1" applyAlignment="1" applyProtection="1">
      <alignment horizontal="left" vertical="top"/>
    </xf>
    <xf numFmtId="164" fontId="5" fillId="2" borderId="0" xfId="0" applyNumberFormat="1" applyFont="1" applyAlignment="1" applyProtection="1">
      <alignment horizontal="centerContinuous" vertical="center"/>
    </xf>
    <xf numFmtId="1" fontId="4" fillId="2" borderId="0" xfId="0" applyNumberFormat="1" applyFont="1" applyAlignment="1" applyProtection="1">
      <alignment horizontal="centerContinuous" vertical="center"/>
    </xf>
    <xf numFmtId="0" fontId="4" fillId="2" borderId="0" xfId="0" applyNumberFormat="1" applyFont="1" applyAlignment="1" applyProtection="1">
      <alignment horizontal="centerContinuous" vertical="center"/>
    </xf>
    <xf numFmtId="0" fontId="4" fillId="2" borderId="0" xfId="0" applyNumberFormat="1" applyFont="1" applyAlignment="1" applyProtection="1">
      <alignment horizontal="center" vertical="center"/>
    </xf>
    <xf numFmtId="0" fontId="0" fillId="2" borderId="0" xfId="0" applyNumberFormat="1" applyAlignment="1" applyProtection="1">
      <alignment vertical="center"/>
    </xf>
    <xf numFmtId="164" fontId="1" fillId="2" borderId="0" xfId="0" applyNumberFormat="1" applyFont="1" applyAlignment="1" applyProtection="1">
      <alignment horizontal="centerContinuous" vertical="center"/>
    </xf>
    <xf numFmtId="1" fontId="9" fillId="2" borderId="0" xfId="0" applyNumberFormat="1" applyFont="1" applyAlignment="1" applyProtection="1">
      <alignment horizontal="centerContinuous" vertical="center"/>
    </xf>
    <xf numFmtId="0" fontId="0" fillId="2" borderId="0" xfId="0" applyNumberFormat="1" applyAlignment="1" applyProtection="1">
      <alignment horizontal="centerContinuous" vertical="center"/>
    </xf>
    <xf numFmtId="0" fontId="0" fillId="2" borderId="0" xfId="0" applyNumberFormat="1" applyAlignment="1" applyProtection="1">
      <alignment horizontal="center" vertical="center"/>
    </xf>
    <xf numFmtId="164" fontId="0" fillId="2" borderId="0" xfId="0" applyNumberFormat="1" applyAlignment="1" applyProtection="1">
      <alignment horizontal="right" vertical="center"/>
    </xf>
    <xf numFmtId="164" fontId="0" fillId="2" borderId="0" xfId="0" applyNumberFormat="1" applyAlignment="1" applyProtection="1">
      <alignment vertical="center"/>
    </xf>
    <xf numFmtId="2" fontId="0" fillId="2" borderId="0" xfId="0" applyNumberFormat="1" applyAlignment="1" applyProtection="1">
      <alignment vertical="center"/>
    </xf>
    <xf numFmtId="164" fontId="0" fillId="2" borderId="16" xfId="0" applyNumberFormat="1" applyBorder="1" applyAlignment="1" applyProtection="1">
      <alignment horizontal="center" vertical="center"/>
    </xf>
    <xf numFmtId="0" fontId="0" fillId="2" borderId="16" xfId="0" applyNumberFormat="1" applyBorder="1" applyAlignment="1" applyProtection="1">
      <alignment horizontal="center" vertical="center"/>
    </xf>
    <xf numFmtId="0" fontId="0" fillId="2" borderId="17" xfId="0" applyNumberFormat="1" applyBorder="1" applyAlignment="1" applyProtection="1">
      <alignment horizontal="center" vertical="center"/>
    </xf>
    <xf numFmtId="0" fontId="0" fillId="2" borderId="18" xfId="0" applyNumberFormat="1" applyBorder="1" applyAlignment="1" applyProtection="1">
      <alignment horizontal="center" vertical="center"/>
    </xf>
    <xf numFmtId="164" fontId="0" fillId="2" borderId="18" xfId="0" applyNumberFormat="1" applyBorder="1" applyAlignment="1" applyProtection="1">
      <alignment horizontal="right" vertical="center"/>
    </xf>
    <xf numFmtId="164" fontId="0" fillId="2" borderId="23" xfId="0" applyNumberFormat="1" applyBorder="1" applyAlignment="1" applyProtection="1">
      <alignment horizontal="right" vertical="center"/>
    </xf>
    <xf numFmtId="0" fontId="0" fillId="2" borderId="24" xfId="0" applyNumberFormat="1" applyBorder="1" applyAlignment="1" applyProtection="1">
      <alignment vertical="center"/>
    </xf>
    <xf numFmtId="0" fontId="0" fillId="2" borderId="28" xfId="0" applyNumberFormat="1" applyBorder="1" applyAlignment="1" applyProtection="1">
      <alignment vertical="center"/>
    </xf>
    <xf numFmtId="0" fontId="0" fillId="2" borderId="24" xfId="0" applyNumberFormat="1" applyBorder="1" applyAlignment="1" applyProtection="1">
      <alignment horizontal="center" vertical="center"/>
    </xf>
    <xf numFmtId="0" fontId="0" fillId="2" borderId="29" xfId="0" applyNumberFormat="1" applyBorder="1" applyAlignment="1" applyProtection="1">
      <alignment horizontal="center" vertical="center"/>
    </xf>
    <xf numFmtId="164" fontId="0" fillId="2" borderId="29" xfId="0" applyNumberFormat="1" applyBorder="1" applyAlignment="1" applyProtection="1">
      <alignment horizontal="right" vertical="center"/>
    </xf>
    <xf numFmtId="0" fontId="0" fillId="2" borderId="24" xfId="0" applyNumberFormat="1" applyBorder="1" applyAlignment="1" applyProtection="1">
      <alignment horizontal="right" vertical="center"/>
    </xf>
    <xf numFmtId="164" fontId="53" fillId="2" borderId="20" xfId="0" applyNumberFormat="1" applyFont="1" applyBorder="1" applyAlignment="1" applyProtection="1">
      <alignment horizontal="right" vertical="center"/>
    </xf>
    <xf numFmtId="0" fontId="53" fillId="2" borderId="27" xfId="0" applyNumberFormat="1" applyFont="1" applyBorder="1" applyAlignment="1" applyProtection="1">
      <alignment horizontal="right" vertical="center"/>
    </xf>
    <xf numFmtId="0" fontId="53" fillId="2" borderId="0" xfId="0" applyNumberFormat="1" applyFont="1" applyAlignment="1" applyProtection="1">
      <alignment vertical="center"/>
    </xf>
    <xf numFmtId="164" fontId="0" fillId="2" borderId="20" xfId="0" applyNumberFormat="1" applyBorder="1" applyAlignment="1" applyProtection="1">
      <alignment horizontal="right" vertical="center"/>
    </xf>
    <xf numFmtId="0" fontId="2" fillId="2" borderId="19" xfId="0" applyNumberFormat="1" applyFont="1" applyBorder="1" applyAlignment="1" applyProtection="1">
      <alignment horizontal="center" vertical="center"/>
    </xf>
    <xf numFmtId="164" fontId="0" fillId="2" borderId="19" xfId="0" applyNumberFormat="1" applyBorder="1" applyAlignment="1" applyProtection="1">
      <alignment horizontal="right" vertical="center"/>
    </xf>
    <xf numFmtId="164" fontId="0" fillId="2" borderId="20" xfId="0" applyNumberFormat="1" applyBorder="1" applyAlignment="1" applyProtection="1">
      <alignment horizontal="right" vertical="top"/>
    </xf>
    <xf numFmtId="0" fontId="52" fillId="2" borderId="19" xfId="0" applyNumberFormat="1" applyFont="1" applyBorder="1" applyAlignment="1" applyProtection="1">
      <alignment vertical="top"/>
    </xf>
    <xf numFmtId="165" fontId="9" fillId="0" borderId="1" xfId="81" applyNumberFormat="1" applyFill="1" applyBorder="1" applyAlignment="1" applyProtection="1">
      <alignment horizontal="center" vertical="top" wrapText="1"/>
    </xf>
    <xf numFmtId="0" fontId="51" fillId="0" borderId="1" xfId="0" applyFont="1" applyFill="1" applyBorder="1" applyAlignment="1" applyProtection="1">
      <alignment horizontal="center" vertical="top" wrapText="1"/>
    </xf>
    <xf numFmtId="3" fontId="51" fillId="0" borderId="1" xfId="0" applyNumberFormat="1" applyFont="1" applyFill="1" applyBorder="1" applyAlignment="1" applyProtection="1">
      <alignment vertical="top"/>
    </xf>
    <xf numFmtId="166" fontId="51" fillId="0" borderId="1" xfId="0" applyNumberFormat="1" applyFont="1" applyFill="1" applyBorder="1" applyAlignment="1" applyProtection="1">
      <alignment vertical="top"/>
    </xf>
    <xf numFmtId="0" fontId="0" fillId="2" borderId="0" xfId="0" applyNumberFormat="1" applyAlignment="1" applyProtection="1">
      <alignment vertical="top"/>
    </xf>
    <xf numFmtId="164" fontId="0" fillId="2" borderId="22" xfId="0" applyNumberFormat="1" applyBorder="1" applyAlignment="1" applyProtection="1">
      <alignment horizontal="right" vertical="center"/>
    </xf>
    <xf numFmtId="0" fontId="2" fillId="2" borderId="22" xfId="0" applyNumberFormat="1" applyFont="1" applyBorder="1" applyAlignment="1" applyProtection="1">
      <alignment horizontal="center" vertical="center"/>
    </xf>
    <xf numFmtId="0" fontId="52" fillId="2" borderId="53" xfId="0" applyNumberFormat="1" applyFont="1" applyBorder="1" applyAlignment="1" applyProtection="1">
      <alignment horizontal="left" vertical="top"/>
    </xf>
    <xf numFmtId="1" fontId="9" fillId="2" borderId="54" xfId="0" applyNumberFormat="1" applyFont="1" applyBorder="1" applyAlignment="1" applyProtection="1">
      <alignment horizontal="center" vertical="top"/>
    </xf>
    <xf numFmtId="0" fontId="0" fillId="2" borderId="54" xfId="0" applyNumberFormat="1" applyBorder="1" applyAlignment="1" applyProtection="1">
      <alignment horizontal="center" vertical="top"/>
    </xf>
    <xf numFmtId="164" fontId="0" fillId="2" borderId="54" xfId="0" applyNumberFormat="1" applyBorder="1" applyAlignment="1" applyProtection="1">
      <alignment horizontal="right" vertical="top"/>
    </xf>
    <xf numFmtId="164" fontId="0" fillId="2" borderId="53" xfId="0" applyNumberFormat="1" applyBorder="1" applyAlignment="1" applyProtection="1">
      <alignment horizontal="right" vertical="top"/>
    </xf>
    <xf numFmtId="1" fontId="0" fillId="2" borderId="54" xfId="0" applyNumberFormat="1" applyBorder="1" applyAlignment="1" applyProtection="1">
      <alignment horizontal="center" vertical="top"/>
    </xf>
    <xf numFmtId="0" fontId="9" fillId="2" borderId="53" xfId="0" applyNumberFormat="1" applyFont="1" applyBorder="1" applyAlignment="1" applyProtection="1">
      <alignment horizontal="center" vertical="top"/>
    </xf>
    <xf numFmtId="0" fontId="9" fillId="2" borderId="53" xfId="0" applyNumberFormat="1" applyFont="1" applyBorder="1" applyAlignment="1" applyProtection="1">
      <alignment vertical="top"/>
    </xf>
    <xf numFmtId="0" fontId="0" fillId="0" borderId="54" xfId="0" applyNumberFormat="1" applyFill="1" applyBorder="1" applyAlignment="1" applyProtection="1">
      <alignment horizontal="center" vertical="top"/>
    </xf>
    <xf numFmtId="0" fontId="52" fillId="2" borderId="53" xfId="0" applyNumberFormat="1" applyFont="1" applyBorder="1" applyAlignment="1" applyProtection="1">
      <alignment horizontal="left" vertical="top" indent="2"/>
    </xf>
    <xf numFmtId="164" fontId="0" fillId="0" borderId="54" xfId="0" applyNumberFormat="1" applyFill="1" applyBorder="1" applyAlignment="1" applyProtection="1">
      <alignment horizontal="right" vertical="top"/>
    </xf>
    <xf numFmtId="1" fontId="0" fillId="2" borderId="20" xfId="0" applyNumberFormat="1" applyBorder="1" applyAlignment="1" applyProtection="1">
      <alignment horizontal="right" vertical="center"/>
    </xf>
    <xf numFmtId="2" fontId="0" fillId="2" borderId="19" xfId="0" applyNumberFormat="1" applyBorder="1" applyAlignment="1" applyProtection="1">
      <alignment horizontal="right" vertical="center"/>
    </xf>
    <xf numFmtId="0" fontId="52" fillId="2" borderId="53" xfId="0" applyNumberFormat="1" applyFont="1" applyBorder="1" applyAlignment="1" applyProtection="1">
      <alignment horizontal="left" vertical="top" indent="3"/>
    </xf>
    <xf numFmtId="0" fontId="0" fillId="2" borderId="27" xfId="0" applyNumberFormat="1" applyBorder="1" applyAlignment="1" applyProtection="1">
      <alignment horizontal="right" vertical="center"/>
    </xf>
    <xf numFmtId="0" fontId="0" fillId="2" borderId="20" xfId="0" applyNumberFormat="1" applyBorder="1" applyAlignment="1" applyProtection="1">
      <alignment horizontal="right" vertical="center"/>
    </xf>
    <xf numFmtId="0" fontId="0" fillId="2" borderId="21" xfId="0" applyNumberFormat="1" applyBorder="1" applyAlignment="1" applyProtection="1">
      <alignment vertical="center"/>
    </xf>
    <xf numFmtId="0" fontId="8" fillId="2" borderId="15" xfId="0" applyNumberFormat="1" applyFont="1" applyBorder="1" applyAlignment="1" applyProtection="1">
      <alignment horizontal="centerContinuous" vertical="center"/>
    </xf>
    <xf numFmtId="0" fontId="0" fillId="2" borderId="15" xfId="0" applyNumberFormat="1" applyBorder="1" applyAlignment="1" applyProtection="1">
      <alignment horizontal="centerContinuous" vertical="center"/>
    </xf>
    <xf numFmtId="0" fontId="0" fillId="2" borderId="15" xfId="0" applyNumberFormat="1" applyBorder="1" applyAlignment="1" applyProtection="1">
      <alignment horizontal="center" vertical="center"/>
    </xf>
    <xf numFmtId="0" fontId="0" fillId="2" borderId="25" xfId="0" applyNumberFormat="1" applyBorder="1" applyAlignment="1" applyProtection="1">
      <alignment horizontal="right" vertical="center"/>
    </xf>
    <xf numFmtId="0" fontId="0" fillId="2" borderId="0" xfId="0" applyNumberFormat="1" applyAlignment="1" applyProtection="1">
      <alignment horizontal="right" vertical="center"/>
    </xf>
    <xf numFmtId="0" fontId="0" fillId="2" borderId="34" xfId="0" applyNumberFormat="1" applyBorder="1" applyAlignment="1" applyProtection="1">
      <alignment horizontal="right" vertical="center"/>
    </xf>
    <xf numFmtId="0" fontId="2" fillId="2" borderId="31" xfId="0" applyNumberFormat="1" applyFont="1" applyBorder="1" applyAlignment="1" applyProtection="1">
      <alignment horizontal="center" vertical="center"/>
    </xf>
    <xf numFmtId="1" fontId="3" fillId="2" borderId="32" xfId="0" applyNumberFormat="1" applyFont="1" applyBorder="1" applyAlignment="1" applyProtection="1">
      <alignment horizontal="left" vertical="center"/>
    </xf>
    <xf numFmtId="1" fontId="0" fillId="2" borderId="32" xfId="0" applyNumberFormat="1" applyBorder="1" applyAlignment="1" applyProtection="1">
      <alignment horizontal="center" vertical="center"/>
    </xf>
    <xf numFmtId="1" fontId="0" fillId="2" borderId="32" xfId="0" applyNumberFormat="1" applyBorder="1" applyAlignment="1" applyProtection="1">
      <alignment vertical="center"/>
    </xf>
    <xf numFmtId="164" fontId="4" fillId="2" borderId="33" xfId="0" applyNumberFormat="1" applyFont="1" applyBorder="1" applyAlignment="1" applyProtection="1">
      <alignment horizontal="right" vertical="center"/>
    </xf>
    <xf numFmtId="164" fontId="0" fillId="2" borderId="33" xfId="0" applyNumberFormat="1" applyBorder="1" applyAlignment="1" applyProtection="1">
      <alignment horizontal="right" vertical="center"/>
    </xf>
    <xf numFmtId="164" fontId="0" fillId="2" borderId="24" xfId="0" applyNumberFormat="1" applyBorder="1" applyAlignment="1" applyProtection="1">
      <alignment horizontal="right" vertical="center"/>
    </xf>
    <xf numFmtId="164" fontId="0" fillId="2" borderId="27" xfId="0" applyNumberFormat="1" applyBorder="1" applyAlignment="1" applyProtection="1">
      <alignment horizontal="right" vertical="center"/>
    </xf>
    <xf numFmtId="0" fontId="2" fillId="2" borderId="27" xfId="0" applyNumberFormat="1" applyFont="1" applyBorder="1" applyAlignment="1" applyProtection="1">
      <alignment horizontal="center" vertical="center"/>
    </xf>
    <xf numFmtId="0" fontId="2" fillId="2" borderId="37" xfId="0" applyNumberFormat="1" applyFont="1" applyBorder="1" applyAlignment="1" applyProtection="1">
      <alignment horizontal="center" vertical="center"/>
    </xf>
    <xf numFmtId="164" fontId="4" fillId="2" borderId="30" xfId="0" applyNumberFormat="1" applyFont="1" applyBorder="1" applyAlignment="1" applyProtection="1">
      <alignment horizontal="right" vertical="center"/>
    </xf>
    <xf numFmtId="164" fontId="0" fillId="2" borderId="30" xfId="0" applyNumberFormat="1" applyBorder="1" applyAlignment="1" applyProtection="1">
      <alignment horizontal="right" vertical="center"/>
    </xf>
    <xf numFmtId="164" fontId="0" fillId="2" borderId="36" xfId="0" applyNumberFormat="1" applyBorder="1" applyAlignment="1" applyProtection="1">
      <alignment horizontal="right" vertical="center"/>
    </xf>
    <xf numFmtId="0" fontId="0" fillId="2" borderId="35" xfId="0" applyNumberFormat="1" applyBorder="1" applyAlignment="1" applyProtection="1">
      <alignment vertical="center"/>
    </xf>
    <xf numFmtId="0" fontId="0" fillId="2" borderId="13" xfId="0" applyNumberFormat="1" applyBorder="1" applyAlignment="1" applyProtection="1">
      <alignment vertical="center"/>
    </xf>
    <xf numFmtId="0" fontId="0" fillId="2" borderId="13" xfId="0" applyNumberFormat="1" applyBorder="1" applyAlignment="1" applyProtection="1">
      <alignment horizontal="center" vertical="center"/>
    </xf>
    <xf numFmtId="164" fontId="0" fillId="2" borderId="13" xfId="0" applyNumberFormat="1" applyBorder="1" applyAlignment="1" applyProtection="1">
      <alignment horizontal="right" vertical="center"/>
    </xf>
    <xf numFmtId="0" fontId="0" fillId="2" borderId="26" xfId="0" applyNumberFormat="1" applyBorder="1" applyAlignment="1" applyProtection="1">
      <alignment horizontal="right" vertical="center"/>
    </xf>
    <xf numFmtId="164" fontId="0" fillId="2" borderId="54" xfId="0" applyNumberFormat="1" applyBorder="1" applyAlignment="1" applyProtection="1">
      <alignment horizontal="right" vertical="top"/>
      <protection locked="0"/>
    </xf>
    <xf numFmtId="164" fontId="0" fillId="0" borderId="54" xfId="0" applyNumberFormat="1" applyFill="1" applyBorder="1" applyAlignment="1" applyProtection="1">
      <alignment horizontal="right" vertical="top"/>
      <protection locked="0"/>
    </xf>
    <xf numFmtId="0" fontId="4" fillId="2" borderId="54" xfId="0" applyNumberFormat="1" applyFont="1" applyBorder="1" applyAlignment="1" applyProtection="1">
      <alignment horizontal="center" vertical="top"/>
    </xf>
    <xf numFmtId="0" fontId="2" fillId="2" borderId="53" xfId="0" applyNumberFormat="1" applyFont="1" applyBorder="1" applyAlignment="1" applyProtection="1">
      <alignment horizontal="left" vertical="top"/>
    </xf>
    <xf numFmtId="165" fontId="2" fillId="25" borderId="53" xfId="0" applyNumberFormat="1" applyFont="1" applyFill="1" applyBorder="1" applyAlignment="1" applyProtection="1">
      <alignment horizontal="left" vertical="top" wrapText="1"/>
    </xf>
    <xf numFmtId="0" fontId="4" fillId="0" borderId="54" xfId="0" applyNumberFormat="1" applyFont="1" applyFill="1" applyBorder="1" applyAlignment="1" applyProtection="1">
      <alignment horizontal="center" vertical="top"/>
    </xf>
    <xf numFmtId="1" fontId="6" fillId="2" borderId="20" xfId="0" applyNumberFormat="1" applyFont="1" applyBorder="1" applyAlignment="1" applyProtection="1">
      <alignment horizontal="left" vertical="center" wrapText="1"/>
    </xf>
    <xf numFmtId="0" fontId="0" fillId="2" borderId="0" xfId="0" applyNumberFormat="1" applyBorder="1" applyAlignment="1" applyProtection="1">
      <alignment vertical="center" wrapText="1"/>
    </xf>
    <xf numFmtId="0" fontId="0" fillId="2" borderId="45" xfId="0" applyNumberFormat="1" applyBorder="1" applyAlignment="1" applyProtection="1">
      <alignment vertical="center" wrapText="1"/>
    </xf>
    <xf numFmtId="1" fontId="6" fillId="2" borderId="42" xfId="0" applyNumberFormat="1" applyFont="1" applyBorder="1" applyAlignment="1" applyProtection="1">
      <alignment horizontal="left" vertical="center" wrapText="1"/>
    </xf>
    <xf numFmtId="0" fontId="0" fillId="2" borderId="43" xfId="0" applyNumberFormat="1" applyBorder="1" applyAlignment="1" applyProtection="1">
      <alignment vertical="center" wrapText="1"/>
    </xf>
    <xf numFmtId="0" fontId="0" fillId="2" borderId="44" xfId="0" applyNumberFormat="1" applyBorder="1" applyAlignment="1" applyProtection="1">
      <alignment vertical="center" wrapText="1"/>
    </xf>
    <xf numFmtId="0" fontId="7" fillId="2" borderId="55" xfId="0" applyNumberFormat="1" applyFont="1" applyBorder="1" applyAlignment="1" applyProtection="1">
      <alignment vertical="center" wrapText="1"/>
    </xf>
    <xf numFmtId="0" fontId="53" fillId="2" borderId="56" xfId="0" applyNumberFormat="1" applyFont="1" applyBorder="1" applyAlignment="1" applyProtection="1">
      <alignment vertical="center" wrapText="1"/>
    </xf>
    <xf numFmtId="0" fontId="53" fillId="2" borderId="57" xfId="0" applyNumberFormat="1" applyFont="1" applyBorder="1" applyAlignment="1" applyProtection="1">
      <alignment vertical="center" wrapText="1"/>
    </xf>
    <xf numFmtId="0" fontId="0" fillId="2" borderId="0" xfId="0" applyNumberFormat="1" applyAlignment="1" applyProtection="1">
      <alignment vertical="center" wrapText="1"/>
    </xf>
    <xf numFmtId="1" fontId="6" fillId="2" borderId="37" xfId="0" applyNumberFormat="1" applyFont="1" applyBorder="1" applyAlignment="1" applyProtection="1">
      <alignment horizontal="left" vertical="center" wrapText="1"/>
    </xf>
    <xf numFmtId="0" fontId="0" fillId="2" borderId="40" xfId="0" applyNumberFormat="1" applyBorder="1" applyAlignment="1" applyProtection="1">
      <alignment vertical="center" wrapText="1"/>
    </xf>
    <xf numFmtId="0" fontId="0" fillId="2" borderId="41" xfId="0" applyNumberFormat="1" applyBorder="1" applyAlignment="1" applyProtection="1">
      <alignment vertical="center" wrapText="1"/>
    </xf>
    <xf numFmtId="1" fontId="3" fillId="2" borderId="42" xfId="0" applyNumberFormat="1" applyFont="1" applyBorder="1" applyAlignment="1" applyProtection="1">
      <alignment horizontal="left" vertical="center" wrapText="1"/>
    </xf>
    <xf numFmtId="1" fontId="3" fillId="2" borderId="46" xfId="0" applyNumberFormat="1" applyFont="1" applyBorder="1" applyAlignment="1" applyProtection="1">
      <alignment horizontal="left" vertical="center" wrapText="1"/>
    </xf>
    <xf numFmtId="0" fontId="0" fillId="2" borderId="47" xfId="0" applyNumberFormat="1" applyBorder="1" applyAlignment="1" applyProtection="1">
      <alignment vertical="center" wrapText="1"/>
    </xf>
    <xf numFmtId="0" fontId="0" fillId="2" borderId="48" xfId="0" applyNumberFormat="1" applyBorder="1" applyAlignment="1" applyProtection="1">
      <alignment vertical="center" wrapText="1"/>
    </xf>
    <xf numFmtId="0" fontId="0" fillId="2" borderId="38" xfId="0" applyNumberFormat="1" applyBorder="1" applyAlignment="1" applyProtection="1">
      <alignment vertical="center"/>
    </xf>
    <xf numFmtId="0" fontId="0" fillId="2" borderId="0" xfId="0" applyNumberFormat="1" applyBorder="1" applyAlignment="1" applyProtection="1">
      <alignment vertical="center"/>
    </xf>
    <xf numFmtId="0" fontId="8" fillId="2" borderId="55" xfId="0" applyNumberFormat="1" applyFont="1" applyBorder="1" applyAlignment="1" applyProtection="1">
      <alignment vertical="center" wrapText="1"/>
    </xf>
    <xf numFmtId="0" fontId="0" fillId="2" borderId="56" xfId="0" applyNumberFormat="1" applyBorder="1" applyAlignment="1" applyProtection="1">
      <alignment vertical="center" wrapText="1"/>
    </xf>
    <xf numFmtId="0" fontId="0" fillId="2" borderId="57" xfId="0" applyNumberFormat="1" applyBorder="1" applyAlignment="1" applyProtection="1">
      <alignment vertical="center" wrapText="1"/>
    </xf>
    <xf numFmtId="164" fontId="0" fillId="2" borderId="39" xfId="0" applyNumberFormat="1" applyBorder="1" applyAlignment="1" applyProtection="1">
      <alignment horizontal="center" vertical="center"/>
    </xf>
    <xf numFmtId="164" fontId="0" fillId="2" borderId="50" xfId="0" applyNumberFormat="1" applyBorder="1" applyAlignment="1" applyProtection="1">
      <alignment horizontal="center" vertical="center"/>
    </xf>
    <xf numFmtId="0" fontId="8" fillId="2" borderId="49" xfId="0" applyNumberFormat="1" applyFont="1" applyBorder="1" applyAlignment="1" applyProtection="1">
      <alignment vertical="center" wrapText="1"/>
    </xf>
    <xf numFmtId="0" fontId="0" fillId="2" borderId="17" xfId="0" applyNumberFormat="1" applyBorder="1" applyAlignment="1" applyProtection="1">
      <alignment vertical="center" wrapText="1"/>
    </xf>
    <xf numFmtId="0" fontId="0" fillId="2" borderId="18" xfId="0" applyNumberFormat="1" applyBorder="1" applyAlignment="1" applyProtection="1">
      <alignment vertical="center" wrapText="1"/>
    </xf>
    <xf numFmtId="0" fontId="8" fillId="2" borderId="51" xfId="0" applyNumberFormat="1" applyFont="1" applyBorder="1" applyAlignment="1" applyProtection="1">
      <alignment vertical="center"/>
    </xf>
    <xf numFmtId="0" fontId="0" fillId="2" borderId="52" xfId="0" applyNumberFormat="1" applyBorder="1" applyAlignment="1" applyProtection="1">
      <alignment vertical="center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/>
  </sheetPr>
  <dimension ref="A1:H90"/>
  <sheetViews>
    <sheetView showZeros="0" tabSelected="1" showOutlineSymbols="0" view="pageBreakPreview" zoomScale="85" zoomScaleNormal="87" zoomScaleSheetLayoutView="85" workbookViewId="0">
      <selection activeCell="G8" sqref="G8"/>
    </sheetView>
  </sheetViews>
  <sheetFormatPr defaultColWidth="10.54296875" defaultRowHeight="15" x14ac:dyDescent="0.25"/>
  <cols>
    <col min="1" max="1" width="7.90625" style="65" customWidth="1"/>
    <col min="2" max="2" width="8.81640625" style="9" customWidth="1"/>
    <col min="3" max="3" width="36.81640625" style="9" customWidth="1"/>
    <col min="4" max="4" width="12.81640625" style="13" customWidth="1"/>
    <col min="5" max="5" width="8.08984375" style="13" customWidth="1"/>
    <col min="6" max="6" width="11.81640625" style="9" customWidth="1"/>
    <col min="7" max="7" width="11.81640625" style="65" customWidth="1"/>
    <col min="8" max="8" width="16.81640625" style="65" customWidth="1"/>
    <col min="9" max="9" width="12.08984375" style="9" customWidth="1"/>
    <col min="10" max="10" width="26.36328125" style="9" customWidth="1"/>
    <col min="11" max="16384" width="10.54296875" style="9"/>
  </cols>
  <sheetData>
    <row r="1" spans="1:8" ht="15.6" x14ac:dyDescent="0.25">
      <c r="A1" s="5"/>
      <c r="B1" s="6" t="s">
        <v>154</v>
      </c>
      <c r="C1" s="7"/>
      <c r="D1" s="7"/>
      <c r="E1" s="8"/>
      <c r="F1" s="7"/>
      <c r="G1" s="5"/>
      <c r="H1" s="7"/>
    </row>
    <row r="2" spans="1:8" x14ac:dyDescent="0.25">
      <c r="A2" s="10"/>
      <c r="B2" s="11" t="s">
        <v>22</v>
      </c>
      <c r="C2" s="12"/>
      <c r="D2" s="12"/>
      <c r="F2" s="12"/>
      <c r="G2" s="10"/>
      <c r="H2" s="12"/>
    </row>
    <row r="3" spans="1:8" x14ac:dyDescent="0.25">
      <c r="A3" s="14"/>
      <c r="B3" s="9" t="s">
        <v>0</v>
      </c>
      <c r="D3" s="9"/>
      <c r="G3" s="15"/>
      <c r="H3" s="16"/>
    </row>
    <row r="4" spans="1:8" x14ac:dyDescent="0.25">
      <c r="A4" s="17" t="s">
        <v>18</v>
      </c>
      <c r="B4" s="18" t="s">
        <v>2</v>
      </c>
      <c r="C4" s="19" t="s">
        <v>3</v>
      </c>
      <c r="D4" s="18" t="s">
        <v>4</v>
      </c>
      <c r="E4" s="20" t="s">
        <v>5</v>
      </c>
      <c r="F4" s="20" t="s">
        <v>6</v>
      </c>
      <c r="G4" s="21" t="s">
        <v>7</v>
      </c>
      <c r="H4" s="18" t="s">
        <v>8</v>
      </c>
    </row>
    <row r="5" spans="1:8" ht="15.6" thickBot="1" x14ac:dyDescent="0.3">
      <c r="A5" s="22"/>
      <c r="B5" s="23"/>
      <c r="C5" s="24"/>
      <c r="D5" s="25" t="s">
        <v>9</v>
      </c>
      <c r="E5" s="26"/>
      <c r="F5" s="26" t="s">
        <v>10</v>
      </c>
      <c r="G5" s="27"/>
      <c r="H5" s="28"/>
    </row>
    <row r="6" spans="1:8" s="31" customFormat="1" ht="54.6" customHeight="1" thickTop="1" thickBot="1" x14ac:dyDescent="0.3">
      <c r="A6" s="29"/>
      <c r="B6" s="97" t="s">
        <v>124</v>
      </c>
      <c r="C6" s="98"/>
      <c r="D6" s="98"/>
      <c r="E6" s="98"/>
      <c r="F6" s="98"/>
      <c r="G6" s="99"/>
      <c r="H6" s="30"/>
    </row>
    <row r="7" spans="1:8" ht="30" customHeight="1" thickTop="1" x14ac:dyDescent="0.25">
      <c r="A7" s="32"/>
      <c r="B7" s="33" t="s">
        <v>11</v>
      </c>
      <c r="C7" s="91" t="s">
        <v>23</v>
      </c>
      <c r="D7" s="100"/>
      <c r="E7" s="100"/>
      <c r="F7" s="93"/>
      <c r="G7" s="34"/>
      <c r="H7" s="34" t="s">
        <v>1</v>
      </c>
    </row>
    <row r="8" spans="1:8" s="41" customFormat="1" ht="36" customHeight="1" x14ac:dyDescent="0.25">
      <c r="A8" s="35"/>
      <c r="B8" s="36" t="s">
        <v>24</v>
      </c>
      <c r="C8" s="4" t="s">
        <v>25</v>
      </c>
      <c r="D8" s="37" t="s">
        <v>119</v>
      </c>
      <c r="E8" s="38" t="s">
        <v>26</v>
      </c>
      <c r="F8" s="39">
        <v>1</v>
      </c>
      <c r="G8" s="1"/>
      <c r="H8" s="40">
        <f>ROUND(G8*F8,2)</f>
        <v>0</v>
      </c>
    </row>
    <row r="9" spans="1:8" ht="30" customHeight="1" thickBot="1" x14ac:dyDescent="0.3">
      <c r="A9" s="42"/>
      <c r="B9" s="43" t="s">
        <v>11</v>
      </c>
      <c r="C9" s="94" t="str">
        <f>C7</f>
        <v>MOBILIZATION AND DEMOBILIZATION</v>
      </c>
      <c r="D9" s="95"/>
      <c r="E9" s="95"/>
      <c r="F9" s="96"/>
      <c r="G9" s="42" t="s">
        <v>16</v>
      </c>
      <c r="H9" s="42">
        <f>SUM(H7:H8)</f>
        <v>0</v>
      </c>
    </row>
    <row r="10" spans="1:8" ht="30" customHeight="1" thickTop="1" x14ac:dyDescent="0.25">
      <c r="A10" s="32"/>
      <c r="B10" s="33" t="s">
        <v>12</v>
      </c>
      <c r="C10" s="101" t="s">
        <v>27</v>
      </c>
      <c r="D10" s="102"/>
      <c r="E10" s="102"/>
      <c r="F10" s="103"/>
      <c r="G10" s="32"/>
      <c r="H10" s="34"/>
    </row>
    <row r="11" spans="1:8" s="41" customFormat="1" ht="36" customHeight="1" x14ac:dyDescent="0.25">
      <c r="A11" s="35"/>
      <c r="B11" s="44" t="s">
        <v>39</v>
      </c>
      <c r="C11" s="3" t="s">
        <v>28</v>
      </c>
      <c r="D11" s="45" t="s">
        <v>120</v>
      </c>
      <c r="E11" s="46" t="s">
        <v>26</v>
      </c>
      <c r="F11" s="46">
        <v>1</v>
      </c>
      <c r="G11" s="85"/>
      <c r="H11" s="48">
        <f t="shared" ref="H11:H16" si="0">ROUND(G11*F11,2)</f>
        <v>0</v>
      </c>
    </row>
    <row r="12" spans="1:8" s="41" customFormat="1" ht="36" customHeight="1" x14ac:dyDescent="0.25">
      <c r="A12" s="35"/>
      <c r="B12" s="44" t="s">
        <v>40</v>
      </c>
      <c r="C12" s="2" t="s">
        <v>30</v>
      </c>
      <c r="D12" s="49"/>
      <c r="E12" s="46"/>
      <c r="F12" s="46"/>
      <c r="G12" s="47"/>
      <c r="H12" s="48">
        <f t="shared" si="0"/>
        <v>0</v>
      </c>
    </row>
    <row r="13" spans="1:8" s="41" customFormat="1" ht="36" customHeight="1" x14ac:dyDescent="0.25">
      <c r="A13" s="35"/>
      <c r="B13" s="50" t="s">
        <v>31</v>
      </c>
      <c r="C13" s="2" t="s">
        <v>32</v>
      </c>
      <c r="D13" s="45" t="s">
        <v>38</v>
      </c>
      <c r="E13" s="46" t="s">
        <v>33</v>
      </c>
      <c r="F13" s="46">
        <v>3000</v>
      </c>
      <c r="G13" s="85"/>
      <c r="H13" s="48">
        <f t="shared" si="0"/>
        <v>0</v>
      </c>
    </row>
    <row r="14" spans="1:8" s="41" customFormat="1" ht="36" customHeight="1" x14ac:dyDescent="0.25">
      <c r="A14" s="35"/>
      <c r="B14" s="50" t="s">
        <v>34</v>
      </c>
      <c r="C14" s="2" t="s">
        <v>35</v>
      </c>
      <c r="D14" s="45" t="s">
        <v>38</v>
      </c>
      <c r="E14" s="46" t="s">
        <v>36</v>
      </c>
      <c r="F14" s="46">
        <v>21600</v>
      </c>
      <c r="G14" s="85"/>
      <c r="H14" s="48">
        <f t="shared" si="0"/>
        <v>0</v>
      </c>
    </row>
    <row r="15" spans="1:8" s="41" customFormat="1" ht="48" customHeight="1" x14ac:dyDescent="0.25">
      <c r="A15" s="35"/>
      <c r="B15" s="50" t="s">
        <v>37</v>
      </c>
      <c r="C15" s="2" t="s">
        <v>121</v>
      </c>
      <c r="D15" s="45" t="s">
        <v>38</v>
      </c>
      <c r="E15" s="46" t="s">
        <v>33</v>
      </c>
      <c r="F15" s="46">
        <v>300</v>
      </c>
      <c r="G15" s="85"/>
      <c r="H15" s="48">
        <f t="shared" si="0"/>
        <v>0</v>
      </c>
    </row>
    <row r="16" spans="1:8" s="41" customFormat="1" ht="36" customHeight="1" x14ac:dyDescent="0.25">
      <c r="A16" s="35"/>
      <c r="B16" s="51" t="s">
        <v>41</v>
      </c>
      <c r="C16" s="2" t="s">
        <v>122</v>
      </c>
      <c r="D16" s="45" t="s">
        <v>43</v>
      </c>
      <c r="E16" s="46" t="s">
        <v>36</v>
      </c>
      <c r="F16" s="52">
        <v>2000</v>
      </c>
      <c r="G16" s="85"/>
      <c r="H16" s="48">
        <f t="shared" si="0"/>
        <v>0</v>
      </c>
    </row>
    <row r="17" spans="1:8" ht="30" customHeight="1" thickBot="1" x14ac:dyDescent="0.3">
      <c r="A17" s="42"/>
      <c r="B17" s="43" t="s">
        <v>12</v>
      </c>
      <c r="C17" s="94" t="str">
        <f>C10</f>
        <v>RIVERBANK STABILIZATION WORKS</v>
      </c>
      <c r="D17" s="95"/>
      <c r="E17" s="95"/>
      <c r="F17" s="96"/>
      <c r="G17" s="42" t="s">
        <v>16</v>
      </c>
      <c r="H17" s="42">
        <f>SUM(H10:H16)</f>
        <v>0</v>
      </c>
    </row>
    <row r="18" spans="1:8" s="31" customFormat="1" ht="54.6" customHeight="1" thickTop="1" thickBot="1" x14ac:dyDescent="0.3">
      <c r="A18" s="29"/>
      <c r="B18" s="97" t="s">
        <v>123</v>
      </c>
      <c r="C18" s="98"/>
      <c r="D18" s="98"/>
      <c r="E18" s="98"/>
      <c r="F18" s="98"/>
      <c r="G18" s="99"/>
      <c r="H18" s="30"/>
    </row>
    <row r="19" spans="1:8" ht="30" customHeight="1" thickTop="1" x14ac:dyDescent="0.25">
      <c r="A19" s="32"/>
      <c r="B19" s="33" t="s">
        <v>13</v>
      </c>
      <c r="C19" s="91" t="s">
        <v>42</v>
      </c>
      <c r="D19" s="92"/>
      <c r="E19" s="92"/>
      <c r="F19" s="93"/>
      <c r="G19" s="32"/>
      <c r="H19" s="34"/>
    </row>
    <row r="20" spans="1:8" s="41" customFormat="1" ht="36" customHeight="1" x14ac:dyDescent="0.25">
      <c r="A20" s="35"/>
      <c r="B20" s="44" t="s">
        <v>62</v>
      </c>
      <c r="C20" s="2" t="s">
        <v>65</v>
      </c>
      <c r="D20" s="49" t="s">
        <v>46</v>
      </c>
      <c r="E20" s="46"/>
      <c r="F20" s="46"/>
      <c r="G20" s="47"/>
      <c r="H20" s="48">
        <f>ROUND(G20*F20,2)</f>
        <v>0</v>
      </c>
    </row>
    <row r="21" spans="1:8" s="41" customFormat="1" ht="36" customHeight="1" x14ac:dyDescent="0.25">
      <c r="A21" s="35"/>
      <c r="B21" s="53" t="s">
        <v>31</v>
      </c>
      <c r="C21" s="2" t="s">
        <v>66</v>
      </c>
      <c r="D21" s="49" t="s">
        <v>46</v>
      </c>
      <c r="E21" s="46" t="s">
        <v>29</v>
      </c>
      <c r="F21" s="52">
        <v>1000</v>
      </c>
      <c r="G21" s="86"/>
      <c r="H21" s="48">
        <f t="shared" ref="H21:H25" si="1">ROUND(G21*F21,2)</f>
        <v>0</v>
      </c>
    </row>
    <row r="22" spans="1:8" s="41" customFormat="1" ht="36" customHeight="1" x14ac:dyDescent="0.25">
      <c r="A22" s="35"/>
      <c r="B22" s="53" t="s">
        <v>34</v>
      </c>
      <c r="C22" s="2" t="s">
        <v>60</v>
      </c>
      <c r="D22" s="49" t="s">
        <v>46</v>
      </c>
      <c r="E22" s="87" t="s">
        <v>29</v>
      </c>
      <c r="F22" s="52">
        <v>1000</v>
      </c>
      <c r="G22" s="86"/>
      <c r="H22" s="48">
        <f t="shared" si="1"/>
        <v>0</v>
      </c>
    </row>
    <row r="23" spans="1:8" s="41" customFormat="1" ht="36" customHeight="1" x14ac:dyDescent="0.25">
      <c r="A23" s="35"/>
      <c r="B23" s="53" t="s">
        <v>37</v>
      </c>
      <c r="C23" s="2" t="s">
        <v>61</v>
      </c>
      <c r="D23" s="49" t="s">
        <v>46</v>
      </c>
      <c r="E23" s="87" t="s">
        <v>29</v>
      </c>
      <c r="F23" s="52">
        <v>1000</v>
      </c>
      <c r="G23" s="86"/>
      <c r="H23" s="48">
        <f t="shared" si="1"/>
        <v>0</v>
      </c>
    </row>
    <row r="24" spans="1:8" s="41" customFormat="1" ht="36" customHeight="1" x14ac:dyDescent="0.25">
      <c r="A24" s="35"/>
      <c r="B24" s="44" t="s">
        <v>63</v>
      </c>
      <c r="C24" s="2" t="s">
        <v>45</v>
      </c>
      <c r="D24" s="45" t="s">
        <v>48</v>
      </c>
      <c r="E24" s="46" t="s">
        <v>44</v>
      </c>
      <c r="F24" s="52">
        <f>350*10</f>
        <v>3500</v>
      </c>
      <c r="G24" s="86"/>
      <c r="H24" s="48">
        <f t="shared" si="1"/>
        <v>0</v>
      </c>
    </row>
    <row r="25" spans="1:8" s="41" customFormat="1" ht="36" customHeight="1" x14ac:dyDescent="0.25">
      <c r="A25" s="35"/>
      <c r="B25" s="44" t="s">
        <v>64</v>
      </c>
      <c r="C25" s="2" t="s">
        <v>47</v>
      </c>
      <c r="D25" s="45" t="s">
        <v>51</v>
      </c>
      <c r="E25" s="46" t="s">
        <v>44</v>
      </c>
      <c r="F25" s="52">
        <f>350*10</f>
        <v>3500</v>
      </c>
      <c r="G25" s="86"/>
      <c r="H25" s="48">
        <f t="shared" si="1"/>
        <v>0</v>
      </c>
    </row>
    <row r="26" spans="1:8" ht="30" customHeight="1" thickBot="1" x14ac:dyDescent="0.3">
      <c r="A26" s="42"/>
      <c r="B26" s="43" t="str">
        <f>B19</f>
        <v>C</v>
      </c>
      <c r="C26" s="94" t="str">
        <f>C19</f>
        <v>RIVERBANK GRADNIG WORKS</v>
      </c>
      <c r="D26" s="95"/>
      <c r="E26" s="95"/>
      <c r="F26" s="96"/>
      <c r="G26" s="42" t="s">
        <v>16</v>
      </c>
      <c r="H26" s="42">
        <f>SUM(H19:H25)</f>
        <v>0</v>
      </c>
    </row>
    <row r="27" spans="1:8" ht="30" customHeight="1" thickTop="1" x14ac:dyDescent="0.25">
      <c r="A27" s="55"/>
      <c r="B27" s="33" t="s">
        <v>14</v>
      </c>
      <c r="C27" s="101" t="s">
        <v>68</v>
      </c>
      <c r="D27" s="102"/>
      <c r="E27" s="102"/>
      <c r="F27" s="103"/>
      <c r="G27" s="55"/>
      <c r="H27" s="56"/>
    </row>
    <row r="28" spans="1:8" s="41" customFormat="1" ht="36" customHeight="1" x14ac:dyDescent="0.25">
      <c r="A28" s="35"/>
      <c r="B28" s="44" t="s">
        <v>103</v>
      </c>
      <c r="C28" s="2" t="s">
        <v>69</v>
      </c>
      <c r="D28" s="49" t="s">
        <v>70</v>
      </c>
      <c r="E28" s="46" t="s">
        <v>29</v>
      </c>
      <c r="F28" s="52">
        <v>480</v>
      </c>
      <c r="G28" s="86"/>
      <c r="H28" s="48">
        <f t="shared" ref="H28:H51" si="2">ROUND(G28*F28,2)</f>
        <v>0</v>
      </c>
    </row>
    <row r="29" spans="1:8" s="41" customFormat="1" ht="36" customHeight="1" x14ac:dyDescent="0.25">
      <c r="A29" s="35"/>
      <c r="B29" s="44" t="s">
        <v>104</v>
      </c>
      <c r="C29" s="2" t="s">
        <v>71</v>
      </c>
      <c r="D29" s="49" t="s">
        <v>70</v>
      </c>
      <c r="E29" s="46" t="s">
        <v>44</v>
      </c>
      <c r="F29" s="52">
        <v>1250</v>
      </c>
      <c r="G29" s="86"/>
      <c r="H29" s="48">
        <f t="shared" si="2"/>
        <v>0</v>
      </c>
    </row>
    <row r="30" spans="1:8" s="41" customFormat="1" ht="36" customHeight="1" x14ac:dyDescent="0.25">
      <c r="A30" s="35"/>
      <c r="B30" s="44" t="s">
        <v>105</v>
      </c>
      <c r="C30" s="2" t="s">
        <v>72</v>
      </c>
      <c r="D30" s="49" t="s">
        <v>73</v>
      </c>
      <c r="E30" s="46"/>
      <c r="F30" s="52"/>
      <c r="G30" s="54"/>
      <c r="H30" s="48">
        <f t="shared" si="2"/>
        <v>0</v>
      </c>
    </row>
    <row r="31" spans="1:8" s="41" customFormat="1" ht="36" customHeight="1" x14ac:dyDescent="0.25">
      <c r="A31" s="35"/>
      <c r="B31" s="53" t="s">
        <v>31</v>
      </c>
      <c r="C31" s="2" t="s">
        <v>74</v>
      </c>
      <c r="D31" s="49" t="s">
        <v>1</v>
      </c>
      <c r="E31" s="46" t="s">
        <v>36</v>
      </c>
      <c r="F31" s="52">
        <v>500</v>
      </c>
      <c r="G31" s="86"/>
      <c r="H31" s="48">
        <f t="shared" si="2"/>
        <v>0</v>
      </c>
    </row>
    <row r="32" spans="1:8" s="41" customFormat="1" ht="36" customHeight="1" x14ac:dyDescent="0.25">
      <c r="A32" s="35"/>
      <c r="B32" s="44" t="s">
        <v>106</v>
      </c>
      <c r="C32" s="2" t="s">
        <v>75</v>
      </c>
      <c r="D32" s="49" t="s">
        <v>70</v>
      </c>
      <c r="E32" s="46"/>
      <c r="F32" s="52"/>
      <c r="G32" s="54"/>
      <c r="H32" s="48">
        <f t="shared" si="2"/>
        <v>0</v>
      </c>
    </row>
    <row r="33" spans="1:8" s="41" customFormat="1" ht="36" customHeight="1" x14ac:dyDescent="0.25">
      <c r="A33" s="35"/>
      <c r="B33" s="53" t="s">
        <v>31</v>
      </c>
      <c r="C33" s="2" t="s">
        <v>76</v>
      </c>
      <c r="D33" s="49" t="s">
        <v>1</v>
      </c>
      <c r="E33" s="46" t="s">
        <v>29</v>
      </c>
      <c r="F33" s="52">
        <v>200</v>
      </c>
      <c r="G33" s="86"/>
      <c r="H33" s="48">
        <f t="shared" si="2"/>
        <v>0</v>
      </c>
    </row>
    <row r="34" spans="1:8" s="41" customFormat="1" ht="36" customHeight="1" x14ac:dyDescent="0.25">
      <c r="A34" s="35"/>
      <c r="B34" s="44" t="s">
        <v>107</v>
      </c>
      <c r="C34" s="2" t="s">
        <v>77</v>
      </c>
      <c r="D34" s="49" t="s">
        <v>78</v>
      </c>
      <c r="E34" s="46"/>
      <c r="F34" s="52"/>
      <c r="G34" s="54"/>
      <c r="H34" s="48">
        <f t="shared" si="2"/>
        <v>0</v>
      </c>
    </row>
    <row r="35" spans="1:8" s="41" customFormat="1" ht="36" customHeight="1" x14ac:dyDescent="0.25">
      <c r="A35" s="35"/>
      <c r="B35" s="53" t="s">
        <v>31</v>
      </c>
      <c r="C35" s="2" t="s">
        <v>79</v>
      </c>
      <c r="D35" s="49" t="s">
        <v>1</v>
      </c>
      <c r="E35" s="46" t="s">
        <v>44</v>
      </c>
      <c r="F35" s="52">
        <v>1300</v>
      </c>
      <c r="G35" s="86"/>
      <c r="H35" s="48">
        <f t="shared" si="2"/>
        <v>0</v>
      </c>
    </row>
    <row r="36" spans="1:8" s="41" customFormat="1" ht="36" customHeight="1" x14ac:dyDescent="0.25">
      <c r="A36" s="35"/>
      <c r="B36" s="44" t="s">
        <v>108</v>
      </c>
      <c r="C36" s="2" t="s">
        <v>80</v>
      </c>
      <c r="D36" s="49" t="s">
        <v>81</v>
      </c>
      <c r="E36" s="46"/>
      <c r="F36" s="52"/>
      <c r="G36" s="54"/>
      <c r="H36" s="48">
        <f t="shared" si="2"/>
        <v>0</v>
      </c>
    </row>
    <row r="37" spans="1:8" s="41" customFormat="1" ht="36" customHeight="1" x14ac:dyDescent="0.25">
      <c r="A37" s="35"/>
      <c r="B37" s="53" t="s">
        <v>31</v>
      </c>
      <c r="C37" s="2" t="s">
        <v>82</v>
      </c>
      <c r="D37" s="49" t="s">
        <v>1</v>
      </c>
      <c r="E37" s="46" t="s">
        <v>44</v>
      </c>
      <c r="F37" s="52">
        <v>1300</v>
      </c>
      <c r="G37" s="86"/>
      <c r="H37" s="48">
        <f t="shared" si="2"/>
        <v>0</v>
      </c>
    </row>
    <row r="38" spans="1:8" s="41" customFormat="1" ht="36" customHeight="1" x14ac:dyDescent="0.25">
      <c r="A38" s="35"/>
      <c r="B38" s="44" t="s">
        <v>109</v>
      </c>
      <c r="C38" s="2" t="s">
        <v>83</v>
      </c>
      <c r="D38" s="49" t="s">
        <v>70</v>
      </c>
      <c r="E38" s="46"/>
      <c r="F38" s="52"/>
      <c r="G38" s="54"/>
      <c r="H38" s="48">
        <f t="shared" si="2"/>
        <v>0</v>
      </c>
    </row>
    <row r="39" spans="1:8" s="41" customFormat="1" ht="36" customHeight="1" x14ac:dyDescent="0.25">
      <c r="A39" s="35"/>
      <c r="B39" s="53" t="s">
        <v>31</v>
      </c>
      <c r="C39" s="2" t="s">
        <v>84</v>
      </c>
      <c r="D39" s="49" t="s">
        <v>1</v>
      </c>
      <c r="E39" s="46" t="s">
        <v>44</v>
      </c>
      <c r="F39" s="52">
        <v>200</v>
      </c>
      <c r="G39" s="86"/>
      <c r="H39" s="48">
        <f t="shared" si="2"/>
        <v>0</v>
      </c>
    </row>
    <row r="40" spans="1:8" s="41" customFormat="1" ht="36" customHeight="1" x14ac:dyDescent="0.25">
      <c r="A40" s="35"/>
      <c r="B40" s="44" t="s">
        <v>110</v>
      </c>
      <c r="C40" s="2" t="s">
        <v>85</v>
      </c>
      <c r="D40" s="49" t="s">
        <v>86</v>
      </c>
      <c r="E40" s="46"/>
      <c r="F40" s="52"/>
      <c r="G40" s="54"/>
      <c r="H40" s="48">
        <f t="shared" si="2"/>
        <v>0</v>
      </c>
    </row>
    <row r="41" spans="1:8" s="41" customFormat="1" ht="36" customHeight="1" x14ac:dyDescent="0.25">
      <c r="A41" s="35"/>
      <c r="B41" s="53" t="s">
        <v>31</v>
      </c>
      <c r="C41" s="2" t="s">
        <v>87</v>
      </c>
      <c r="D41" s="49" t="s">
        <v>1</v>
      </c>
      <c r="E41" s="46" t="s">
        <v>88</v>
      </c>
      <c r="F41" s="52">
        <v>45</v>
      </c>
      <c r="G41" s="86"/>
      <c r="H41" s="48">
        <f t="shared" si="2"/>
        <v>0</v>
      </c>
    </row>
    <row r="42" spans="1:8" s="41" customFormat="1" ht="36" customHeight="1" x14ac:dyDescent="0.25">
      <c r="A42" s="35"/>
      <c r="B42" s="44" t="s">
        <v>111</v>
      </c>
      <c r="C42" s="2" t="s">
        <v>89</v>
      </c>
      <c r="D42" s="49" t="s">
        <v>86</v>
      </c>
      <c r="E42" s="46"/>
      <c r="F42" s="52"/>
      <c r="G42" s="54"/>
      <c r="H42" s="48">
        <f t="shared" si="2"/>
        <v>0</v>
      </c>
    </row>
    <row r="43" spans="1:8" s="41" customFormat="1" ht="47.4" customHeight="1" x14ac:dyDescent="0.25">
      <c r="A43" s="35"/>
      <c r="B43" s="53" t="s">
        <v>31</v>
      </c>
      <c r="C43" s="2" t="s">
        <v>90</v>
      </c>
      <c r="D43" s="49" t="s">
        <v>91</v>
      </c>
      <c r="E43" s="46" t="s">
        <v>88</v>
      </c>
      <c r="F43" s="52">
        <v>40</v>
      </c>
      <c r="G43" s="86"/>
      <c r="H43" s="48">
        <f t="shared" si="2"/>
        <v>0</v>
      </c>
    </row>
    <row r="44" spans="1:8" s="41" customFormat="1" ht="47.4" customHeight="1" x14ac:dyDescent="0.25">
      <c r="A44" s="35"/>
      <c r="B44" s="53" t="s">
        <v>31</v>
      </c>
      <c r="C44" s="2" t="s">
        <v>92</v>
      </c>
      <c r="D44" s="49" t="s">
        <v>91</v>
      </c>
      <c r="E44" s="46" t="s">
        <v>88</v>
      </c>
      <c r="F44" s="52">
        <v>7</v>
      </c>
      <c r="G44" s="86"/>
      <c r="H44" s="48">
        <f t="shared" si="2"/>
        <v>0</v>
      </c>
    </row>
    <row r="45" spans="1:8" s="41" customFormat="1" ht="36" customHeight="1" x14ac:dyDescent="0.25">
      <c r="A45" s="35"/>
      <c r="B45" s="44" t="s">
        <v>112</v>
      </c>
      <c r="C45" s="2" t="s">
        <v>93</v>
      </c>
      <c r="D45" s="49" t="s">
        <v>94</v>
      </c>
      <c r="E45" s="46"/>
      <c r="F45" s="52"/>
      <c r="G45" s="54"/>
      <c r="H45" s="48">
        <f t="shared" si="2"/>
        <v>0</v>
      </c>
    </row>
    <row r="46" spans="1:8" s="41" customFormat="1" ht="36" customHeight="1" x14ac:dyDescent="0.25">
      <c r="A46" s="35"/>
      <c r="B46" s="53" t="s">
        <v>31</v>
      </c>
      <c r="C46" s="2" t="s">
        <v>95</v>
      </c>
      <c r="D46" s="49"/>
      <c r="E46" s="46"/>
      <c r="F46" s="52"/>
      <c r="G46" s="54"/>
      <c r="H46" s="48">
        <f t="shared" si="2"/>
        <v>0</v>
      </c>
    </row>
    <row r="47" spans="1:8" s="41" customFormat="1" ht="36" customHeight="1" x14ac:dyDescent="0.25">
      <c r="A47" s="35"/>
      <c r="B47" s="57" t="s">
        <v>96</v>
      </c>
      <c r="C47" s="2" t="s">
        <v>97</v>
      </c>
      <c r="D47" s="49"/>
      <c r="E47" s="46" t="s">
        <v>36</v>
      </c>
      <c r="F47" s="52">
        <v>300</v>
      </c>
      <c r="G47" s="86"/>
      <c r="H47" s="48">
        <f t="shared" si="2"/>
        <v>0</v>
      </c>
    </row>
    <row r="48" spans="1:8" s="41" customFormat="1" ht="36" customHeight="1" x14ac:dyDescent="0.25">
      <c r="A48" s="35"/>
      <c r="B48" s="53" t="s">
        <v>34</v>
      </c>
      <c r="C48" s="2" t="s">
        <v>98</v>
      </c>
      <c r="D48" s="49"/>
      <c r="E48" s="46"/>
      <c r="F48" s="52"/>
      <c r="G48" s="54"/>
      <c r="H48" s="48">
        <f t="shared" si="2"/>
        <v>0</v>
      </c>
    </row>
    <row r="49" spans="1:8" s="41" customFormat="1" ht="36" customHeight="1" x14ac:dyDescent="0.25">
      <c r="A49" s="35"/>
      <c r="B49" s="57" t="s">
        <v>96</v>
      </c>
      <c r="C49" s="2" t="s">
        <v>97</v>
      </c>
      <c r="D49" s="49"/>
      <c r="E49" s="46" t="s">
        <v>36</v>
      </c>
      <c r="F49" s="52">
        <v>10</v>
      </c>
      <c r="G49" s="86"/>
      <c r="H49" s="48">
        <f t="shared" si="2"/>
        <v>0</v>
      </c>
    </row>
    <row r="50" spans="1:8" s="41" customFormat="1" ht="36" customHeight="1" x14ac:dyDescent="0.25">
      <c r="A50" s="35"/>
      <c r="B50" s="44" t="s">
        <v>113</v>
      </c>
      <c r="C50" s="2" t="s">
        <v>99</v>
      </c>
      <c r="D50" s="49" t="s">
        <v>100</v>
      </c>
      <c r="E50" s="46" t="s">
        <v>88</v>
      </c>
      <c r="F50" s="52">
        <v>250</v>
      </c>
      <c r="G50" s="86"/>
      <c r="H50" s="48">
        <f t="shared" si="2"/>
        <v>0</v>
      </c>
    </row>
    <row r="51" spans="1:8" s="41" customFormat="1" ht="36" customHeight="1" x14ac:dyDescent="0.25">
      <c r="A51" s="35"/>
      <c r="B51" s="44" t="s">
        <v>114</v>
      </c>
      <c r="C51" s="2" t="s">
        <v>101</v>
      </c>
      <c r="D51" s="49" t="s">
        <v>102</v>
      </c>
      <c r="E51" s="46" t="s">
        <v>52</v>
      </c>
      <c r="F51" s="52">
        <v>4</v>
      </c>
      <c r="G51" s="86"/>
      <c r="H51" s="48">
        <f t="shared" si="2"/>
        <v>0</v>
      </c>
    </row>
    <row r="52" spans="1:8" ht="30" customHeight="1" thickBot="1" x14ac:dyDescent="0.3">
      <c r="A52" s="34"/>
      <c r="B52" s="43" t="str">
        <f>B27</f>
        <v>D</v>
      </c>
      <c r="C52" s="94" t="str">
        <f>C27</f>
        <v>ROAD AND PATHWAY WORKS</v>
      </c>
      <c r="D52" s="95"/>
      <c r="E52" s="95"/>
      <c r="F52" s="96"/>
      <c r="G52" s="42" t="s">
        <v>16</v>
      </c>
      <c r="H52" s="42">
        <f>SUM(H27:H51)</f>
        <v>0</v>
      </c>
    </row>
    <row r="53" spans="1:8" ht="30" customHeight="1" thickTop="1" x14ac:dyDescent="0.25">
      <c r="A53" s="32"/>
      <c r="B53" s="33" t="s">
        <v>15</v>
      </c>
      <c r="C53" s="91" t="s">
        <v>67</v>
      </c>
      <c r="D53" s="92"/>
      <c r="E53" s="92"/>
      <c r="F53" s="93"/>
      <c r="G53" s="32"/>
      <c r="H53" s="34"/>
    </row>
    <row r="54" spans="1:8" s="41" customFormat="1" ht="36" customHeight="1" x14ac:dyDescent="0.25">
      <c r="A54" s="35"/>
      <c r="B54" s="44" t="s">
        <v>116</v>
      </c>
      <c r="C54" s="2" t="s">
        <v>49</v>
      </c>
      <c r="D54" s="49" t="s">
        <v>59</v>
      </c>
      <c r="E54" s="46"/>
      <c r="F54" s="52"/>
      <c r="G54" s="54"/>
      <c r="H54" s="48">
        <f>ROUND(G54*F54,2)</f>
        <v>0</v>
      </c>
    </row>
    <row r="55" spans="1:8" s="41" customFormat="1" ht="36" customHeight="1" x14ac:dyDescent="0.25">
      <c r="A55" s="35"/>
      <c r="B55" s="53" t="s">
        <v>31</v>
      </c>
      <c r="C55" s="2" t="s">
        <v>50</v>
      </c>
      <c r="D55" s="49" t="s">
        <v>59</v>
      </c>
      <c r="E55" s="46" t="s">
        <v>52</v>
      </c>
      <c r="F55" s="52">
        <v>8</v>
      </c>
      <c r="G55" s="86"/>
      <c r="H55" s="48">
        <f t="shared" ref="H55:H61" si="3">ROUND(G55*F55,2)</f>
        <v>0</v>
      </c>
    </row>
    <row r="56" spans="1:8" s="41" customFormat="1" ht="36" customHeight="1" x14ac:dyDescent="0.25">
      <c r="A56" s="35"/>
      <c r="B56" s="53" t="s">
        <v>34</v>
      </c>
      <c r="C56" s="2" t="s">
        <v>53</v>
      </c>
      <c r="D56" s="49" t="s">
        <v>59</v>
      </c>
      <c r="E56" s="46" t="s">
        <v>52</v>
      </c>
      <c r="F56" s="52">
        <v>11</v>
      </c>
      <c r="G56" s="86"/>
      <c r="H56" s="48">
        <f t="shared" si="3"/>
        <v>0</v>
      </c>
    </row>
    <row r="57" spans="1:8" s="41" customFormat="1" ht="36" customHeight="1" x14ac:dyDescent="0.25">
      <c r="A57" s="35"/>
      <c r="B57" s="53" t="s">
        <v>37</v>
      </c>
      <c r="C57" s="2" t="s">
        <v>54</v>
      </c>
      <c r="D57" s="49" t="s">
        <v>59</v>
      </c>
      <c r="E57" s="46" t="s">
        <v>52</v>
      </c>
      <c r="F57" s="52">
        <v>13</v>
      </c>
      <c r="G57" s="86"/>
      <c r="H57" s="48">
        <f t="shared" si="3"/>
        <v>0</v>
      </c>
    </row>
    <row r="58" spans="1:8" s="41" customFormat="1" ht="36" customHeight="1" x14ac:dyDescent="0.25">
      <c r="A58" s="35"/>
      <c r="B58" s="53" t="s">
        <v>55</v>
      </c>
      <c r="C58" s="2" t="s">
        <v>56</v>
      </c>
      <c r="D58" s="49" t="s">
        <v>59</v>
      </c>
      <c r="E58" s="46" t="s">
        <v>52</v>
      </c>
      <c r="F58" s="52">
        <v>7</v>
      </c>
      <c r="G58" s="86"/>
      <c r="H58" s="48">
        <f t="shared" ref="H58:H59" si="4">ROUND(G58*F58,2)</f>
        <v>0</v>
      </c>
    </row>
    <row r="59" spans="1:8" s="41" customFormat="1" ht="36" customHeight="1" x14ac:dyDescent="0.25">
      <c r="A59" s="35"/>
      <c r="B59" s="53" t="s">
        <v>57</v>
      </c>
      <c r="C59" s="2" t="s">
        <v>58</v>
      </c>
      <c r="D59" s="49" t="s">
        <v>59</v>
      </c>
      <c r="E59" s="46" t="s">
        <v>52</v>
      </c>
      <c r="F59" s="52">
        <v>12</v>
      </c>
      <c r="G59" s="86"/>
      <c r="H59" s="48">
        <f t="shared" si="4"/>
        <v>0</v>
      </c>
    </row>
    <row r="60" spans="1:8" s="41" customFormat="1" ht="36" customHeight="1" x14ac:dyDescent="0.25">
      <c r="A60" s="35"/>
      <c r="B60" s="44" t="s">
        <v>125</v>
      </c>
      <c r="C60" s="2" t="s">
        <v>127</v>
      </c>
      <c r="D60" s="49" t="s">
        <v>59</v>
      </c>
      <c r="E60" s="46" t="s">
        <v>52</v>
      </c>
      <c r="F60" s="52">
        <v>1</v>
      </c>
      <c r="G60" s="86"/>
      <c r="H60" s="48">
        <f t="shared" si="3"/>
        <v>0</v>
      </c>
    </row>
    <row r="61" spans="1:8" s="41" customFormat="1" ht="36" customHeight="1" x14ac:dyDescent="0.25">
      <c r="A61" s="35"/>
      <c r="B61" s="44" t="s">
        <v>126</v>
      </c>
      <c r="C61" s="2" t="s">
        <v>128</v>
      </c>
      <c r="D61" s="49" t="s">
        <v>59</v>
      </c>
      <c r="E61" s="46" t="s">
        <v>52</v>
      </c>
      <c r="F61" s="52">
        <v>1</v>
      </c>
      <c r="G61" s="86"/>
      <c r="H61" s="48">
        <f t="shared" si="3"/>
        <v>0</v>
      </c>
    </row>
    <row r="62" spans="1:8" ht="30" customHeight="1" thickBot="1" x14ac:dyDescent="0.3">
      <c r="A62" s="42"/>
      <c r="B62" s="43" t="str">
        <f>B53</f>
        <v>E</v>
      </c>
      <c r="C62" s="94" t="str">
        <f>C53</f>
        <v>LARGE CALIPER TREE PLANTINGS</v>
      </c>
      <c r="D62" s="95"/>
      <c r="E62" s="95"/>
      <c r="F62" s="96"/>
      <c r="G62" s="42" t="s">
        <v>16</v>
      </c>
      <c r="H62" s="42">
        <f>SUM(H53:H61)</f>
        <v>0</v>
      </c>
    </row>
    <row r="63" spans="1:8" ht="54.6" customHeight="1" thickTop="1" thickBot="1" x14ac:dyDescent="0.3">
      <c r="A63" s="32"/>
      <c r="B63" s="110" t="s">
        <v>118</v>
      </c>
      <c r="C63" s="111"/>
      <c r="D63" s="111"/>
      <c r="E63" s="111"/>
      <c r="F63" s="111"/>
      <c r="G63" s="112"/>
      <c r="H63" s="58"/>
    </row>
    <row r="64" spans="1:8" ht="30" customHeight="1" thickTop="1" x14ac:dyDescent="0.25">
      <c r="A64" s="32"/>
      <c r="B64" s="33" t="s">
        <v>130</v>
      </c>
      <c r="C64" s="91" t="s">
        <v>115</v>
      </c>
      <c r="D64" s="92"/>
      <c r="E64" s="92"/>
      <c r="F64" s="93"/>
      <c r="G64" s="32"/>
      <c r="H64" s="34"/>
    </row>
    <row r="65" spans="1:8" s="41" customFormat="1" ht="78" x14ac:dyDescent="0.25">
      <c r="A65" s="35"/>
      <c r="B65" s="88" t="s">
        <v>129</v>
      </c>
      <c r="C65" s="89" t="s">
        <v>138</v>
      </c>
      <c r="D65" s="49" t="s">
        <v>150</v>
      </c>
      <c r="E65" s="87" t="s">
        <v>52</v>
      </c>
      <c r="F65" s="90">
        <v>9</v>
      </c>
      <c r="G65" s="86"/>
      <c r="H65" s="48">
        <f t="shared" ref="H65:H74" si="5">ROUND(G65*F65,2)</f>
        <v>0</v>
      </c>
    </row>
    <row r="66" spans="1:8" s="41" customFormat="1" ht="46.8" x14ac:dyDescent="0.25">
      <c r="A66" s="35"/>
      <c r="B66" s="88" t="s">
        <v>131</v>
      </c>
      <c r="C66" s="89" t="s">
        <v>139</v>
      </c>
      <c r="D66" s="49" t="s">
        <v>150</v>
      </c>
      <c r="E66" s="87" t="s">
        <v>151</v>
      </c>
      <c r="F66" s="90">
        <v>355</v>
      </c>
      <c r="G66" s="86"/>
      <c r="H66" s="48">
        <f t="shared" si="5"/>
        <v>0</v>
      </c>
    </row>
    <row r="67" spans="1:8" s="41" customFormat="1" ht="46.8" x14ac:dyDescent="0.25">
      <c r="A67" s="35"/>
      <c r="B67" s="88" t="s">
        <v>132</v>
      </c>
      <c r="C67" s="89" t="s">
        <v>140</v>
      </c>
      <c r="D67" s="49" t="s">
        <v>150</v>
      </c>
      <c r="E67" s="87" t="s">
        <v>151</v>
      </c>
      <c r="F67" s="90">
        <v>105</v>
      </c>
      <c r="G67" s="86"/>
      <c r="H67" s="48">
        <f t="shared" si="5"/>
        <v>0</v>
      </c>
    </row>
    <row r="68" spans="1:8" s="41" customFormat="1" ht="46.8" x14ac:dyDescent="0.25">
      <c r="A68" s="35"/>
      <c r="B68" s="88" t="s">
        <v>133</v>
      </c>
      <c r="C68" s="89" t="s">
        <v>141</v>
      </c>
      <c r="D68" s="49" t="s">
        <v>150</v>
      </c>
      <c r="E68" s="87" t="s">
        <v>52</v>
      </c>
      <c r="F68" s="90">
        <v>9</v>
      </c>
      <c r="G68" s="86"/>
      <c r="H68" s="48">
        <f t="shared" si="5"/>
        <v>0</v>
      </c>
    </row>
    <row r="69" spans="1:8" s="41" customFormat="1" ht="78" x14ac:dyDescent="0.25">
      <c r="A69" s="35"/>
      <c r="B69" s="88" t="s">
        <v>134</v>
      </c>
      <c r="C69" s="89" t="s">
        <v>142</v>
      </c>
      <c r="D69" s="49" t="s">
        <v>150</v>
      </c>
      <c r="E69" s="87" t="s">
        <v>52</v>
      </c>
      <c r="F69" s="90">
        <v>3</v>
      </c>
      <c r="G69" s="86"/>
      <c r="H69" s="48">
        <f t="shared" si="5"/>
        <v>0</v>
      </c>
    </row>
    <row r="70" spans="1:8" s="41" customFormat="1" ht="46.8" x14ac:dyDescent="0.25">
      <c r="A70" s="35"/>
      <c r="B70" s="88" t="s">
        <v>135</v>
      </c>
      <c r="C70" s="89" t="s">
        <v>143</v>
      </c>
      <c r="D70" s="49" t="s">
        <v>150</v>
      </c>
      <c r="E70" s="87" t="s">
        <v>152</v>
      </c>
      <c r="F70" s="90">
        <v>9</v>
      </c>
      <c r="G70" s="86"/>
      <c r="H70" s="48">
        <f t="shared" si="5"/>
        <v>0</v>
      </c>
    </row>
    <row r="71" spans="1:8" s="41" customFormat="1" ht="46.8" x14ac:dyDescent="0.25">
      <c r="A71" s="35"/>
      <c r="B71" s="88" t="s">
        <v>136</v>
      </c>
      <c r="C71" s="89" t="s">
        <v>144</v>
      </c>
      <c r="D71" s="49" t="s">
        <v>150</v>
      </c>
      <c r="E71" s="87" t="s">
        <v>52</v>
      </c>
      <c r="F71" s="90">
        <v>2</v>
      </c>
      <c r="G71" s="86"/>
      <c r="H71" s="48">
        <f t="shared" si="5"/>
        <v>0</v>
      </c>
    </row>
    <row r="72" spans="1:8" s="41" customFormat="1" ht="62.4" x14ac:dyDescent="0.25">
      <c r="A72" s="35"/>
      <c r="B72" s="88" t="s">
        <v>137</v>
      </c>
      <c r="C72" s="89" t="s">
        <v>145</v>
      </c>
      <c r="D72" s="49" t="s">
        <v>150</v>
      </c>
      <c r="E72" s="87" t="s">
        <v>153</v>
      </c>
      <c r="F72" s="90">
        <v>10</v>
      </c>
      <c r="G72" s="86"/>
      <c r="H72" s="48">
        <f t="shared" si="5"/>
        <v>0</v>
      </c>
    </row>
    <row r="73" spans="1:8" s="41" customFormat="1" ht="46.8" x14ac:dyDescent="0.25">
      <c r="A73" s="35"/>
      <c r="B73" s="88" t="s">
        <v>148</v>
      </c>
      <c r="C73" s="89" t="s">
        <v>146</v>
      </c>
      <c r="D73" s="49" t="s">
        <v>150</v>
      </c>
      <c r="E73" s="87" t="s">
        <v>153</v>
      </c>
      <c r="F73" s="90">
        <v>10</v>
      </c>
      <c r="G73" s="86"/>
      <c r="H73" s="48">
        <f t="shared" si="5"/>
        <v>0</v>
      </c>
    </row>
    <row r="74" spans="1:8" s="41" customFormat="1" ht="46.8" x14ac:dyDescent="0.25">
      <c r="A74" s="35"/>
      <c r="B74" s="88" t="s">
        <v>149</v>
      </c>
      <c r="C74" s="89" t="s">
        <v>147</v>
      </c>
      <c r="D74" s="49" t="s">
        <v>150</v>
      </c>
      <c r="E74" s="87" t="s">
        <v>52</v>
      </c>
      <c r="F74" s="90">
        <v>1</v>
      </c>
      <c r="G74" s="86"/>
      <c r="H74" s="48">
        <f t="shared" si="5"/>
        <v>0</v>
      </c>
    </row>
    <row r="75" spans="1:8" ht="30" customHeight="1" thickBot="1" x14ac:dyDescent="0.3">
      <c r="A75" s="42"/>
      <c r="B75" s="43" t="str">
        <f>B64</f>
        <v>F</v>
      </c>
      <c r="C75" s="94" t="str">
        <f>C64</f>
        <v>STREETLIGHTING AND ASSOCIATED WORKS</v>
      </c>
      <c r="D75" s="95"/>
      <c r="E75" s="95"/>
      <c r="F75" s="96"/>
      <c r="G75" s="42" t="s">
        <v>16</v>
      </c>
      <c r="H75" s="42">
        <f>SUM(H64:H74)</f>
        <v>0</v>
      </c>
    </row>
    <row r="76" spans="1:8" ht="36" customHeight="1" thickTop="1" x14ac:dyDescent="0.25">
      <c r="A76" s="59"/>
      <c r="B76" s="60"/>
      <c r="C76" s="61" t="s">
        <v>17</v>
      </c>
      <c r="D76" s="62"/>
      <c r="E76" s="63"/>
      <c r="F76" s="62"/>
      <c r="G76" s="62"/>
      <c r="H76" s="64"/>
    </row>
    <row r="77" spans="1:8" ht="32.1" customHeight="1" x14ac:dyDescent="0.25">
      <c r="A77" s="59"/>
      <c r="B77" s="118" t="str">
        <f>B6</f>
        <v>PART 1      CITY FUNDED WORK</v>
      </c>
      <c r="C77" s="119"/>
      <c r="D77" s="119"/>
      <c r="E77" s="119"/>
      <c r="F77" s="119"/>
      <c r="H77" s="66"/>
    </row>
    <row r="78" spans="1:8" ht="30" customHeight="1" thickBot="1" x14ac:dyDescent="0.3">
      <c r="A78" s="42"/>
      <c r="B78" s="43" t="str">
        <f>B7</f>
        <v>A</v>
      </c>
      <c r="C78" s="104" t="str">
        <f>C7</f>
        <v>MOBILIZATION AND DEMOBILIZATION</v>
      </c>
      <c r="D78" s="95"/>
      <c r="E78" s="95"/>
      <c r="F78" s="96"/>
      <c r="G78" s="42" t="s">
        <v>16</v>
      </c>
      <c r="H78" s="42">
        <f>H9</f>
        <v>0</v>
      </c>
    </row>
    <row r="79" spans="1:8" ht="30" customHeight="1" thickTop="1" thickBot="1" x14ac:dyDescent="0.3">
      <c r="A79" s="42"/>
      <c r="B79" s="43" t="str">
        <f>B10</f>
        <v>B</v>
      </c>
      <c r="C79" s="105" t="str">
        <f>C10</f>
        <v>RIVERBANK STABILIZATION WORKS</v>
      </c>
      <c r="D79" s="106"/>
      <c r="E79" s="106"/>
      <c r="F79" s="107"/>
      <c r="G79" s="42" t="s">
        <v>16</v>
      </c>
      <c r="H79" s="42">
        <f>H17</f>
        <v>0</v>
      </c>
    </row>
    <row r="80" spans="1:8" ht="28.95" customHeight="1" thickTop="1" thickBot="1" x14ac:dyDescent="0.3">
      <c r="A80" s="42"/>
      <c r="B80" s="67"/>
      <c r="C80" s="68"/>
      <c r="D80" s="69"/>
      <c r="E80" s="69"/>
      <c r="F80" s="70"/>
      <c r="G80" s="71" t="s">
        <v>19</v>
      </c>
      <c r="H80" s="72">
        <f>SUM(H78:H79)</f>
        <v>0</v>
      </c>
    </row>
    <row r="81" spans="1:8" ht="63" customHeight="1" thickTop="1" thickBot="1" x14ac:dyDescent="0.3">
      <c r="A81" s="42"/>
      <c r="B81" s="115" t="str">
        <f>B18</f>
        <v>PART 2      PROVINCIALLY FUNDED WORK
                 (See B9.6, B17.2.1, B18.4, D3.1, D3.5, D14.2-3, D15.4)</v>
      </c>
      <c r="C81" s="116"/>
      <c r="D81" s="116"/>
      <c r="E81" s="116"/>
      <c r="F81" s="116"/>
      <c r="G81" s="117"/>
      <c r="H81" s="73"/>
    </row>
    <row r="82" spans="1:8" ht="30" customHeight="1" thickTop="1" thickBot="1" x14ac:dyDescent="0.3">
      <c r="A82" s="74"/>
      <c r="B82" s="43" t="str">
        <f>B19</f>
        <v>C</v>
      </c>
      <c r="C82" s="105" t="str">
        <f>C19</f>
        <v>RIVERBANK GRADNIG WORKS</v>
      </c>
      <c r="D82" s="106"/>
      <c r="E82" s="106"/>
      <c r="F82" s="107"/>
      <c r="G82" s="74" t="s">
        <v>16</v>
      </c>
      <c r="H82" s="74">
        <f>H26</f>
        <v>0</v>
      </c>
    </row>
    <row r="83" spans="1:8" ht="30" customHeight="1" thickTop="1" thickBot="1" x14ac:dyDescent="0.3">
      <c r="A83" s="73"/>
      <c r="B83" s="75" t="str">
        <f>B27</f>
        <v>D</v>
      </c>
      <c r="C83" s="105" t="str">
        <f>C27</f>
        <v>ROAD AND PATHWAY WORKS</v>
      </c>
      <c r="D83" s="106"/>
      <c r="E83" s="106"/>
      <c r="F83" s="107"/>
      <c r="G83" s="73" t="s">
        <v>16</v>
      </c>
      <c r="H83" s="73">
        <f>H52</f>
        <v>0</v>
      </c>
    </row>
    <row r="84" spans="1:8" ht="30" customHeight="1" thickTop="1" thickBot="1" x14ac:dyDescent="0.3">
      <c r="A84" s="73"/>
      <c r="B84" s="75" t="str">
        <f>B62</f>
        <v>E</v>
      </c>
      <c r="C84" s="105" t="str">
        <f t="shared" ref="C84:F84" si="6">C62</f>
        <v>LARGE CALIPER TREE PLANTINGS</v>
      </c>
      <c r="D84" s="106">
        <f t="shared" si="6"/>
        <v>0</v>
      </c>
      <c r="E84" s="106">
        <f t="shared" si="6"/>
        <v>0</v>
      </c>
      <c r="F84" s="107">
        <f t="shared" si="6"/>
        <v>0</v>
      </c>
      <c r="G84" s="73" t="s">
        <v>16</v>
      </c>
      <c r="H84" s="73">
        <f>H62</f>
        <v>0</v>
      </c>
    </row>
    <row r="85" spans="1:8" ht="28.95" customHeight="1" thickTop="1" thickBot="1" x14ac:dyDescent="0.3">
      <c r="A85" s="42"/>
      <c r="B85" s="76"/>
      <c r="C85" s="68"/>
      <c r="D85" s="69"/>
      <c r="E85" s="69"/>
      <c r="F85" s="70"/>
      <c r="G85" s="77" t="s">
        <v>20</v>
      </c>
      <c r="H85" s="78">
        <f>SUM(H82:H84)</f>
        <v>0</v>
      </c>
    </row>
    <row r="86" spans="1:8" ht="63" customHeight="1" thickTop="1" thickBot="1" x14ac:dyDescent="0.3">
      <c r="A86" s="42"/>
      <c r="B86" s="115" t="str">
        <f>B63</f>
        <v>PART 3      MANITOBA HYDRO FUNDED WORK
                 (See B9.6, B17.2.1, B18.5, D3.1, D3.6, D14.2-3, D15.5)</v>
      </c>
      <c r="C86" s="116"/>
      <c r="D86" s="116"/>
      <c r="E86" s="116"/>
      <c r="F86" s="116"/>
      <c r="G86" s="117"/>
      <c r="H86" s="73"/>
    </row>
    <row r="87" spans="1:8" ht="30" customHeight="1" thickTop="1" thickBot="1" x14ac:dyDescent="0.3">
      <c r="A87" s="74"/>
      <c r="B87" s="43" t="str">
        <f>B75</f>
        <v>F</v>
      </c>
      <c r="C87" s="105" t="str">
        <f t="shared" ref="C87:F87" si="7">C75</f>
        <v>STREETLIGHTING AND ASSOCIATED WORKS</v>
      </c>
      <c r="D87" s="106">
        <f t="shared" si="7"/>
        <v>0</v>
      </c>
      <c r="E87" s="106">
        <f t="shared" si="7"/>
        <v>0</v>
      </c>
      <c r="F87" s="107">
        <f t="shared" si="7"/>
        <v>0</v>
      </c>
      <c r="G87" s="74" t="s">
        <v>16</v>
      </c>
      <c r="H87" s="74">
        <f>H75</f>
        <v>0</v>
      </c>
    </row>
    <row r="88" spans="1:8" ht="28.95" customHeight="1" thickTop="1" thickBot="1" x14ac:dyDescent="0.3">
      <c r="A88" s="42"/>
      <c r="B88" s="76"/>
      <c r="C88" s="68"/>
      <c r="D88" s="69"/>
      <c r="E88" s="69"/>
      <c r="F88" s="70"/>
      <c r="G88" s="77" t="s">
        <v>117</v>
      </c>
      <c r="H88" s="78">
        <f>SUM(H87)</f>
        <v>0</v>
      </c>
    </row>
    <row r="89" spans="1:8" ht="37.950000000000003" customHeight="1" thickTop="1" x14ac:dyDescent="0.25">
      <c r="A89" s="32"/>
      <c r="B89" s="108" t="s">
        <v>21</v>
      </c>
      <c r="C89" s="109"/>
      <c r="D89" s="109"/>
      <c r="E89" s="109"/>
      <c r="F89" s="109"/>
      <c r="G89" s="113">
        <f>H88+H85+H80</f>
        <v>0</v>
      </c>
      <c r="H89" s="114"/>
    </row>
    <row r="90" spans="1:8" ht="15.9" customHeight="1" x14ac:dyDescent="0.25">
      <c r="A90" s="79"/>
      <c r="B90" s="80"/>
      <c r="C90" s="81"/>
      <c r="D90" s="82"/>
      <c r="E90" s="82"/>
      <c r="F90" s="81"/>
      <c r="G90" s="83"/>
      <c r="H90" s="84"/>
    </row>
  </sheetData>
  <sheetProtection algorithmName="SHA-512" hashValue="8AN2AOLHvqtcM3Xyb3uky8D33dk9IkTlkf/Dl4qBqsw7N3UL9ISyj3SZ0mcrH88B6AaBaKad+BuUJyhLzVkKSg==" saltValue="Ce3HyqH5HvxdpfpWwn5Pbw==" spinCount="100000" sheet="1" objects="1" scenarios="1" selectLockedCells="1"/>
  <mergeCells count="26">
    <mergeCell ref="C78:F78"/>
    <mergeCell ref="C79:F79"/>
    <mergeCell ref="B89:F89"/>
    <mergeCell ref="B63:G63"/>
    <mergeCell ref="C64:F64"/>
    <mergeCell ref="C75:F75"/>
    <mergeCell ref="G89:H89"/>
    <mergeCell ref="C83:F83"/>
    <mergeCell ref="C82:F82"/>
    <mergeCell ref="B81:G81"/>
    <mergeCell ref="C84:F84"/>
    <mergeCell ref="B86:G86"/>
    <mergeCell ref="C87:F87"/>
    <mergeCell ref="B77:F77"/>
    <mergeCell ref="C53:F53"/>
    <mergeCell ref="C62:F62"/>
    <mergeCell ref="B6:G6"/>
    <mergeCell ref="C7:F7"/>
    <mergeCell ref="C9:F9"/>
    <mergeCell ref="C10:F10"/>
    <mergeCell ref="C17:F17"/>
    <mergeCell ref="C52:F52"/>
    <mergeCell ref="C19:F19"/>
    <mergeCell ref="C26:F26"/>
    <mergeCell ref="C27:F27"/>
    <mergeCell ref="B18:G18"/>
  </mergeCells>
  <phoneticPr fontId="0" type="noConversion"/>
  <dataValidations count="3">
    <dataValidation type="decimal" operator="equal" allowBlank="1" showInputMessage="1" showErrorMessage="1" errorTitle="ENTRY ERROR!" error="Approx. Quantity  for this Item _x000a_must be a whole number. " prompt="Enter the Approx. Quantity_x000a_" sqref="F8 F20:F25 F54:F61" xr:uid="{48C9527E-E5F0-4F22-B5EE-48DC1531EEAD}">
      <formula1>IF(F8&gt;=0,ROUND(F8,0),0)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 G20:G25 G31 G49:G51 G33 G47 G43:G44 G35 G37 G39 G41 G28:G29 G65:G74 G54:G61" xr:uid="{872E5049-A230-4554-B2D3-5D866A29003A}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30 G32 G38 G45:G46 G48 G36 G40 G42" xr:uid="{3B19E879-0D45-48C7-AFE0-2C937759A2EE}">
      <formula1>"isblank(G3)"</formula1>
    </dataValidation>
  </dataValidations>
  <pageMargins left="0.51181102362204722" right="0.51181102362204722" top="0.74803149606299213" bottom="0.74803149606299213" header="0.23622047244094491" footer="0.23622047244094491"/>
  <pageSetup scale="65" orientation="portrait" r:id="rId1"/>
  <headerFooter alignWithMargins="0">
    <oddHeader>&amp;L&amp;10The City of Winnipeg
Tender No. 779-2020
&amp;R&amp;10Bid Submission
&amp;P of &amp;N</oddHeader>
    <oddFooter xml:space="preserve">&amp;R                   </oddFooter>
  </headerFooter>
  <rowBreaks count="3" manualBreakCount="3">
    <brk id="26" min="1" max="7" man="1"/>
    <brk id="52" min="1" max="7" man="1"/>
    <brk id="75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</vt:lpstr>
      <vt:lpstr>'FORM B'!Print_Area</vt:lpstr>
      <vt:lpstr>'FORM B'!Print_Titles</vt:lpstr>
      <vt:lpstr>'FORM B'!XEVERYTHING</vt:lpstr>
      <vt:lpstr>'FORM B'!XITEMS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Revised January 2019_x000d_
_x000d_
_x000d_
_x000d_
File Size 129,536</dc:description>
  <cp:lastModifiedBy>Mike Van Helden</cp:lastModifiedBy>
  <cp:lastPrinted>2020-11-23T22:25:30Z</cp:lastPrinted>
  <dcterms:created xsi:type="dcterms:W3CDTF">1999-03-31T15:44:33Z</dcterms:created>
  <dcterms:modified xsi:type="dcterms:W3CDTF">2020-11-25T16:22:25Z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