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pgfsp01\Proj\KGSGroup\426555Cockburn\500DesignWorkFiles\507CivilDesign\Contract6\Tender_C6B_Mar2021\"/>
    </mc:Choice>
  </mc:AlternateContent>
  <xr:revisionPtr revIDLastSave="0" documentId="13_ncr:1_{7084996B-62CD-4467-9C51-B2CC3E33C8D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rm B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'Form B'!$A$5:$G$420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'Form B'!$A$1:$G$427</definedName>
    <definedName name="Print_Area_1">'Form B'!$A$7:$G$439</definedName>
    <definedName name="Print_Area_2">#REF!</definedName>
    <definedName name="_xlnm.Print_Titles" localSheetId="0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6" i="2" l="1"/>
  <c r="G177" i="2"/>
  <c r="G176" i="2"/>
  <c r="G175" i="2"/>
  <c r="G109" i="2"/>
  <c r="G108" i="2"/>
  <c r="G107" i="2"/>
  <c r="G54" i="2"/>
  <c r="G53" i="2"/>
  <c r="G52" i="2"/>
  <c r="G238" i="2" l="1"/>
  <c r="G230" i="2" l="1"/>
  <c r="G201" i="2"/>
  <c r="G196" i="2"/>
  <c r="G162" i="2"/>
  <c r="G139" i="2"/>
  <c r="G15" i="2" l="1"/>
  <c r="G18" i="2" l="1"/>
  <c r="B268" i="2" l="1"/>
  <c r="B216" i="2"/>
  <c r="G331" i="2" l="1"/>
  <c r="G327" i="2"/>
  <c r="G324" i="2"/>
  <c r="G322" i="2"/>
  <c r="G418" i="2" l="1"/>
  <c r="G145" i="2" l="1"/>
  <c r="G248" i="2"/>
  <c r="G246" i="2"/>
  <c r="G164" i="2"/>
  <c r="G89" i="2"/>
  <c r="G300" i="2"/>
  <c r="G283" i="2" l="1"/>
  <c r="G231" i="2"/>
  <c r="G155" i="2"/>
  <c r="G383" i="2" l="1"/>
  <c r="E136" i="2" l="1"/>
  <c r="G136" i="2" s="1"/>
  <c r="G123" i="2"/>
  <c r="G212" i="2" l="1"/>
  <c r="G206" i="2"/>
  <c r="G214" i="2" l="1"/>
  <c r="G209" i="2"/>
  <c r="G204" i="2"/>
  <c r="G202" i="2"/>
  <c r="G198" i="2"/>
  <c r="E192" i="2"/>
  <c r="G192" i="2" s="1"/>
  <c r="G189" i="2"/>
  <c r="G185" i="2"/>
  <c r="G216" i="2" s="1"/>
  <c r="G86" i="2" l="1"/>
  <c r="G34" i="2" l="1"/>
  <c r="G74" i="2" l="1"/>
  <c r="G154" i="2" l="1"/>
  <c r="G419" i="2"/>
  <c r="G398" i="2"/>
  <c r="G392" i="2"/>
  <c r="G395" i="2"/>
  <c r="G400" i="2"/>
  <c r="G402" i="2"/>
  <c r="G387" i="2"/>
  <c r="G310" i="2"/>
  <c r="G314" i="2"/>
  <c r="G299" i="2"/>
  <c r="G275" i="2"/>
  <c r="G261" i="2" l="1"/>
  <c r="G258" i="2"/>
  <c r="G170" i="2"/>
  <c r="G167" i="2"/>
  <c r="G104" i="2"/>
  <c r="G102" i="2"/>
  <c r="G99" i="2"/>
  <c r="G33" i="2"/>
  <c r="G47" i="2"/>
  <c r="G44" i="2"/>
  <c r="G253" i="2"/>
  <c r="E235" i="2"/>
  <c r="E234" i="2"/>
  <c r="G228" i="2"/>
  <c r="G224" i="2"/>
  <c r="G143" i="2"/>
  <c r="E135" i="2"/>
  <c r="G135" i="2" s="1"/>
  <c r="G129" i="2"/>
  <c r="G130" i="2"/>
  <c r="E134" i="2"/>
  <c r="E133" i="2"/>
  <c r="E80" i="2"/>
  <c r="G80" i="2" s="1"/>
  <c r="E79" i="2"/>
  <c r="G79" i="2" s="1"/>
  <c r="E78" i="2"/>
  <c r="E77" i="2"/>
  <c r="G68" i="2"/>
  <c r="G66" i="2"/>
  <c r="G235" i="2" l="1"/>
  <c r="G127" i="2"/>
  <c r="G390" i="2" l="1"/>
  <c r="G39" i="2" l="1"/>
  <c r="G96" i="2" l="1"/>
  <c r="G72" i="2" l="1"/>
  <c r="G24" i="2" l="1"/>
  <c r="G412" i="2" l="1"/>
  <c r="G414" i="2" s="1"/>
  <c r="G404" i="2"/>
  <c r="G347" i="2" l="1"/>
  <c r="G346" i="2"/>
  <c r="G345" i="2"/>
  <c r="G344" i="2"/>
  <c r="G341" i="2"/>
  <c r="G339" i="2"/>
  <c r="G337" i="2"/>
  <c r="G362" i="2"/>
  <c r="G359" i="2"/>
  <c r="G358" i="2"/>
  <c r="G357" i="2"/>
  <c r="G356" i="2"/>
  <c r="G353" i="2"/>
  <c r="G352" i="2"/>
  <c r="G351" i="2"/>
  <c r="G350" i="2"/>
  <c r="G370" i="2"/>
  <c r="G369" i="2"/>
  <c r="G366" i="2"/>
  <c r="G365" i="2"/>
  <c r="G377" i="2"/>
  <c r="G376" i="2"/>
  <c r="G373" i="2"/>
  <c r="G384" i="2"/>
  <c r="G380" i="2"/>
  <c r="G385" i="2"/>
  <c r="G285" i="2"/>
  <c r="G277" i="2" l="1"/>
  <c r="G273" i="2"/>
  <c r="G279" i="2" s="1"/>
  <c r="G296" i="2"/>
  <c r="G293" i="2"/>
  <c r="G292" i="2"/>
  <c r="G289" i="2"/>
  <c r="G288" i="2"/>
  <c r="G406" i="2" s="1"/>
  <c r="G306" i="2"/>
  <c r="G304" i="2"/>
  <c r="G302" i="2"/>
  <c r="G298" i="2"/>
  <c r="G297" i="2"/>
  <c r="G317" i="2"/>
  <c r="G318" i="2"/>
  <c r="G335" i="2"/>
  <c r="G234" i="2" l="1"/>
  <c r="G242" i="2"/>
  <c r="G263" i="2"/>
  <c r="G255" i="2"/>
  <c r="G251" i="2"/>
  <c r="G222" i="2" l="1"/>
  <c r="G268" i="2" s="1"/>
  <c r="G160" i="2"/>
  <c r="G158" i="2"/>
  <c r="G151" i="2"/>
  <c r="G149" i="2"/>
  <c r="G172" i="2"/>
  <c r="G134" i="2"/>
  <c r="G133" i="2"/>
  <c r="G121" i="2"/>
  <c r="G119" i="2"/>
  <c r="G117" i="2"/>
  <c r="G179" i="2" s="1"/>
  <c r="G92" i="2"/>
  <c r="G84" i="2"/>
  <c r="G94" i="2"/>
  <c r="G78" i="2"/>
  <c r="G62" i="2"/>
  <c r="G37" i="2"/>
  <c r="G28" i="2" l="1"/>
  <c r="G30" i="2"/>
  <c r="G41" i="2"/>
  <c r="G49" i="2"/>
  <c r="G64" i="2"/>
  <c r="G111" i="2" s="1"/>
  <c r="G77" i="2"/>
  <c r="G10" i="2"/>
  <c r="G14" i="2"/>
  <c r="G21" i="2"/>
  <c r="G56" i="2" l="1"/>
  <c r="F408" i="2"/>
  <c r="F42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<sst xmlns="http://schemas.openxmlformats.org/spreadsheetml/2006/main" count="873" uniqueCount="336">
  <si>
    <t>Item</t>
  </si>
  <si>
    <t>Description</t>
  </si>
  <si>
    <t>Approximate Quantity</t>
  </si>
  <si>
    <t>Unit</t>
  </si>
  <si>
    <t>Unit Price</t>
  </si>
  <si>
    <t>Amount</t>
  </si>
  <si>
    <t>Lump Sum</t>
  </si>
  <si>
    <t>each</t>
  </si>
  <si>
    <t>Name of Bidder</t>
  </si>
  <si>
    <t>Spec.
Ref</t>
  </si>
  <si>
    <t>FORM B:PRICES</t>
  </si>
  <si>
    <t>UNIT PRICES</t>
  </si>
  <si>
    <t>m²</t>
  </si>
  <si>
    <t>(See "Prices" clause in tender document)</t>
  </si>
  <si>
    <t>A</t>
  </si>
  <si>
    <t>Site Development and Restoration</t>
  </si>
  <si>
    <t>Wentworth Street - Taylor Avenue to Weatherdon Street</t>
  </si>
  <si>
    <t>a)</t>
  </si>
  <si>
    <t>i)</t>
  </si>
  <si>
    <t>m</t>
  </si>
  <si>
    <t xml:space="preserve">b) </t>
  </si>
  <si>
    <t xml:space="preserve">i) </t>
  </si>
  <si>
    <t>ii)</t>
  </si>
  <si>
    <t>A.2</t>
  </si>
  <si>
    <t>Manholes</t>
  </si>
  <si>
    <t xml:space="preserve">a) </t>
  </si>
  <si>
    <t>vt.m</t>
  </si>
  <si>
    <t>b)</t>
  </si>
  <si>
    <t>Large Diameter Manholes</t>
  </si>
  <si>
    <t>A.3</t>
  </si>
  <si>
    <t>A.4</t>
  </si>
  <si>
    <t>A.5</t>
  </si>
  <si>
    <t>A.6</t>
  </si>
  <si>
    <t>New Sewer Inspection</t>
  </si>
  <si>
    <t>CW 2145</t>
  </si>
  <si>
    <t>A.7</t>
  </si>
  <si>
    <t>Concrete Pipe - Three Edge Bearing Test</t>
  </si>
  <si>
    <t>CW 2130</t>
  </si>
  <si>
    <t>A.8</t>
  </si>
  <si>
    <t>Catch Basin Lead</t>
  </si>
  <si>
    <t>250mm PVC SDR35</t>
  </si>
  <si>
    <t>Trenchless installation, Class B Sand bedding, Class 3 Backfill</t>
  </si>
  <si>
    <t>300mm PVC SDR35</t>
  </si>
  <si>
    <t>A.9</t>
  </si>
  <si>
    <t>A.10</t>
  </si>
  <si>
    <t>Connection to Existing Catch Basin and Catch Pit</t>
  </si>
  <si>
    <t>A.11</t>
  </si>
  <si>
    <t>Connection Catch Basin Lead to LDS Pipe</t>
  </si>
  <si>
    <t>A.12</t>
  </si>
  <si>
    <t>Existing Catch Basin Cleaning and Inspection</t>
  </si>
  <si>
    <t>Concrete Pavement</t>
  </si>
  <si>
    <t>SUBTOTAL</t>
  </si>
  <si>
    <t>B</t>
  </si>
  <si>
    <t xml:space="preserve">Weatherdon Avenue - Stafford Street to Pembina Highway </t>
  </si>
  <si>
    <t>B.1</t>
  </si>
  <si>
    <t>B.2</t>
  </si>
  <si>
    <t>B.3</t>
  </si>
  <si>
    <t>c)</t>
  </si>
  <si>
    <t>B.4</t>
  </si>
  <si>
    <t>B.5</t>
  </si>
  <si>
    <t>B.7</t>
  </si>
  <si>
    <t>B.8</t>
  </si>
  <si>
    <t>B.9</t>
  </si>
  <si>
    <t>B.10</t>
  </si>
  <si>
    <t>B.11</t>
  </si>
  <si>
    <t>Weatherdon Avenue - Stafford Street to Pembina Highway</t>
  </si>
  <si>
    <t>C</t>
  </si>
  <si>
    <t>Carter Avenue - Stafford Street to Pembina Highway</t>
  </si>
  <si>
    <t>C.1</t>
  </si>
  <si>
    <t>d)</t>
  </si>
  <si>
    <t>C.2</t>
  </si>
  <si>
    <t>C.3</t>
  </si>
  <si>
    <t>C.5</t>
  </si>
  <si>
    <t>C.6</t>
  </si>
  <si>
    <t>C.7</t>
  </si>
  <si>
    <t>C.8</t>
  </si>
  <si>
    <t>C.9</t>
  </si>
  <si>
    <t>C.10</t>
  </si>
  <si>
    <t>D</t>
  </si>
  <si>
    <t>D.1</t>
  </si>
  <si>
    <t>D.2</t>
  </si>
  <si>
    <t>E</t>
  </si>
  <si>
    <t>F</t>
  </si>
  <si>
    <t>E.1</t>
  </si>
  <si>
    <t>E.3</t>
  </si>
  <si>
    <t>E.4</t>
  </si>
  <si>
    <t>E.5</t>
  </si>
  <si>
    <t>E.6</t>
  </si>
  <si>
    <t>E.7</t>
  </si>
  <si>
    <t>E.8</t>
  </si>
  <si>
    <t>E.9</t>
  </si>
  <si>
    <t>E.10</t>
  </si>
  <si>
    <t>E.11</t>
  </si>
  <si>
    <t>C.11</t>
  </si>
  <si>
    <t>E.12</t>
  </si>
  <si>
    <t>F.1</t>
  </si>
  <si>
    <t>F.2</t>
  </si>
  <si>
    <t>F.3</t>
  </si>
  <si>
    <t>H</t>
  </si>
  <si>
    <t>G</t>
  </si>
  <si>
    <t>G.1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</si>
  <si>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</si>
  <si>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</si>
  <si>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</si>
  <si>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</si>
  <si>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</si>
  <si>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</si>
  <si>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</si>
  <si>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</si>
  <si>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</si>
  <si>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</si>
  <si>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I</t>
  </si>
  <si>
    <t>J</t>
  </si>
  <si>
    <t>General Site Works</t>
  </si>
  <si>
    <t>Allowance for Vibration Monitoring</t>
  </si>
  <si>
    <t>A.1</t>
  </si>
  <si>
    <t xml:space="preserve">Provisional Items </t>
  </si>
  <si>
    <t>Allow</t>
  </si>
  <si>
    <t>Remove and Replace Existing Catch Basin / Catch Pit</t>
  </si>
  <si>
    <t>SD-024</t>
  </si>
  <si>
    <t>SD-023</t>
  </si>
  <si>
    <t>Manhole Lifter Rings (AP-007)</t>
  </si>
  <si>
    <t>38mm</t>
  </si>
  <si>
    <t>51mm</t>
  </si>
  <si>
    <t>Replacing Standard Frames and Covers</t>
  </si>
  <si>
    <t>Replacing Existing Manhole or Catch Basin Rungs</t>
  </si>
  <si>
    <t>Replacing Existing Catch Basin Hoods</t>
  </si>
  <si>
    <t>Patching Existing Manhole or Catch Basin</t>
  </si>
  <si>
    <t>CW2130</t>
  </si>
  <si>
    <t>Regrading of Existing Sewer</t>
  </si>
  <si>
    <t>Up to 1.5m long</t>
  </si>
  <si>
    <t>Longer than 1.5m</t>
  </si>
  <si>
    <t>Water Service Replacement</t>
  </si>
  <si>
    <t>19mm</t>
  </si>
  <si>
    <t>Trenchless installation, Class B Sand bedding, Class 3 backfill</t>
  </si>
  <si>
    <t>25mm</t>
  </si>
  <si>
    <t>50mm</t>
  </si>
  <si>
    <t>Curb Stops</t>
  </si>
  <si>
    <t>Corporation Stops</t>
  </si>
  <si>
    <t>Curb Stop Boxes</t>
  </si>
  <si>
    <t>10.9 Kilogram Zinc Anode</t>
  </si>
  <si>
    <t>On Water Service</t>
  </si>
  <si>
    <t>Foundation, Bedding and Backfill</t>
  </si>
  <si>
    <t>Granular Backfill Material</t>
  </si>
  <si>
    <t>Cement Stabilized Fill</t>
  </si>
  <si>
    <t>Partial Slab Patches</t>
  </si>
  <si>
    <t>CW 3230</t>
  </si>
  <si>
    <t xml:space="preserve">Concrete Pavements for Early Opening </t>
  </si>
  <si>
    <t>CW 3310</t>
  </si>
  <si>
    <t>Construction of 200mm Concrete Pavement for Early Opening (24 hour) (Reinforced)</t>
  </si>
  <si>
    <t>Concrete Curb Installation</t>
  </si>
  <si>
    <t>CW 3240</t>
  </si>
  <si>
    <t>Barrier Curb</t>
  </si>
  <si>
    <t>Ramp Curb</t>
  </si>
  <si>
    <t>Miscellaneous Concrete Slab Renewal</t>
  </si>
  <si>
    <t>CW 3235</t>
  </si>
  <si>
    <t>100mm Concrete Sidewalk</t>
  </si>
  <si>
    <t>Temporary Surface Restoration</t>
  </si>
  <si>
    <t>CW 3410</t>
  </si>
  <si>
    <t>Construction of Asphaltic Concrete</t>
  </si>
  <si>
    <t>Overlays Type 1A</t>
  </si>
  <si>
    <t>tonne</t>
  </si>
  <si>
    <t>CW 3510</t>
  </si>
  <si>
    <r>
      <t>m</t>
    </r>
    <r>
      <rPr>
        <vertAlign val="superscript"/>
        <sz val="10"/>
        <rFont val="Arial"/>
        <family val="2"/>
      </rPr>
      <t>2</t>
    </r>
  </si>
  <si>
    <r>
      <t>m</t>
    </r>
    <r>
      <rPr>
        <vertAlign val="superscript"/>
        <sz val="10"/>
        <rFont val="Arial"/>
        <family val="2"/>
      </rPr>
      <t>3</t>
    </r>
  </si>
  <si>
    <t>Provisional Items</t>
  </si>
  <si>
    <t>UNIT PRICES FOR BID EVALUATION (Refer to B17)
The following pricing forms part of the Bid Evaluation, but not the TOTAL BID PRICE</t>
  </si>
  <si>
    <t>Site Occupancy</t>
  </si>
  <si>
    <t>Initial Span</t>
  </si>
  <si>
    <t>Charged Day</t>
  </si>
  <si>
    <t>Connection to existing Catch Basin Lead</t>
  </si>
  <si>
    <t>Standard Manhole (SD-010)</t>
  </si>
  <si>
    <t>C.12</t>
  </si>
  <si>
    <t>D.3</t>
  </si>
  <si>
    <t>D.4</t>
  </si>
  <si>
    <t>D.5</t>
  </si>
  <si>
    <t>D.6</t>
  </si>
  <si>
    <t>D.7</t>
  </si>
  <si>
    <t>D.8</t>
  </si>
  <si>
    <t>D.9</t>
  </si>
  <si>
    <t>D.10</t>
  </si>
  <si>
    <t>E.13</t>
  </si>
  <si>
    <t>Standard (SD-010)</t>
  </si>
  <si>
    <t>G.12</t>
  </si>
  <si>
    <t>G.13</t>
  </si>
  <si>
    <t>E15</t>
  </si>
  <si>
    <t>300 mm PVC SDR35</t>
  </si>
  <si>
    <t>Sewer Construction</t>
  </si>
  <si>
    <t>250 mm PVC SDR35</t>
  </si>
  <si>
    <t>e)</t>
  </si>
  <si>
    <t xml:space="preserve">Plugging and Abandoning Existing Sewers </t>
  </si>
  <si>
    <t>Plugging Existing Sewers and Sewer Services Smaller than 300 mm</t>
  </si>
  <si>
    <t>Abandoning Existing Sewer with Cement-Stabilized Flowable Fill</t>
  </si>
  <si>
    <t>300 mm and larger</t>
  </si>
  <si>
    <t>m³</t>
  </si>
  <si>
    <t>Existing Sewer Cleaning and Inspection</t>
  </si>
  <si>
    <t>CB Lead Risers</t>
  </si>
  <si>
    <t>525 mm PVC SDR35</t>
  </si>
  <si>
    <t>450 mm PVC SDR35</t>
  </si>
  <si>
    <t>900 mm</t>
  </si>
  <si>
    <t>600 mm</t>
  </si>
  <si>
    <t>525 mm</t>
  </si>
  <si>
    <t>450 mm</t>
  </si>
  <si>
    <t>B.12</t>
  </si>
  <si>
    <t>300 mm</t>
  </si>
  <si>
    <t>150 mm PVC SDR35</t>
  </si>
  <si>
    <t>C.13</t>
  </si>
  <si>
    <t>C.14</t>
  </si>
  <si>
    <t>C.15</t>
  </si>
  <si>
    <t>Trenchless installation, Class B Type 2 Bedding, Class 3 Backfill</t>
  </si>
  <si>
    <t>Trenchless installation, Class B Type 3 Bedding, Class 3 Backfill</t>
  </si>
  <si>
    <t>G.14</t>
  </si>
  <si>
    <t>Allowance for Material Sampling and Testing</t>
  </si>
  <si>
    <t>Change in Contract Conditions</t>
  </si>
  <si>
    <t>Utility Exploration</t>
  </si>
  <si>
    <t>1200mm Dia. x 1.2 m high base</t>
  </si>
  <si>
    <t>150 mm Reinforced Concrete Pavement</t>
  </si>
  <si>
    <t>200 mm Reinforced Concrete Pavement</t>
  </si>
  <si>
    <t xml:space="preserve">Sidewalk </t>
  </si>
  <si>
    <t>Curb</t>
  </si>
  <si>
    <t>Sodding</t>
  </si>
  <si>
    <t>Tree Planting</t>
  </si>
  <si>
    <t>Construction of Asphalt Patches</t>
  </si>
  <si>
    <t>Regrading Existing Surfaces</t>
  </si>
  <si>
    <t>Sidewalk Blocks</t>
  </si>
  <si>
    <t>Tree Removal</t>
  </si>
  <si>
    <t>Supplying and Placing Base Course Material</t>
  </si>
  <si>
    <t>Limestone</t>
  </si>
  <si>
    <t>Asphalt Planing 0-50 mm depth</t>
  </si>
  <si>
    <t>Daily Equipment Costs</t>
  </si>
  <si>
    <t>Daily Equipment Rate</t>
  </si>
  <si>
    <t>day</t>
  </si>
  <si>
    <t>E10</t>
  </si>
  <si>
    <t>Wentworth Street - Hector Avenue to Weatherdon Street</t>
  </si>
  <si>
    <t>Lilac Street - Carter Avenue to Grant Avenue</t>
  </si>
  <si>
    <t>E16</t>
  </si>
  <si>
    <t>E.2</t>
  </si>
  <si>
    <t>A.13</t>
  </si>
  <si>
    <t>A.14</t>
  </si>
  <si>
    <t>C.4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</si>
  <si>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</si>
  <si>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</si>
  <si>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</si>
  <si>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</si>
  <si>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</si>
  <si>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</si>
  <si>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</si>
  <si>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</si>
  <si>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</si>
  <si>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</si>
  <si>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</si>
  <si>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</si>
  <si>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</si>
  <si>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</si>
  <si>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</si>
  <si>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</si>
  <si>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Precast Concrete Chamber</t>
  </si>
  <si>
    <t>Trenchless installation, Class B Type 3 bedding, Class 3 backfill</t>
  </si>
  <si>
    <t>600 mm PVC SDR35</t>
  </si>
  <si>
    <t>Trenchless installation, Class B Type 2 bedding, Class 3 backfill</t>
  </si>
  <si>
    <t xml:space="preserve">Trenchless installation, Class B Type 2 Bedding, Class 3 Backfill </t>
  </si>
  <si>
    <t>Trenchless installation, Class B Type 3 bedding, Class 3 Backfill</t>
  </si>
  <si>
    <t>1200 mm Dia x 1.2 m high base (MH 116, MH 117, MH 201, MH 202 &amp; MH 203)</t>
  </si>
  <si>
    <t>Sewer Services</t>
  </si>
  <si>
    <t>Connection Catch Basin Lead to new Manholes (MH 116 &amp; MH 119)</t>
  </si>
  <si>
    <t>J.1</t>
  </si>
  <si>
    <t xml:space="preserve">TOTAL BID PRICE (Items A + B + C + D + E + F + G) (GST extra) (in numbers)  </t>
  </si>
  <si>
    <t>TOTAL EVALUATED PRICE (Items H + I + J) (GST extra) (in numbers)</t>
  </si>
  <si>
    <t>AP-004 Standard Frame for Manhole and Catch Basin</t>
  </si>
  <si>
    <t xml:space="preserve">AP-005 Standard Solid Cover for Standard Frame </t>
  </si>
  <si>
    <t>AP-006 Standard Grated Cover for Standard Frame</t>
  </si>
  <si>
    <t>AP-008 Barrier Curb and Gutter Frame</t>
  </si>
  <si>
    <t>AP-009 Barrier Curb and Gutter Cover</t>
  </si>
  <si>
    <t>2700 mm Dia. x 1.8 m high base (MH 111)</t>
  </si>
  <si>
    <t>1200 mm Dia. x 1.2 m high base (MH 204)</t>
  </si>
  <si>
    <t>Connecting Existing Sewer Service to New Sewer</t>
  </si>
  <si>
    <t>E17</t>
  </si>
  <si>
    <t>E7</t>
  </si>
  <si>
    <t>E28</t>
  </si>
  <si>
    <t>CW 2030</t>
  </si>
  <si>
    <t>CW 3450</t>
  </si>
  <si>
    <t>CW 3110</t>
  </si>
  <si>
    <t>CW 3330</t>
  </si>
  <si>
    <t>E25</t>
  </si>
  <si>
    <t>E11</t>
  </si>
  <si>
    <t>1500 mm</t>
  </si>
  <si>
    <t>1500 mm C76 CL III</t>
  </si>
  <si>
    <t>1200 mm Dia x 1.2 m high base (MH 108, MH 109, MH 112, MH 113)</t>
  </si>
  <si>
    <t>Connection Catch Basin Lead to new Manhole (MH 112)</t>
  </si>
  <si>
    <t>375 mm PVC SDR 35</t>
  </si>
  <si>
    <t xml:space="preserve">375 mm  </t>
  </si>
  <si>
    <t>1200mm Dia. x 1.2 m high base (MH-115)</t>
  </si>
  <si>
    <t>Connection Catch Basin Lead to Manhole (MH 115)</t>
  </si>
  <si>
    <t>750 mm C76 CL III</t>
  </si>
  <si>
    <t xml:space="preserve">750 mm  </t>
  </si>
  <si>
    <t>Watermain Renewal</t>
  </si>
  <si>
    <t>CW 2110</t>
  </si>
  <si>
    <t>150 mm</t>
  </si>
  <si>
    <t>Trench installation, Class B Sand Bedding, Class 3 Backfill</t>
  </si>
  <si>
    <t>Connecting to Existing Watermains (Inline Connection - No Plug Existing)</t>
  </si>
  <si>
    <t>Watermain Valve</t>
  </si>
  <si>
    <t>150 mm Gate Valve</t>
  </si>
  <si>
    <t>Watermain Fittings</t>
  </si>
  <si>
    <t>Bends</t>
  </si>
  <si>
    <r>
      <t>150 mm - 45</t>
    </r>
    <r>
      <rPr>
        <vertAlign val="superscript"/>
        <sz val="12"/>
        <rFont val="Arial"/>
        <family val="2"/>
      </rPr>
      <t>o</t>
    </r>
  </si>
  <si>
    <t>G.31</t>
  </si>
  <si>
    <t>G.32</t>
  </si>
  <si>
    <t>G.33</t>
  </si>
  <si>
    <t>G.34</t>
  </si>
  <si>
    <t>900 mm C76 CL III</t>
  </si>
  <si>
    <t>Pembina Highway - Cater Avenue to Grant Avenue</t>
  </si>
  <si>
    <t xml:space="preserve">1650 mm Diameter </t>
  </si>
  <si>
    <t>E14</t>
  </si>
  <si>
    <t>Rectangular 2.4 m x 2.4 m x 2.5 m high base (MH 106)</t>
  </si>
  <si>
    <t>Rectangular 2.4 m x 2.4 m x 3.0 m high base (MH 107)</t>
  </si>
  <si>
    <t>2700 mm Dia. x 3.6 m high base (MH 118)</t>
  </si>
  <si>
    <t>C.16</t>
  </si>
  <si>
    <t xml:space="preserve">Connecting exisitng CS pipe to new manhole (MH-201) </t>
  </si>
  <si>
    <t xml:space="preserve">CW 2130 </t>
  </si>
  <si>
    <t>1500 mm Dia. x 1.8 m high base (MH 122)</t>
  </si>
  <si>
    <t>Install and Remove Temporary Plug</t>
  </si>
  <si>
    <t>1800 mm Dia. x 1.8 m high base (MH 119)</t>
  </si>
  <si>
    <t>1800 mm Dia. x 1.8 m high base (MH 120 &amp; MH 121)</t>
  </si>
  <si>
    <t>E.14</t>
  </si>
  <si>
    <t>Manhole</t>
  </si>
  <si>
    <t>CW 2130 / E18</t>
  </si>
  <si>
    <t>E20</t>
  </si>
  <si>
    <t>E26</t>
  </si>
  <si>
    <t>CW 2110 / E21</t>
  </si>
  <si>
    <t>E22</t>
  </si>
  <si>
    <t>E24</t>
  </si>
  <si>
    <t>D23</t>
  </si>
  <si>
    <t>B.6</t>
  </si>
  <si>
    <t xml:space="preserve">each </t>
  </si>
  <si>
    <t>Pre-Construction Sewer Inspection</t>
  </si>
  <si>
    <t>Post-Construction Sewer Inspection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</si>
</sst>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0_)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b/>
      <i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i/>
      <u/>
      <sz val="10"/>
      <name val="Arial"/>
      <family val="2"/>
    </font>
    <font>
      <sz val="7"/>
      <name val="Helv"/>
    </font>
    <font>
      <sz val="10"/>
      <color rgb="FF000000"/>
      <name val="Times New Roman"/>
      <family val="1"/>
    </font>
    <font>
      <vertAlign val="superscript"/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double">
        <color indexed="64"/>
      </bottom>
      <diagonal/>
    </border>
    <border>
      <left style="thin">
        <color theme="0" tint="-0.499984740745262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double">
        <color indexed="64"/>
      </bottom>
      <diagonal/>
    </border>
  </borders>
  <cellStyleXfs count="128">
    <xf numFmtId="0" fontId="0" fillId="0" borderId="0"/>
    <xf numFmtId="0" fontId="24" fillId="24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27" fillId="0" borderId="0" applyFill="0">
      <alignment horizontal="right" vertical="top"/>
    </xf>
    <xf numFmtId="0" fontId="27" fillId="0" borderId="0" applyFill="0">
      <alignment horizontal="right" vertical="top"/>
    </xf>
    <xf numFmtId="0" fontId="28" fillId="0" borderId="10" applyFill="0">
      <alignment horizontal="right" vertical="top"/>
    </xf>
    <xf numFmtId="0" fontId="28" fillId="0" borderId="10" applyFill="0">
      <alignment horizontal="right" vertical="top"/>
    </xf>
    <xf numFmtId="0" fontId="28" fillId="0" borderId="10" applyFill="0">
      <alignment horizontal="right" vertical="top"/>
    </xf>
    <xf numFmtId="168" fontId="28" fillId="0" borderId="11" applyFill="0">
      <alignment horizontal="right" vertical="top"/>
    </xf>
    <xf numFmtId="168" fontId="28" fillId="0" borderId="11" applyFill="0">
      <alignment horizontal="right" vertical="top"/>
    </xf>
    <xf numFmtId="0" fontId="28" fillId="0" borderId="10" applyFill="0">
      <alignment horizontal="center" vertical="top" wrapText="1"/>
    </xf>
    <xf numFmtId="0" fontId="28" fillId="0" borderId="10" applyFill="0">
      <alignment horizontal="center" vertical="top" wrapText="1"/>
    </xf>
    <xf numFmtId="0" fontId="28" fillId="0" borderId="10" applyFill="0">
      <alignment horizontal="center" vertical="top" wrapText="1"/>
    </xf>
    <xf numFmtId="0" fontId="29" fillId="0" borderId="12" applyFill="0">
      <alignment horizontal="center" vertical="center" wrapText="1"/>
    </xf>
    <xf numFmtId="0" fontId="29" fillId="0" borderId="12" applyFill="0">
      <alignment horizontal="center" vertical="center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30" fillId="0" borderId="10" applyFill="0">
      <alignment horizontal="left" vertical="top" wrapText="1"/>
    </xf>
    <xf numFmtId="0" fontId="30" fillId="0" borderId="10" applyFill="0">
      <alignment horizontal="left" vertical="top" wrapText="1"/>
    </xf>
    <xf numFmtId="0" fontId="30" fillId="0" borderId="10" applyFill="0">
      <alignment horizontal="left" vertical="top" wrapText="1"/>
    </xf>
    <xf numFmtId="166" fontId="31" fillId="0" borderId="13" applyFill="0">
      <alignment horizontal="centerContinuous" wrapText="1"/>
    </xf>
    <xf numFmtId="166" fontId="31" fillId="0" borderId="13" applyFill="0">
      <alignment horizontal="centerContinuous" wrapText="1"/>
    </xf>
    <xf numFmtId="166" fontId="28" fillId="0" borderId="10" applyFill="0">
      <alignment horizontal="center" vertical="top" wrapText="1"/>
    </xf>
    <xf numFmtId="166" fontId="28" fillId="0" borderId="10" applyFill="0">
      <alignment horizontal="center" vertical="top" wrapText="1"/>
    </xf>
    <xf numFmtId="166" fontId="28" fillId="0" borderId="10" applyFill="0">
      <alignment horizontal="center" vertical="top" wrapText="1"/>
    </xf>
    <xf numFmtId="0" fontId="28" fillId="0" borderId="10" applyFill="0">
      <alignment horizontal="center" wrapText="1"/>
    </xf>
    <xf numFmtId="0" fontId="28" fillId="0" borderId="10" applyFill="0">
      <alignment horizontal="center" wrapText="1"/>
    </xf>
    <xf numFmtId="0" fontId="28" fillId="0" borderId="10" applyFill="0">
      <alignment horizontal="center" wrapText="1"/>
    </xf>
    <xf numFmtId="173" fontId="28" fillId="0" borderId="10" applyFill="0"/>
    <xf numFmtId="173" fontId="28" fillId="0" borderId="10" applyFill="0"/>
    <xf numFmtId="173" fontId="28" fillId="0" borderId="10" applyFill="0"/>
    <xf numFmtId="169" fontId="28" fillId="0" borderId="10" applyFill="0">
      <alignment horizontal="right"/>
      <protection locked="0"/>
    </xf>
    <xf numFmtId="169" fontId="28" fillId="0" borderId="10" applyFill="0">
      <alignment horizontal="right"/>
      <protection locked="0"/>
    </xf>
    <xf numFmtId="169" fontId="28" fillId="0" borderId="10" applyFill="0">
      <alignment horizontal="right"/>
      <protection locked="0"/>
    </xf>
    <xf numFmtId="167" fontId="28" fillId="0" borderId="10" applyFill="0">
      <alignment horizontal="right"/>
      <protection locked="0"/>
    </xf>
    <xf numFmtId="167" fontId="28" fillId="0" borderId="10" applyFill="0">
      <alignment horizontal="right"/>
      <protection locked="0"/>
    </xf>
    <xf numFmtId="167" fontId="28" fillId="0" borderId="10" applyFill="0">
      <alignment horizontal="right"/>
      <protection locked="0"/>
    </xf>
    <xf numFmtId="167" fontId="28" fillId="0" borderId="10" applyFill="0"/>
    <xf numFmtId="167" fontId="28" fillId="0" borderId="10" applyFill="0"/>
    <xf numFmtId="167" fontId="28" fillId="0" borderId="10" applyFill="0"/>
    <xf numFmtId="167" fontId="28" fillId="0" borderId="12" applyFill="0">
      <alignment horizontal="right"/>
    </xf>
    <xf numFmtId="167" fontId="28" fillId="0" borderId="12" applyFill="0">
      <alignment horizontal="right"/>
    </xf>
    <xf numFmtId="0" fontId="9" fillId="20" borderId="1" applyNumberFormat="0" applyAlignment="0" applyProtection="0"/>
    <xf numFmtId="0" fontId="10" fillId="21" borderId="2" applyNumberFormat="0" applyAlignment="0" applyProtection="0"/>
    <xf numFmtId="0" fontId="32" fillId="0" borderId="10" applyFill="0">
      <alignment horizontal="left" vertical="top"/>
    </xf>
    <xf numFmtId="0" fontId="32" fillId="0" borderId="10" applyFill="0">
      <alignment horizontal="left" vertical="top"/>
    </xf>
    <xf numFmtId="0" fontId="32" fillId="0" borderId="10" applyFill="0">
      <alignment horizontal="left" vertical="top"/>
    </xf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26" fillId="0" borderId="0"/>
    <xf numFmtId="0" fontId="25" fillId="24" borderId="0"/>
    <xf numFmtId="0" fontId="26" fillId="0" borderId="0"/>
    <xf numFmtId="0" fontId="23" fillId="0" borderId="0"/>
    <xf numFmtId="0" fontId="25" fillId="23" borderId="7" applyNumberFormat="0" applyFont="0" applyAlignment="0" applyProtection="0"/>
    <xf numFmtId="175" fontId="29" fillId="0" borderId="12" applyNumberFormat="0" applyFont="0" applyFill="0" applyBorder="0" applyAlignment="0" applyProtection="0">
      <alignment horizontal="center" vertical="top" wrapText="1"/>
    </xf>
    <xf numFmtId="175" fontId="29" fillId="0" borderId="12" applyNumberFormat="0" applyFont="0" applyFill="0" applyBorder="0" applyAlignment="0" applyProtection="0">
      <alignment horizontal="center" vertical="top" wrapText="1"/>
    </xf>
    <xf numFmtId="0" fontId="19" fillId="20" borderId="8" applyNumberFormat="0" applyAlignment="0" applyProtection="0"/>
    <xf numFmtId="0" fontId="33" fillId="0" borderId="0">
      <alignment horizontal="right"/>
    </xf>
    <xf numFmtId="0" fontId="33" fillId="0" borderId="0">
      <alignment horizontal="right"/>
    </xf>
    <xf numFmtId="0" fontId="20" fillId="0" borderId="0" applyNumberFormat="0" applyFill="0" applyBorder="0" applyAlignment="0" applyProtection="0"/>
    <xf numFmtId="0" fontId="28" fillId="0" borderId="0" applyFill="0">
      <alignment horizontal="left"/>
    </xf>
    <xf numFmtId="0" fontId="28" fillId="0" borderId="0" applyFill="0">
      <alignment horizontal="left"/>
    </xf>
    <xf numFmtId="0" fontId="34" fillId="0" borderId="0" applyFill="0">
      <alignment horizontal="centerContinuous" vertical="center"/>
    </xf>
    <xf numFmtId="0" fontId="34" fillId="0" borderId="0" applyFill="0">
      <alignment horizontal="centerContinuous" vertical="center"/>
    </xf>
    <xf numFmtId="172" fontId="35" fillId="0" borderId="0" applyFill="0">
      <alignment horizontal="centerContinuous" vertical="center"/>
    </xf>
    <xf numFmtId="172" fontId="35" fillId="0" borderId="0" applyFill="0">
      <alignment horizontal="centerContinuous" vertical="center"/>
    </xf>
    <xf numFmtId="174" fontId="35" fillId="0" borderId="0" applyFill="0">
      <alignment horizontal="centerContinuous" vertical="center"/>
    </xf>
    <xf numFmtId="174" fontId="35" fillId="0" borderId="0" applyFill="0">
      <alignment horizontal="centerContinuous" vertical="center"/>
    </xf>
    <xf numFmtId="0" fontId="28" fillId="0" borderId="12">
      <alignment horizontal="centerContinuous" wrapText="1"/>
    </xf>
    <xf numFmtId="0" fontId="28" fillId="0" borderId="12">
      <alignment horizontal="centerContinuous" wrapText="1"/>
    </xf>
    <xf numFmtId="170" fontId="36" fillId="0" borderId="0" applyFill="0">
      <alignment horizontal="left"/>
    </xf>
    <xf numFmtId="170" fontId="36" fillId="0" borderId="0" applyFill="0">
      <alignment horizontal="left"/>
    </xf>
    <xf numFmtId="171" fontId="37" fillId="0" borderId="0" applyFill="0">
      <alignment horizontal="right"/>
    </xf>
    <xf numFmtId="171" fontId="37" fillId="0" borderId="0" applyFill="0">
      <alignment horizontal="right"/>
    </xf>
    <xf numFmtId="0" fontId="28" fillId="0" borderId="14" applyFill="0"/>
    <xf numFmtId="0" fontId="28" fillId="0" borderId="14" applyFill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40" fillId="24" borderId="0"/>
    <xf numFmtId="0" fontId="24" fillId="24" borderId="0"/>
    <xf numFmtId="0" fontId="24" fillId="23" borderId="7" applyNumberFormat="0" applyFont="0" applyAlignment="0" applyProtection="0"/>
    <xf numFmtId="0" fontId="24" fillId="24" borderId="0"/>
    <xf numFmtId="44" fontId="43" fillId="0" borderId="0" applyFont="0" applyFill="0" applyBorder="0" applyAlignment="0" applyProtection="0"/>
    <xf numFmtId="0" fontId="5" fillId="0" borderId="0"/>
    <xf numFmtId="0" fontId="5" fillId="25" borderId="0"/>
    <xf numFmtId="0" fontId="5" fillId="25" borderId="0"/>
    <xf numFmtId="44" fontId="5" fillId="0" borderId="0" applyFont="0" applyFill="0" applyBorder="0" applyAlignment="0" applyProtection="0"/>
    <xf numFmtId="176" fontId="46" fillId="0" borderId="0"/>
    <xf numFmtId="164" fontId="5" fillId="0" borderId="0" applyFont="0" applyFill="0" applyBorder="0" applyAlignment="0" applyProtection="0"/>
    <xf numFmtId="0" fontId="24" fillId="24" borderId="0"/>
    <xf numFmtId="164" fontId="24" fillId="0" borderId="0" applyFont="0" applyFill="0" applyBorder="0" applyAlignment="0" applyProtection="0"/>
    <xf numFmtId="0" fontId="47" fillId="0" borderId="0"/>
    <xf numFmtId="0" fontId="24" fillId="24" borderId="0"/>
    <xf numFmtId="0" fontId="2" fillId="0" borderId="0"/>
    <xf numFmtId="44" fontId="2" fillId="0" borderId="0" applyFont="0" applyFill="0" applyBorder="0" applyAlignment="0" applyProtection="0"/>
    <xf numFmtId="0" fontId="1" fillId="0" borderId="0"/>
  </cellStyleXfs>
  <cellXfs count="204">
    <xf numFmtId="0" fontId="0" fillId="0" borderId="0" xfId="0"/>
    <xf numFmtId="3" fontId="0" fillId="0" borderId="25" xfId="0" applyNumberFormat="1" applyFill="1" applyBorder="1" applyAlignment="1" applyProtection="1">
      <alignment horizontal="center"/>
    </xf>
    <xf numFmtId="4" fontId="0" fillId="0" borderId="25" xfId="0" applyNumberFormat="1" applyFill="1" applyBorder="1" applyAlignment="1" applyProtection="1">
      <alignment horizontal="right"/>
      <protection locked="0"/>
    </xf>
    <xf numFmtId="4" fontId="0" fillId="0" borderId="26" xfId="0" applyNumberFormat="1" applyFill="1" applyBorder="1" applyAlignment="1" applyProtection="1">
      <alignment horizontal="right"/>
    </xf>
    <xf numFmtId="0" fontId="5" fillId="0" borderId="28" xfId="0" applyFont="1" applyFill="1" applyBorder="1" applyAlignment="1" applyProtection="1">
      <alignment wrapText="1"/>
    </xf>
    <xf numFmtId="4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right"/>
    </xf>
    <xf numFmtId="4" fontId="0" fillId="0" borderId="0" xfId="0" applyNumberFormat="1" applyFill="1" applyAlignment="1" applyProtection="1">
      <alignment horizontal="right"/>
    </xf>
    <xf numFmtId="0" fontId="0" fillId="0" borderId="0" xfId="0" applyFill="1"/>
    <xf numFmtId="0" fontId="5" fillId="0" borderId="0" xfId="0" applyNumberFormat="1" applyFont="1" applyFill="1" applyAlignment="1"/>
    <xf numFmtId="4" fontId="0" fillId="0" borderId="0" xfId="0" applyNumberFormat="1" applyFill="1" applyAlignment="1">
      <alignment horizontal="left"/>
    </xf>
    <xf numFmtId="4" fontId="0" fillId="0" borderId="0" xfId="0" applyNumberFormat="1" applyFill="1" applyAlignment="1" applyProtection="1">
      <alignment horizontal="left"/>
    </xf>
    <xf numFmtId="0" fontId="5" fillId="0" borderId="0" xfId="0" applyNumberFormat="1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12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center" wrapText="1"/>
    </xf>
    <xf numFmtId="4" fontId="3" fillId="0" borderId="12" xfId="0" applyNumberFormat="1" applyFont="1" applyFill="1" applyBorder="1" applyAlignment="1">
      <alignment horizontal="center" wrapText="1"/>
    </xf>
    <xf numFmtId="0" fontId="42" fillId="0" borderId="12" xfId="0" applyFont="1" applyFill="1" applyBorder="1" applyAlignment="1">
      <alignment horizontal="left" vertical="center" wrapText="1"/>
    </xf>
    <xf numFmtId="4" fontId="3" fillId="0" borderId="19" xfId="0" applyNumberFormat="1" applyFont="1" applyFill="1" applyBorder="1" applyAlignment="1">
      <alignment horizontal="center" wrapText="1"/>
    </xf>
    <xf numFmtId="4" fontId="3" fillId="0" borderId="19" xfId="0" applyNumberFormat="1" applyFont="1" applyFill="1" applyBorder="1" applyAlignment="1">
      <alignment horizontal="left" wrapText="1"/>
    </xf>
    <xf numFmtId="4" fontId="3" fillId="0" borderId="20" xfId="0" applyNumberFormat="1" applyFont="1" applyFill="1" applyBorder="1" applyAlignment="1" applyProtection="1">
      <alignment horizontal="left" wrapText="1"/>
    </xf>
    <xf numFmtId="165" fontId="0" fillId="0" borderId="27" xfId="0" applyNumberFormat="1" applyFill="1" applyBorder="1" applyAlignment="1" applyProtection="1"/>
    <xf numFmtId="0" fontId="0" fillId="0" borderId="28" xfId="0" applyFill="1" applyBorder="1" applyAlignment="1" applyProtection="1">
      <alignment wrapText="1"/>
    </xf>
    <xf numFmtId="0" fontId="5" fillId="0" borderId="25" xfId="0" applyFont="1" applyFill="1" applyBorder="1" applyAlignment="1" applyProtection="1">
      <alignment horizontal="center" wrapText="1"/>
    </xf>
    <xf numFmtId="165" fontId="5" fillId="0" borderId="27" xfId="0" applyNumberFormat="1" applyFont="1" applyFill="1" applyBorder="1" applyAlignment="1" applyProtection="1"/>
    <xf numFmtId="165" fontId="0" fillId="0" borderId="27" xfId="0" applyNumberFormat="1" applyFill="1" applyBorder="1" applyAlignment="1" applyProtection="1">
      <alignment horizontal="center"/>
    </xf>
    <xf numFmtId="165" fontId="0" fillId="0" borderId="27" xfId="0" applyNumberFormat="1" applyFill="1" applyBorder="1" applyAlignment="1" applyProtection="1">
      <alignment horizontal="right"/>
    </xf>
    <xf numFmtId="0" fontId="5" fillId="0" borderId="28" xfId="0" applyFont="1" applyFill="1" applyBorder="1" applyAlignment="1" applyProtection="1">
      <alignment horizontal="center" wrapText="1"/>
    </xf>
    <xf numFmtId="165" fontId="5" fillId="0" borderId="27" xfId="0" applyNumberFormat="1" applyFont="1" applyFill="1" applyBorder="1" applyAlignment="1" applyProtection="1">
      <alignment horizontal="center"/>
    </xf>
    <xf numFmtId="0" fontId="5" fillId="0" borderId="28" xfId="0" applyFont="1" applyFill="1" applyBorder="1" applyAlignment="1">
      <alignment horizontal="center"/>
    </xf>
    <xf numFmtId="165" fontId="0" fillId="0" borderId="31" xfId="0" applyNumberFormat="1" applyFill="1" applyBorder="1" applyAlignment="1" applyProtection="1"/>
    <xf numFmtId="0" fontId="0" fillId="0" borderId="32" xfId="0" applyFill="1" applyBorder="1" applyAlignment="1" applyProtection="1">
      <alignment wrapText="1"/>
    </xf>
    <xf numFmtId="0" fontId="5" fillId="0" borderId="32" xfId="0" applyFont="1" applyFill="1" applyBorder="1" applyAlignment="1" applyProtection="1">
      <alignment horizontal="center" wrapText="1"/>
    </xf>
    <xf numFmtId="3" fontId="0" fillId="0" borderId="34" xfId="0" applyNumberFormat="1" applyFill="1" applyBorder="1" applyAlignment="1" applyProtection="1">
      <alignment horizontal="center"/>
    </xf>
    <xf numFmtId="4" fontId="0" fillId="0" borderId="35" xfId="0" applyNumberFormat="1" applyFill="1" applyBorder="1" applyAlignment="1" applyProtection="1">
      <alignment horizontal="right"/>
    </xf>
    <xf numFmtId="165" fontId="42" fillId="0" borderId="36" xfId="0" applyNumberFormat="1" applyFont="1" applyFill="1" applyBorder="1" applyAlignment="1" applyProtection="1">
      <alignment vertical="center"/>
    </xf>
    <xf numFmtId="44" fontId="0" fillId="0" borderId="40" xfId="114" applyFont="1" applyFill="1" applyBorder="1" applyAlignment="1" applyProtection="1">
      <alignment horizontal="right" vertical="center"/>
    </xf>
    <xf numFmtId="165" fontId="0" fillId="0" borderId="0" xfId="0" applyNumberFormat="1" applyFill="1" applyBorder="1" applyAlignment="1" applyProtection="1"/>
    <xf numFmtId="0" fontId="0" fillId="0" borderId="0" xfId="0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center" wrapText="1"/>
    </xf>
    <xf numFmtId="3" fontId="0" fillId="0" borderId="0" xfId="0" applyNumberFormat="1" applyFill="1" applyBorder="1" applyAlignment="1" applyProtection="1">
      <alignment horizontal="center"/>
    </xf>
    <xf numFmtId="4" fontId="0" fillId="0" borderId="0" xfId="0" applyNumberFormat="1" applyFill="1" applyBorder="1" applyAlignment="1" applyProtection="1">
      <alignment horizontal="right"/>
    </xf>
    <xf numFmtId="165" fontId="42" fillId="0" borderId="55" xfId="0" applyNumberFormat="1" applyFont="1" applyFill="1" applyBorder="1" applyAlignment="1" applyProtection="1">
      <alignment vertical="center"/>
    </xf>
    <xf numFmtId="165" fontId="0" fillId="0" borderId="53" xfId="0" applyNumberFormat="1" applyFill="1" applyBorder="1" applyAlignment="1" applyProtection="1"/>
    <xf numFmtId="0" fontId="0" fillId="0" borderId="33" xfId="0" applyFill="1" applyBorder="1" applyAlignment="1" applyProtection="1">
      <alignment wrapText="1"/>
    </xf>
    <xf numFmtId="0" fontId="5" fillId="0" borderId="33" xfId="0" applyFont="1" applyFill="1" applyBorder="1" applyAlignment="1" applyProtection="1">
      <alignment horizontal="center" wrapText="1"/>
    </xf>
    <xf numFmtId="3" fontId="0" fillId="0" borderId="33" xfId="0" applyNumberFormat="1" applyFill="1" applyBorder="1" applyAlignment="1" applyProtection="1">
      <alignment horizontal="center"/>
    </xf>
    <xf numFmtId="4" fontId="0" fillId="0" borderId="54" xfId="0" applyNumberFormat="1" applyFill="1" applyBorder="1" applyAlignment="1" applyProtection="1">
      <alignment horizontal="right"/>
    </xf>
    <xf numFmtId="165" fontId="5" fillId="0" borderId="27" xfId="0" applyNumberFormat="1" applyFont="1" applyFill="1" applyBorder="1" applyAlignment="1" applyProtection="1">
      <alignment horizontal="right"/>
    </xf>
    <xf numFmtId="165" fontId="5" fillId="0" borderId="27" xfId="0" applyNumberFormat="1" applyFont="1" applyFill="1" applyBorder="1" applyAlignment="1" applyProtection="1">
      <alignment horizontal="left"/>
    </xf>
    <xf numFmtId="3" fontId="5" fillId="0" borderId="25" xfId="0" applyNumberFormat="1" applyFont="1" applyFill="1" applyBorder="1" applyAlignment="1" applyProtection="1">
      <alignment horizontal="center"/>
    </xf>
    <xf numFmtId="165" fontId="42" fillId="0" borderId="49" xfId="0" applyNumberFormat="1" applyFont="1" applyFill="1" applyBorder="1" applyAlignment="1" applyProtection="1">
      <alignment vertical="center"/>
    </xf>
    <xf numFmtId="165" fontId="5" fillId="0" borderId="24" xfId="0" applyNumberFormat="1" applyFont="1" applyFill="1" applyBorder="1" applyAlignment="1" applyProtection="1"/>
    <xf numFmtId="165" fontId="42" fillId="0" borderId="41" xfId="0" applyNumberFormat="1" applyFont="1" applyFill="1" applyBorder="1" applyAlignment="1" applyProtection="1">
      <alignment horizontal="left" vertical="center"/>
    </xf>
    <xf numFmtId="165" fontId="42" fillId="0" borderId="31" xfId="0" applyNumberFormat="1" applyFont="1" applyFill="1" applyBorder="1" applyAlignment="1" applyProtection="1">
      <alignment vertical="center"/>
    </xf>
    <xf numFmtId="0" fontId="45" fillId="0" borderId="32" xfId="0" applyFont="1" applyFill="1" applyBorder="1" applyAlignment="1" applyProtection="1">
      <alignment vertical="center" wrapText="1"/>
    </xf>
    <xf numFmtId="0" fontId="5" fillId="0" borderId="32" xfId="0" applyFont="1" applyFill="1" applyBorder="1" applyAlignment="1" applyProtection="1">
      <alignment wrapText="1"/>
    </xf>
    <xf numFmtId="3" fontId="0" fillId="0" borderId="28" xfId="0" applyNumberFormat="1" applyFill="1" applyBorder="1" applyAlignment="1" applyProtection="1">
      <alignment horizontal="center"/>
    </xf>
    <xf numFmtId="165" fontId="5" fillId="0" borderId="31" xfId="0" applyNumberFormat="1" applyFont="1" applyFill="1" applyBorder="1" applyAlignment="1" applyProtection="1">
      <alignment horizontal="center"/>
    </xf>
    <xf numFmtId="165" fontId="5" fillId="0" borderId="31" xfId="0" applyNumberFormat="1" applyFont="1" applyFill="1" applyBorder="1" applyAlignment="1" applyProtection="1"/>
    <xf numFmtId="0" fontId="5" fillId="0" borderId="25" xfId="0" applyFont="1" applyFill="1" applyBorder="1" applyAlignment="1" applyProtection="1">
      <alignment wrapText="1"/>
    </xf>
    <xf numFmtId="0" fontId="5" fillId="0" borderId="0" xfId="0" applyFont="1" applyFill="1"/>
    <xf numFmtId="0" fontId="45" fillId="0" borderId="30" xfId="0" applyFont="1" applyFill="1" applyBorder="1" applyAlignment="1" applyProtection="1">
      <alignment horizontal="left" vertical="center" wrapText="1"/>
    </xf>
    <xf numFmtId="0" fontId="45" fillId="0" borderId="0" xfId="0" applyFont="1" applyFill="1" applyBorder="1" applyAlignment="1" applyProtection="1">
      <alignment horizontal="left" vertical="center" wrapText="1"/>
    </xf>
    <xf numFmtId="0" fontId="5" fillId="0" borderId="30" xfId="0" applyFont="1" applyFill="1" applyBorder="1" applyAlignment="1" applyProtection="1">
      <alignment horizontal="center" wrapText="1"/>
    </xf>
    <xf numFmtId="0" fontId="5" fillId="0" borderId="63" xfId="0" applyFont="1" applyFill="1" applyBorder="1" applyAlignment="1" applyProtection="1">
      <alignment wrapText="1"/>
    </xf>
    <xf numFmtId="0" fontId="45" fillId="0" borderId="62" xfId="0" applyFont="1" applyFill="1" applyBorder="1" applyAlignment="1" applyProtection="1">
      <alignment vertical="center" wrapText="1"/>
    </xf>
    <xf numFmtId="0" fontId="5" fillId="0" borderId="64" xfId="0" applyFont="1" applyFill="1" applyBorder="1" applyAlignment="1" applyProtection="1">
      <alignment horizontal="center" wrapText="1"/>
    </xf>
    <xf numFmtId="0" fontId="45" fillId="0" borderId="60" xfId="0" applyFont="1" applyFill="1" applyBorder="1" applyAlignment="1" applyProtection="1">
      <alignment horizontal="left" vertical="center" wrapText="1"/>
    </xf>
    <xf numFmtId="0" fontId="5" fillId="0" borderId="0" xfId="115" applyFont="1" applyFill="1" applyBorder="1" applyAlignment="1">
      <alignment vertical="top" wrapText="1"/>
    </xf>
    <xf numFmtId="0" fontId="5" fillId="0" borderId="61" xfId="0" applyFont="1" applyFill="1" applyBorder="1" applyAlignment="1" applyProtection="1">
      <alignment horizontal="center" wrapText="1"/>
    </xf>
    <xf numFmtId="0" fontId="5" fillId="0" borderId="10" xfId="115" applyFont="1" applyFill="1" applyBorder="1" applyAlignment="1">
      <alignment vertical="center" wrapText="1"/>
    </xf>
    <xf numFmtId="165" fontId="42" fillId="0" borderId="59" xfId="0" applyNumberFormat="1" applyFont="1" applyFill="1" applyBorder="1" applyAlignment="1" applyProtection="1">
      <alignment vertical="center"/>
    </xf>
    <xf numFmtId="3" fontId="0" fillId="0" borderId="64" xfId="0" applyNumberFormat="1" applyFill="1" applyBorder="1" applyAlignment="1" applyProtection="1">
      <alignment horizontal="center"/>
    </xf>
    <xf numFmtId="44" fontId="0" fillId="0" borderId="35" xfId="114" applyFont="1" applyFill="1" applyBorder="1" applyAlignment="1" applyProtection="1">
      <alignment horizontal="right" vertical="center"/>
    </xf>
    <xf numFmtId="165" fontId="5" fillId="0" borderId="31" xfId="0" applyNumberFormat="1" applyFont="1" applyFill="1" applyBorder="1" applyAlignment="1" applyProtection="1">
      <alignment horizontal="right"/>
    </xf>
    <xf numFmtId="165" fontId="5" fillId="0" borderId="53" xfId="0" applyNumberFormat="1" applyFont="1" applyFill="1" applyBorder="1" applyAlignment="1" applyProtection="1">
      <alignment horizontal="center"/>
    </xf>
    <xf numFmtId="0" fontId="5" fillId="0" borderId="33" xfId="0" applyFont="1" applyFill="1" applyBorder="1" applyAlignment="1" applyProtection="1">
      <alignment wrapText="1"/>
    </xf>
    <xf numFmtId="3" fontId="5" fillId="0" borderId="0" xfId="0" applyNumberFormat="1" applyFont="1" applyFill="1" applyBorder="1" applyAlignment="1" applyProtection="1">
      <alignment horizontal="center" vertical="center"/>
    </xf>
    <xf numFmtId="3" fontId="0" fillId="0" borderId="0" xfId="0" applyNumberFormat="1" applyFill="1" applyBorder="1" applyAlignment="1" applyProtection="1">
      <alignment horizontal="center" vertical="center"/>
    </xf>
    <xf numFmtId="44" fontId="0" fillId="0" borderId="22" xfId="114" applyFont="1" applyFill="1" applyBorder="1" applyAlignment="1" applyProtection="1">
      <alignment horizontal="right" vertical="center"/>
    </xf>
    <xf numFmtId="44" fontId="0" fillId="0" borderId="40" xfId="118" applyFont="1" applyFill="1" applyBorder="1" applyAlignment="1" applyProtection="1">
      <alignment horizontal="right" vertical="center"/>
    </xf>
    <xf numFmtId="0" fontId="5" fillId="0" borderId="12" xfId="115" applyFont="1" applyFill="1" applyBorder="1" applyAlignment="1">
      <alignment vertical="center" wrapText="1"/>
    </xf>
    <xf numFmtId="4" fontId="0" fillId="0" borderId="25" xfId="0" applyNumberFormat="1" applyFill="1" applyBorder="1" applyAlignment="1" applyProtection="1">
      <alignment horizontal="right"/>
    </xf>
    <xf numFmtId="4" fontId="0" fillId="0" borderId="65" xfId="0" applyNumberFormat="1" applyFill="1" applyBorder="1" applyAlignment="1" applyProtection="1">
      <alignment horizontal="right"/>
    </xf>
    <xf numFmtId="0" fontId="4" fillId="0" borderId="0" xfId="0" applyFont="1" applyFill="1" applyAlignment="1" applyProtection="1"/>
    <xf numFmtId="0" fontId="0" fillId="0" borderId="0" xfId="0" applyFill="1" applyAlignment="1" applyProtection="1"/>
    <xf numFmtId="0" fontId="0" fillId="0" borderId="0" xfId="0" applyFill="1" applyAlignment="1" applyProtection="1">
      <alignment horizontal="center"/>
    </xf>
    <xf numFmtId="4" fontId="0" fillId="0" borderId="0" xfId="0" applyNumberFormat="1" applyFill="1" applyAlignment="1" applyProtection="1">
      <alignment horizontal="center"/>
    </xf>
    <xf numFmtId="165" fontId="5" fillId="0" borderId="0" xfId="0" applyNumberFormat="1" applyFont="1" applyFill="1" applyAlignment="1" applyProtection="1">
      <alignment wrapText="1"/>
    </xf>
    <xf numFmtId="0" fontId="0" fillId="0" borderId="0" xfId="0" applyFill="1" applyProtection="1"/>
    <xf numFmtId="165" fontId="0" fillId="0" borderId="0" xfId="0" applyNumberFormat="1" applyFill="1" applyAlignment="1" applyProtection="1"/>
    <xf numFmtId="4" fontId="0" fillId="0" borderId="0" xfId="0" applyNumberFormat="1" applyFill="1" applyAlignment="1" applyProtection="1">
      <alignment wrapText="1"/>
    </xf>
    <xf numFmtId="4" fontId="0" fillId="0" borderId="34" xfId="0" applyNumberFormat="1" applyFill="1" applyBorder="1" applyAlignment="1" applyProtection="1">
      <alignment horizontal="right"/>
    </xf>
    <xf numFmtId="0" fontId="39" fillId="0" borderId="16" xfId="1" applyNumberFormat="1" applyFont="1" applyFill="1" applyBorder="1" applyAlignment="1" applyProtection="1">
      <alignment horizontal="left"/>
    </xf>
    <xf numFmtId="0" fontId="39" fillId="0" borderId="0" xfId="1" applyNumberFormat="1" applyFont="1" applyFill="1" applyBorder="1" applyAlignment="1" applyProtection="1">
      <alignment horizontal="left"/>
    </xf>
    <xf numFmtId="0" fontId="39" fillId="0" borderId="0" xfId="1" applyNumberFormat="1" applyFont="1" applyFill="1" applyBorder="1" applyAlignment="1" applyProtection="1">
      <alignment horizontal="center"/>
    </xf>
    <xf numFmtId="4" fontId="39" fillId="0" borderId="0" xfId="1" applyNumberFormat="1" applyFont="1" applyFill="1" applyBorder="1" applyAlignment="1" applyProtection="1">
      <alignment horizontal="center"/>
    </xf>
    <xf numFmtId="0" fontId="39" fillId="0" borderId="46" xfId="1" applyNumberFormat="1" applyFont="1" applyFill="1" applyBorder="1" applyAlignment="1" applyProtection="1"/>
    <xf numFmtId="0" fontId="39" fillId="0" borderId="47" xfId="1" applyNumberFormat="1" applyFont="1" applyFill="1" applyBorder="1" applyAlignment="1" applyProtection="1"/>
    <xf numFmtId="0" fontId="39" fillId="0" borderId="47" xfId="1" applyNumberFormat="1" applyFont="1" applyFill="1" applyBorder="1" applyAlignment="1" applyProtection="1">
      <alignment horizontal="center"/>
    </xf>
    <xf numFmtId="4" fontId="39" fillId="0" borderId="47" xfId="1" applyNumberFormat="1" applyFont="1" applyFill="1" applyBorder="1" applyAlignment="1" applyProtection="1">
      <alignment horizontal="center"/>
    </xf>
    <xf numFmtId="4" fontId="39" fillId="0" borderId="47" xfId="1" applyNumberFormat="1" applyFont="1" applyFill="1" applyBorder="1" applyAlignment="1" applyProtection="1"/>
    <xf numFmtId="165" fontId="0" fillId="0" borderId="16" xfId="0" applyNumberFormat="1" applyFill="1" applyBorder="1" applyAlignment="1" applyProtection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horizontal="center" wrapText="1"/>
    </xf>
    <xf numFmtId="4" fontId="0" fillId="0" borderId="22" xfId="0" applyNumberFormat="1" applyFill="1" applyBorder="1" applyAlignment="1" applyProtection="1">
      <alignment horizontal="right"/>
    </xf>
    <xf numFmtId="4" fontId="0" fillId="0" borderId="14" xfId="0" applyNumberFormat="1" applyFill="1" applyBorder="1" applyAlignment="1" applyProtection="1">
      <alignment horizontal="center"/>
    </xf>
    <xf numFmtId="4" fontId="0" fillId="0" borderId="14" xfId="0" applyNumberFormat="1" applyFill="1" applyBorder="1" applyAlignment="1" applyProtection="1">
      <alignment horizontal="right"/>
    </xf>
    <xf numFmtId="4" fontId="0" fillId="0" borderId="21" xfId="0" applyNumberFormat="1" applyFill="1" applyBorder="1" applyAlignment="1" applyProtection="1">
      <alignment horizontal="right"/>
    </xf>
    <xf numFmtId="165" fontId="0" fillId="0" borderId="15" xfId="0" applyNumberFormat="1" applyFill="1" applyBorder="1" applyAlignment="1" applyProtection="1"/>
    <xf numFmtId="0" fontId="0" fillId="0" borderId="14" xfId="0" applyFill="1" applyBorder="1" applyAlignment="1" applyProtection="1">
      <alignment wrapText="1"/>
    </xf>
    <xf numFmtId="0" fontId="0" fillId="0" borderId="14" xfId="0" applyFill="1" applyBorder="1" applyAlignment="1" applyProtection="1">
      <alignment horizontal="center" wrapText="1"/>
    </xf>
    <xf numFmtId="4" fontId="0" fillId="0" borderId="33" xfId="0" applyNumberFormat="1" applyFill="1" applyBorder="1" applyAlignment="1" applyProtection="1">
      <alignment horizontal="right"/>
    </xf>
    <xf numFmtId="4" fontId="3" fillId="0" borderId="12" xfId="0" applyNumberFormat="1" applyFont="1" applyFill="1" applyBorder="1" applyAlignment="1" applyProtection="1">
      <alignment horizontal="center" wrapText="1"/>
    </xf>
    <xf numFmtId="0" fontId="45" fillId="0" borderId="37" xfId="0" applyFont="1" applyFill="1" applyBorder="1" applyAlignment="1" applyProtection="1">
      <alignment horizontal="left" vertical="center" wrapText="1"/>
    </xf>
    <xf numFmtId="0" fontId="45" fillId="0" borderId="38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>
      <alignment horizontal="center"/>
    </xf>
    <xf numFmtId="0" fontId="0" fillId="0" borderId="0" xfId="0" applyFill="1" applyAlignment="1"/>
    <xf numFmtId="165" fontId="0" fillId="0" borderId="0" xfId="0" applyNumberFormat="1" applyFill="1" applyAlignment="1" applyProtection="1">
      <alignment wrapText="1"/>
    </xf>
    <xf numFmtId="0" fontId="0" fillId="0" borderId="0" xfId="0" applyFill="1" applyAlignment="1">
      <alignment wrapText="1"/>
    </xf>
    <xf numFmtId="0" fontId="0" fillId="0" borderId="25" xfId="0" applyFill="1" applyBorder="1" applyAlignment="1" applyProtection="1">
      <alignment wrapText="1"/>
    </xf>
    <xf numFmtId="165" fontId="5" fillId="0" borderId="27" xfId="0" applyNumberFormat="1" applyFont="1" applyFill="1" applyBorder="1"/>
    <xf numFmtId="0" fontId="5" fillId="0" borderId="28" xfId="0" applyFont="1" applyFill="1" applyBorder="1" applyAlignment="1">
      <alignment wrapText="1"/>
    </xf>
    <xf numFmtId="0" fontId="0" fillId="0" borderId="28" xfId="0" applyFill="1" applyBorder="1" applyAlignment="1">
      <alignment wrapText="1"/>
    </xf>
    <xf numFmtId="0" fontId="5" fillId="0" borderId="28" xfId="0" applyFont="1" applyFill="1" applyBorder="1" applyAlignment="1">
      <alignment horizontal="center" wrapText="1"/>
    </xf>
    <xf numFmtId="3" fontId="0" fillId="0" borderId="25" xfId="0" applyNumberFormat="1" applyFill="1" applyBorder="1" applyAlignment="1">
      <alignment horizontal="center"/>
    </xf>
    <xf numFmtId="4" fontId="0" fillId="0" borderId="26" xfId="0" applyNumberFormat="1" applyFill="1" applyBorder="1" applyAlignment="1">
      <alignment horizontal="right"/>
    </xf>
    <xf numFmtId="165" fontId="0" fillId="0" borderId="27" xfId="0" applyNumberFormat="1" applyFill="1" applyBorder="1" applyAlignment="1">
      <alignment horizontal="center"/>
    </xf>
    <xf numFmtId="165" fontId="0" fillId="0" borderId="27" xfId="0" applyNumberFormat="1" applyFill="1" applyBorder="1" applyAlignment="1">
      <alignment horizontal="right"/>
    </xf>
    <xf numFmtId="0" fontId="5" fillId="0" borderId="10" xfId="115" applyFill="1" applyBorder="1" applyAlignment="1">
      <alignment horizontal="center" vertical="center" wrapText="1"/>
    </xf>
    <xf numFmtId="0" fontId="5" fillId="0" borderId="10" xfId="115" applyFill="1" applyBorder="1" applyAlignment="1">
      <alignment horizontal="center" wrapText="1"/>
    </xf>
    <xf numFmtId="165" fontId="0" fillId="0" borderId="31" xfId="0" applyNumberFormat="1" applyFill="1" applyBorder="1" applyAlignment="1">
      <alignment horizontal="right"/>
    </xf>
    <xf numFmtId="0" fontId="5" fillId="0" borderId="32" xfId="0" applyFont="1" applyFill="1" applyBorder="1" applyAlignment="1">
      <alignment wrapText="1"/>
    </xf>
    <xf numFmtId="0" fontId="0" fillId="0" borderId="32" xfId="0" applyFill="1" applyBorder="1" applyAlignment="1">
      <alignment wrapText="1"/>
    </xf>
    <xf numFmtId="165" fontId="5" fillId="0" borderId="27" xfId="0" applyNumberFormat="1" applyFont="1" applyFill="1" applyBorder="1" applyAlignment="1">
      <alignment horizontal="right"/>
    </xf>
    <xf numFmtId="0" fontId="5" fillId="0" borderId="10" xfId="115" applyFont="1" applyFill="1" applyBorder="1" applyAlignment="1">
      <alignment horizontal="center" vertical="top" wrapText="1"/>
    </xf>
    <xf numFmtId="0" fontId="5" fillId="0" borderId="10" xfId="115" applyFont="1" applyFill="1" applyBorder="1" applyAlignment="1">
      <alignment horizontal="center" vertical="center" wrapText="1"/>
    </xf>
    <xf numFmtId="3" fontId="0" fillId="0" borderId="33" xfId="0" applyNumberFormat="1" applyFill="1" applyBorder="1" applyAlignment="1" applyProtection="1">
      <alignment horizontal="center"/>
      <protection locked="0"/>
    </xf>
    <xf numFmtId="165" fontId="0" fillId="0" borderId="0" xfId="0" applyNumberFormat="1" applyFill="1" applyBorder="1" applyAlignment="1" applyProtection="1">
      <alignment wrapText="1"/>
    </xf>
    <xf numFmtId="4" fontId="0" fillId="0" borderId="0" xfId="0" applyNumberFormat="1" applyFill="1" applyBorder="1" applyAlignment="1" applyProtection="1">
      <alignment wrapText="1"/>
    </xf>
    <xf numFmtId="0" fontId="0" fillId="0" borderId="0" xfId="0" applyFill="1" applyBorder="1" applyProtection="1"/>
    <xf numFmtId="165" fontId="5" fillId="0" borderId="0" xfId="0" applyNumberFormat="1" applyFont="1" applyFill="1" applyBorder="1" applyAlignment="1" applyProtection="1"/>
    <xf numFmtId="44" fontId="0" fillId="0" borderId="0" xfId="114" applyFont="1" applyFill="1" applyBorder="1" applyAlignment="1" applyProtection="1">
      <alignment horizontal="right" vertical="center"/>
    </xf>
    <xf numFmtId="44" fontId="5" fillId="0" borderId="0" xfId="114" applyFont="1" applyFill="1" applyBorder="1" applyAlignment="1" applyProtection="1">
      <alignment horizontal="right" vertical="center"/>
    </xf>
    <xf numFmtId="165" fontId="0" fillId="0" borderId="0" xfId="0" applyNumberFormat="1" applyFont="1" applyFill="1" applyBorder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center"/>
    </xf>
    <xf numFmtId="4" fontId="0" fillId="0" borderId="0" xfId="0" applyNumberFormat="1" applyFill="1" applyBorder="1" applyAlignment="1" applyProtection="1">
      <alignment horizontal="center"/>
    </xf>
    <xf numFmtId="165" fontId="0" fillId="0" borderId="48" xfId="0" applyNumberFormat="1" applyFill="1" applyBorder="1" applyAlignment="1" applyProtection="1">
      <alignment horizontal="center"/>
    </xf>
    <xf numFmtId="165" fontId="0" fillId="0" borderId="43" xfId="0" applyNumberFormat="1" applyFill="1" applyBorder="1" applyAlignment="1" applyProtection="1">
      <alignment horizontal="center"/>
    </xf>
    <xf numFmtId="165" fontId="0" fillId="0" borderId="45" xfId="0" applyNumberFormat="1" applyFill="1" applyBorder="1" applyAlignment="1" applyProtection="1">
      <alignment horizontal="center"/>
    </xf>
    <xf numFmtId="0" fontId="5" fillId="0" borderId="37" xfId="0" applyFont="1" applyFill="1" applyBorder="1" applyAlignment="1" applyProtection="1">
      <alignment horizontal="center" wrapText="1"/>
    </xf>
    <xf numFmtId="0" fontId="5" fillId="0" borderId="39" xfId="0" applyFont="1" applyFill="1" applyBorder="1" applyAlignment="1" applyProtection="1">
      <alignment horizontal="center" wrapText="1"/>
    </xf>
    <xf numFmtId="165" fontId="5" fillId="0" borderId="17" xfId="0" applyNumberFormat="1" applyFont="1" applyFill="1" applyBorder="1" applyAlignment="1" applyProtection="1">
      <alignment horizontal="left" wrapText="1"/>
    </xf>
    <xf numFmtId="165" fontId="5" fillId="0" borderId="18" xfId="0" applyNumberFormat="1" applyFont="1" applyFill="1" applyBorder="1" applyAlignment="1" applyProtection="1">
      <alignment horizontal="left" wrapText="1"/>
    </xf>
    <xf numFmtId="165" fontId="5" fillId="0" borderId="23" xfId="0" applyNumberFormat="1" applyFont="1" applyFill="1" applyBorder="1" applyAlignment="1" applyProtection="1">
      <alignment horizontal="left" wrapText="1"/>
    </xf>
    <xf numFmtId="165" fontId="5" fillId="0" borderId="48" xfId="0" applyNumberFormat="1" applyFont="1" applyFill="1" applyBorder="1" applyAlignment="1" applyProtection="1">
      <alignment horizontal="center"/>
    </xf>
    <xf numFmtId="165" fontId="5" fillId="0" borderId="43" xfId="0" applyNumberFormat="1" applyFont="1" applyFill="1" applyBorder="1" applyAlignment="1" applyProtection="1">
      <alignment horizontal="center"/>
    </xf>
    <xf numFmtId="165" fontId="5" fillId="0" borderId="45" xfId="0" applyNumberFormat="1" applyFont="1" applyFill="1" applyBorder="1" applyAlignment="1" applyProtection="1">
      <alignment horizontal="center"/>
    </xf>
    <xf numFmtId="0" fontId="42" fillId="0" borderId="56" xfId="0" applyFont="1" applyFill="1" applyBorder="1" applyAlignment="1" applyProtection="1">
      <alignment horizontal="left" vertical="center" wrapText="1"/>
    </xf>
    <xf numFmtId="0" fontId="42" fillId="0" borderId="57" xfId="0" applyFont="1" applyFill="1" applyBorder="1" applyAlignment="1" applyProtection="1">
      <alignment horizontal="left" vertical="center" wrapText="1"/>
    </xf>
    <xf numFmtId="0" fontId="42" fillId="0" borderId="58" xfId="0" applyFont="1" applyFill="1" applyBorder="1" applyAlignment="1" applyProtection="1">
      <alignment horizontal="left" vertical="center" wrapText="1"/>
    </xf>
    <xf numFmtId="3" fontId="5" fillId="0" borderId="37" xfId="0" applyNumberFormat="1" applyFont="1" applyFill="1" applyBorder="1" applyAlignment="1" applyProtection="1">
      <alignment horizontal="center" vertical="center"/>
    </xf>
    <xf numFmtId="3" fontId="0" fillId="0" borderId="39" xfId="0" applyNumberFormat="1" applyFill="1" applyBorder="1" applyAlignment="1" applyProtection="1">
      <alignment horizontal="center" vertical="center"/>
    </xf>
    <xf numFmtId="0" fontId="45" fillId="0" borderId="50" xfId="0" applyFont="1" applyFill="1" applyBorder="1" applyAlignment="1" applyProtection="1">
      <alignment horizontal="left" vertical="center" wrapText="1"/>
    </xf>
    <xf numFmtId="0" fontId="45" fillId="0" borderId="51" xfId="0" applyFont="1" applyFill="1" applyBorder="1" applyAlignment="1" applyProtection="1">
      <alignment horizontal="left" vertical="center" wrapText="1"/>
    </xf>
    <xf numFmtId="0" fontId="45" fillId="0" borderId="52" xfId="0" applyFont="1" applyFill="1" applyBorder="1" applyAlignment="1" applyProtection="1">
      <alignment horizontal="left" vertical="center" wrapText="1"/>
    </xf>
    <xf numFmtId="0" fontId="45" fillId="0" borderId="56" xfId="0" applyFont="1" applyFill="1" applyBorder="1" applyAlignment="1" applyProtection="1">
      <alignment horizontal="left" vertical="center" wrapText="1"/>
    </xf>
    <xf numFmtId="0" fontId="45" fillId="0" borderId="57" xfId="0" applyFont="1" applyFill="1" applyBorder="1" applyAlignment="1" applyProtection="1">
      <alignment horizontal="left" vertical="center" wrapText="1"/>
    </xf>
    <xf numFmtId="0" fontId="45" fillId="0" borderId="58" xfId="0" applyFont="1" applyFill="1" applyBorder="1" applyAlignment="1" applyProtection="1">
      <alignment horizontal="left" vertical="center" wrapText="1"/>
    </xf>
    <xf numFmtId="0" fontId="45" fillId="0" borderId="37" xfId="0" applyFont="1" applyFill="1" applyBorder="1" applyAlignment="1" applyProtection="1">
      <alignment horizontal="left" vertical="center" wrapText="1"/>
    </xf>
    <xf numFmtId="0" fontId="45" fillId="0" borderId="38" xfId="0" applyFont="1" applyFill="1" applyBorder="1" applyAlignment="1" applyProtection="1">
      <alignment horizontal="left" vertical="center" wrapText="1"/>
    </xf>
    <xf numFmtId="0" fontId="45" fillId="0" borderId="39" xfId="0" applyFont="1" applyFill="1" applyBorder="1" applyAlignment="1" applyProtection="1">
      <alignment horizontal="left" vertical="center" wrapText="1"/>
    </xf>
    <xf numFmtId="0" fontId="0" fillId="0" borderId="0" xfId="0" applyNumberFormat="1" applyFill="1" applyAlignment="1">
      <alignment horizontal="left"/>
    </xf>
    <xf numFmtId="0" fontId="5" fillId="0" borderId="0" xfId="0" applyFont="1" applyFill="1" applyAlignment="1">
      <alignment horizontal="center"/>
    </xf>
    <xf numFmtId="0" fontId="0" fillId="0" borderId="0" xfId="0" applyFill="1" applyAlignment="1"/>
    <xf numFmtId="0" fontId="5" fillId="0" borderId="0" xfId="0" applyNumberFormat="1" applyFont="1" applyFill="1" applyAlignment="1">
      <alignment horizontal="left"/>
    </xf>
    <xf numFmtId="0" fontId="45" fillId="0" borderId="37" xfId="0" applyFont="1" applyFill="1" applyBorder="1" applyAlignment="1">
      <alignment horizontal="left" vertical="center" wrapText="1"/>
    </xf>
    <xf numFmtId="0" fontId="45" fillId="0" borderId="38" xfId="0" applyFont="1" applyFill="1" applyBorder="1" applyAlignment="1">
      <alignment horizontal="left" vertical="center" wrapText="1"/>
    </xf>
    <xf numFmtId="0" fontId="45" fillId="0" borderId="39" xfId="0" applyFont="1" applyFill="1" applyBorder="1" applyAlignment="1">
      <alignment horizontal="left" vertical="center" wrapText="1"/>
    </xf>
    <xf numFmtId="3" fontId="0" fillId="0" borderId="37" xfId="0" applyNumberFormat="1" applyFill="1" applyBorder="1" applyAlignment="1" applyProtection="1">
      <alignment horizontal="center" vertical="center"/>
    </xf>
    <xf numFmtId="0" fontId="45" fillId="0" borderId="29" xfId="0" applyFont="1" applyFill="1" applyBorder="1" applyAlignment="1">
      <alignment horizontal="left" vertical="center" wrapText="1"/>
    </xf>
    <xf numFmtId="165" fontId="0" fillId="0" borderId="0" xfId="0" applyNumberFormat="1" applyFill="1" applyBorder="1" applyAlignment="1" applyProtection="1">
      <alignment horizontal="left" wrapText="1"/>
    </xf>
    <xf numFmtId="165" fontId="0" fillId="0" borderId="0" xfId="0" applyNumberFormat="1" applyFill="1" applyAlignment="1" applyProtection="1">
      <alignment wrapText="1"/>
    </xf>
    <xf numFmtId="44" fontId="39" fillId="0" borderId="14" xfId="1" applyNumberFormat="1" applyFont="1" applyFill="1" applyBorder="1" applyAlignment="1" applyProtection="1">
      <alignment horizontal="center"/>
    </xf>
    <xf numFmtId="44" fontId="39" fillId="0" borderId="21" xfId="1" applyNumberFormat="1" applyFont="1" applyFill="1" applyBorder="1" applyAlignment="1" applyProtection="1">
      <alignment horizontal="center"/>
    </xf>
    <xf numFmtId="4" fontId="0" fillId="0" borderId="19" xfId="0" applyNumberFormat="1" applyFill="1" applyBorder="1" applyAlignment="1" applyProtection="1">
      <alignment horizontal="left"/>
    </xf>
    <xf numFmtId="0" fontId="42" fillId="0" borderId="50" xfId="0" applyFont="1" applyFill="1" applyBorder="1" applyAlignment="1" applyProtection="1">
      <alignment horizontal="left" vertical="center" wrapText="1"/>
    </xf>
    <xf numFmtId="0" fontId="42" fillId="0" borderId="51" xfId="0" applyFont="1" applyFill="1" applyBorder="1" applyAlignment="1" applyProtection="1">
      <alignment horizontal="left" vertical="center" wrapText="1"/>
    </xf>
    <xf numFmtId="0" fontId="42" fillId="0" borderId="52" xfId="0" applyFont="1" applyFill="1" applyBorder="1" applyAlignment="1" applyProtection="1">
      <alignment horizontal="left" vertical="center" wrapText="1"/>
    </xf>
    <xf numFmtId="165" fontId="42" fillId="0" borderId="48" xfId="0" applyNumberFormat="1" applyFont="1" applyFill="1" applyBorder="1" applyAlignment="1" applyProtection="1">
      <alignment horizontal="center" vertical="center"/>
    </xf>
    <xf numFmtId="165" fontId="42" fillId="0" borderId="43" xfId="0" applyNumberFormat="1" applyFont="1" applyFill="1" applyBorder="1" applyAlignment="1" applyProtection="1">
      <alignment horizontal="center" vertical="center"/>
    </xf>
    <xf numFmtId="165" fontId="42" fillId="0" borderId="45" xfId="0" applyNumberFormat="1" applyFont="1" applyFill="1" applyBorder="1" applyAlignment="1" applyProtection="1">
      <alignment horizontal="center" vertical="center"/>
    </xf>
    <xf numFmtId="44" fontId="39" fillId="0" borderId="42" xfId="1" applyNumberFormat="1" applyFont="1" applyFill="1" applyBorder="1" applyAlignment="1">
      <alignment horizontal="center" vertical="center"/>
    </xf>
    <xf numFmtId="44" fontId="39" fillId="0" borderId="45" xfId="1" applyNumberFormat="1" applyFont="1" applyFill="1" applyBorder="1" applyAlignment="1">
      <alignment horizontal="center" vertical="center"/>
    </xf>
    <xf numFmtId="0" fontId="39" fillId="0" borderId="42" xfId="0" applyFont="1" applyFill="1" applyBorder="1" applyAlignment="1" applyProtection="1">
      <alignment horizontal="left" vertical="center" wrapText="1"/>
    </xf>
    <xf numFmtId="0" fontId="39" fillId="0" borderId="43" xfId="0" applyFont="1" applyFill="1" applyBorder="1" applyAlignment="1" applyProtection="1">
      <alignment horizontal="left" vertical="center" wrapText="1"/>
    </xf>
    <xf numFmtId="0" fontId="39" fillId="0" borderId="44" xfId="0" applyFont="1" applyFill="1" applyBorder="1" applyAlignment="1" applyProtection="1">
      <alignment horizontal="left" vertical="center" wrapText="1"/>
    </xf>
    <xf numFmtId="7" fontId="39" fillId="0" borderId="18" xfId="1" applyNumberFormat="1" applyFont="1" applyFill="1" applyBorder="1" applyAlignment="1" applyProtection="1">
      <alignment horizontal="center"/>
    </xf>
    <xf numFmtId="7" fontId="39" fillId="0" borderId="23" xfId="1" applyNumberFormat="1" applyFont="1" applyFill="1" applyBorder="1" applyAlignment="1" applyProtection="1">
      <alignment horizontal="center"/>
    </xf>
    <xf numFmtId="165" fontId="42" fillId="0" borderId="67" xfId="0" applyNumberFormat="1" applyFont="1" applyFill="1" applyBorder="1" applyAlignment="1" applyProtection="1">
      <alignment vertical="center"/>
    </xf>
    <xf numFmtId="165" fontId="42" fillId="0" borderId="66" xfId="0" applyNumberFormat="1" applyFont="1" applyFill="1" applyBorder="1" applyAlignment="1" applyProtection="1">
      <alignment vertical="center"/>
    </xf>
  </cellXfs>
  <cellStyles count="12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4" builtinId="4"/>
    <cellStyle name="Currency 2" xfId="122" xr:uid="{9E939946-F053-45DF-A702-5E75FEB9759A}"/>
    <cellStyle name="Currency 3" xfId="126" xr:uid="{CA4FC5F1-38F9-46C6-9438-F30330570F11}"/>
    <cellStyle name="Currency 4" xfId="120" xr:uid="{2F67C7F7-6663-409C-BE9B-427FBE8A7B0A}"/>
    <cellStyle name="Currency 5" xfId="118" xr:uid="{BF5B5699-B7CE-44A8-B8C7-D36631B3019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2 2" xfId="116" xr:uid="{BBA2418E-7EB2-4FC6-8D3C-AFAAB232093F}"/>
    <cellStyle name="Normal 2 2 2" xfId="117" xr:uid="{6A783D0D-49EB-4D56-A9FC-73975FDC2BEC}"/>
    <cellStyle name="Normal 3" xfId="82" xr:uid="{00000000-0005-0000-0000-000052000000}"/>
    <cellStyle name="Normal 3 2" xfId="111" xr:uid="{00000000-0005-0000-0000-000053000000}"/>
    <cellStyle name="Normal 3 3" xfId="119" xr:uid="{AD24D2DC-9E5C-44B1-8C0A-50F22B45C071}"/>
    <cellStyle name="Normal 4" xfId="83" xr:uid="{00000000-0005-0000-0000-000054000000}"/>
    <cellStyle name="Normal 4 2" xfId="121" xr:uid="{139F1F67-7706-428F-9718-14672D787823}"/>
    <cellStyle name="Normal 5" xfId="84" xr:uid="{00000000-0005-0000-0000-000055000000}"/>
    <cellStyle name="Normal 5 2" xfId="123" xr:uid="{1640A812-2B57-4651-981A-F23E214E7D01}"/>
    <cellStyle name="Normal 6" xfId="1" xr:uid="{00000000-0005-0000-0000-000056000000}"/>
    <cellStyle name="Normal 6 2" xfId="124" xr:uid="{315EDB5B-31ED-48A2-802B-16C3BCDE01C6}"/>
    <cellStyle name="Normal 7" xfId="110" xr:uid="{00000000-0005-0000-0000-000057000000}"/>
    <cellStyle name="Normal 7 2" xfId="113" xr:uid="{00000000-0005-0000-0000-000058000000}"/>
    <cellStyle name="Normal 7 3" xfId="125" xr:uid="{F1E489CB-D219-4D5B-885D-36F95C052C5B}"/>
    <cellStyle name="Normal 8" xfId="115" xr:uid="{7F61F98C-7EE7-4F46-804C-1627F60E3458}"/>
    <cellStyle name="Normal 9" xfId="127" xr:uid="{8851E57A-ABEE-4CCB-9E83-08817C4AFD84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445"/>
  <sheetViews>
    <sheetView showGridLines="0" tabSelected="1" view="pageBreakPreview" zoomScale="98" zoomScaleNormal="90" zoomScaleSheetLayoutView="98" workbookViewId="0">
      <selection activeCell="F172" sqref="F172"/>
    </sheetView>
  </sheetViews>
  <sheetFormatPr defaultColWidth="8.81640625" defaultRowHeight="12.5" x14ac:dyDescent="0.25"/>
  <cols>
    <col min="1" max="1" width="6" style="87" customWidth="1"/>
    <col min="2" max="2" width="32.453125" style="87" customWidth="1"/>
    <col min="3" max="3" width="11.453125" style="87" customWidth="1"/>
    <col min="4" max="4" width="13.81640625" style="88" customWidth="1"/>
    <col min="5" max="5" width="10.81640625" style="89" customWidth="1"/>
    <col min="6" max="6" width="12.453125" style="7" customWidth="1"/>
    <col min="7" max="7" width="16.1796875" style="7" customWidth="1"/>
    <col min="8" max="16384" width="8.81640625" style="91"/>
  </cols>
  <sheetData>
    <row r="1" spans="1:7" s="8" customFormat="1" x14ac:dyDescent="0.25">
      <c r="A1" s="177"/>
      <c r="B1" s="177"/>
      <c r="C1" s="176" t="s">
        <v>10</v>
      </c>
      <c r="D1" s="176"/>
      <c r="E1" s="5"/>
      <c r="F1" s="6"/>
      <c r="G1" s="7"/>
    </row>
    <row r="2" spans="1:7" s="8" customFormat="1" x14ac:dyDescent="0.25">
      <c r="A2" s="175"/>
      <c r="B2" s="175"/>
      <c r="C2" s="9" t="s">
        <v>13</v>
      </c>
      <c r="D2" s="9"/>
      <c r="E2" s="5"/>
      <c r="F2" s="10"/>
      <c r="G2" s="11"/>
    </row>
    <row r="3" spans="1:7" s="8" customFormat="1" x14ac:dyDescent="0.25">
      <c r="A3" s="178"/>
      <c r="B3" s="175"/>
      <c r="C3" s="12"/>
      <c r="D3" s="13"/>
      <c r="E3" s="5"/>
      <c r="F3" s="10"/>
      <c r="G3" s="11"/>
    </row>
    <row r="4" spans="1:7" s="8" customFormat="1" x14ac:dyDescent="0.25">
      <c r="A4" s="119" t="s">
        <v>11</v>
      </c>
      <c r="B4" s="119"/>
      <c r="C4" s="119"/>
      <c r="D4" s="14"/>
      <c r="E4" s="5"/>
      <c r="F4" s="10"/>
      <c r="G4" s="11"/>
    </row>
    <row r="5" spans="1:7" s="8" customFormat="1" ht="20.5" x14ac:dyDescent="0.25">
      <c r="A5" s="15" t="s">
        <v>0</v>
      </c>
      <c r="B5" s="15" t="s">
        <v>1</v>
      </c>
      <c r="C5" s="16" t="s">
        <v>9</v>
      </c>
      <c r="D5" s="16" t="s">
        <v>3</v>
      </c>
      <c r="E5" s="17" t="s">
        <v>2</v>
      </c>
      <c r="F5" s="17" t="s">
        <v>4</v>
      </c>
      <c r="G5" s="115" t="s">
        <v>5</v>
      </c>
    </row>
    <row r="6" spans="1:7" s="8" customFormat="1" ht="13" x14ac:dyDescent="0.25">
      <c r="A6" s="18" t="s">
        <v>14</v>
      </c>
      <c r="B6" s="183" t="s">
        <v>233</v>
      </c>
      <c r="C6" s="183"/>
      <c r="D6" s="183"/>
      <c r="E6" s="19"/>
      <c r="F6" s="20"/>
      <c r="G6" s="21"/>
    </row>
    <row r="7" spans="1:7" s="8" customFormat="1" x14ac:dyDescent="0.25">
      <c r="A7" s="22"/>
      <c r="B7" s="23"/>
      <c r="C7" s="23"/>
      <c r="D7" s="24"/>
      <c r="E7" s="1"/>
      <c r="F7" s="84"/>
      <c r="G7" s="3"/>
    </row>
    <row r="8" spans="1:7" s="8" customFormat="1" x14ac:dyDescent="0.25">
      <c r="A8" s="25" t="s">
        <v>115</v>
      </c>
      <c r="B8" s="4" t="s">
        <v>187</v>
      </c>
      <c r="C8" s="4" t="s">
        <v>185</v>
      </c>
      <c r="D8" s="24"/>
      <c r="E8" s="1"/>
      <c r="F8" s="84"/>
      <c r="G8" s="3"/>
    </row>
    <row r="9" spans="1:7" s="8" customFormat="1" x14ac:dyDescent="0.25">
      <c r="A9" s="26" t="s">
        <v>25</v>
      </c>
      <c r="B9" s="4" t="s">
        <v>286</v>
      </c>
      <c r="C9" s="23"/>
      <c r="D9" s="24"/>
      <c r="E9" s="1"/>
      <c r="F9" s="84"/>
      <c r="G9" s="3"/>
    </row>
    <row r="10" spans="1:7" s="8" customFormat="1" ht="25" x14ac:dyDescent="0.25">
      <c r="A10" s="27" t="s">
        <v>21</v>
      </c>
      <c r="B10" s="4" t="s">
        <v>257</v>
      </c>
      <c r="C10" s="23"/>
      <c r="D10" s="24" t="s">
        <v>19</v>
      </c>
      <c r="E10" s="1">
        <v>153</v>
      </c>
      <c r="F10" s="2"/>
      <c r="G10" s="3">
        <f t="shared" ref="G10:G37" si="0">ROUND(E10*F10,2)</f>
        <v>0</v>
      </c>
    </row>
    <row r="11" spans="1:7" s="8" customFormat="1" x14ac:dyDescent="0.25">
      <c r="A11" s="22"/>
      <c r="B11" s="23"/>
      <c r="C11" s="23"/>
      <c r="D11" s="24"/>
      <c r="E11" s="1"/>
      <c r="F11" s="84"/>
      <c r="G11" s="3"/>
    </row>
    <row r="12" spans="1:7" s="8" customFormat="1" x14ac:dyDescent="0.25">
      <c r="A12" s="25" t="s">
        <v>23</v>
      </c>
      <c r="B12" s="23" t="s">
        <v>24</v>
      </c>
      <c r="C12" s="23"/>
      <c r="D12" s="24"/>
      <c r="E12" s="1"/>
      <c r="F12" s="84"/>
      <c r="G12" s="3"/>
    </row>
    <row r="13" spans="1:7" s="8" customFormat="1" x14ac:dyDescent="0.25">
      <c r="A13" s="26" t="s">
        <v>17</v>
      </c>
      <c r="B13" s="23" t="s">
        <v>256</v>
      </c>
      <c r="C13" s="4" t="s">
        <v>276</v>
      </c>
      <c r="D13" s="24"/>
      <c r="E13" s="1"/>
      <c r="F13" s="84"/>
      <c r="G13" s="3"/>
    </row>
    <row r="14" spans="1:7" s="8" customFormat="1" ht="25" x14ac:dyDescent="0.25">
      <c r="A14" s="27" t="s">
        <v>18</v>
      </c>
      <c r="B14" s="4" t="s">
        <v>313</v>
      </c>
      <c r="C14" s="23"/>
      <c r="D14" s="24" t="s">
        <v>26</v>
      </c>
      <c r="E14" s="1">
        <v>6</v>
      </c>
      <c r="F14" s="2"/>
      <c r="G14" s="3">
        <f>ROUND(E14*F14,2)</f>
        <v>0</v>
      </c>
    </row>
    <row r="15" spans="1:7" s="8" customFormat="1" ht="25" x14ac:dyDescent="0.25">
      <c r="A15" s="27" t="s">
        <v>22</v>
      </c>
      <c r="B15" s="4" t="s">
        <v>314</v>
      </c>
      <c r="C15" s="23"/>
      <c r="D15" s="24" t="s">
        <v>26</v>
      </c>
      <c r="E15" s="1">
        <v>6</v>
      </c>
      <c r="F15" s="2"/>
      <c r="G15" s="3">
        <f>ROUND(E15*F15,2)</f>
        <v>0</v>
      </c>
    </row>
    <row r="16" spans="1:7" s="8" customFormat="1" x14ac:dyDescent="0.25">
      <c r="A16" s="22"/>
      <c r="B16" s="23"/>
      <c r="C16" s="23"/>
      <c r="D16" s="24"/>
      <c r="E16" s="1"/>
      <c r="F16" s="84"/>
      <c r="G16" s="3"/>
    </row>
    <row r="17" spans="1:7" s="8" customFormat="1" x14ac:dyDescent="0.25">
      <c r="A17" s="25" t="s">
        <v>29</v>
      </c>
      <c r="B17" s="4" t="s">
        <v>320</v>
      </c>
      <c r="C17" s="23"/>
      <c r="D17" s="24"/>
      <c r="E17" s="1"/>
      <c r="F17" s="84"/>
      <c r="G17" s="3"/>
    </row>
    <row r="18" spans="1:7" s="8" customFormat="1" x14ac:dyDescent="0.25">
      <c r="A18" s="26" t="s">
        <v>17</v>
      </c>
      <c r="B18" s="4" t="s">
        <v>311</v>
      </c>
      <c r="C18" s="4" t="s">
        <v>312</v>
      </c>
      <c r="D18" s="24" t="s">
        <v>7</v>
      </c>
      <c r="E18" s="1">
        <v>1</v>
      </c>
      <c r="F18" s="2"/>
      <c r="G18" s="3">
        <f>ROUND(E18*F18,2)</f>
        <v>0</v>
      </c>
    </row>
    <row r="19" spans="1:7" s="8" customFormat="1" x14ac:dyDescent="0.25">
      <c r="A19" s="22"/>
      <c r="B19" s="23"/>
      <c r="C19" s="23"/>
      <c r="D19" s="24"/>
      <c r="E19" s="1"/>
      <c r="F19" s="84"/>
      <c r="G19" s="3"/>
    </row>
    <row r="20" spans="1:7" s="8" customFormat="1" x14ac:dyDescent="0.25">
      <c r="A20" s="25" t="s">
        <v>30</v>
      </c>
      <c r="B20" s="23" t="s">
        <v>33</v>
      </c>
      <c r="C20" s="23" t="s">
        <v>34</v>
      </c>
      <c r="D20" s="24"/>
      <c r="E20" s="1"/>
      <c r="F20" s="84"/>
      <c r="G20" s="3"/>
    </row>
    <row r="21" spans="1:7" s="8" customFormat="1" x14ac:dyDescent="0.25">
      <c r="A21" s="29" t="s">
        <v>17</v>
      </c>
      <c r="B21" s="4" t="s">
        <v>285</v>
      </c>
      <c r="C21" s="23"/>
      <c r="D21" s="24" t="s">
        <v>19</v>
      </c>
      <c r="E21" s="1">
        <v>153</v>
      </c>
      <c r="F21" s="2"/>
      <c r="G21" s="3">
        <f t="shared" si="0"/>
        <v>0</v>
      </c>
    </row>
    <row r="22" spans="1:7" s="8" customFormat="1" x14ac:dyDescent="0.25">
      <c r="A22" s="22"/>
      <c r="B22" s="23"/>
      <c r="C22" s="23"/>
      <c r="D22" s="24"/>
      <c r="E22" s="1"/>
      <c r="F22" s="84"/>
      <c r="G22" s="3"/>
    </row>
    <row r="23" spans="1:7" s="8" customFormat="1" ht="25" x14ac:dyDescent="0.25">
      <c r="A23" s="25" t="s">
        <v>31</v>
      </c>
      <c r="B23" s="23" t="s">
        <v>36</v>
      </c>
      <c r="C23" s="23" t="s">
        <v>37</v>
      </c>
      <c r="D23" s="28"/>
      <c r="E23" s="1"/>
      <c r="F23" s="84"/>
      <c r="G23" s="3"/>
    </row>
    <row r="24" spans="1:7" s="8" customFormat="1" x14ac:dyDescent="0.25">
      <c r="A24" s="29" t="s">
        <v>17</v>
      </c>
      <c r="B24" s="4" t="s">
        <v>286</v>
      </c>
      <c r="C24" s="23"/>
      <c r="D24" s="28" t="s">
        <v>7</v>
      </c>
      <c r="E24" s="1">
        <v>1</v>
      </c>
      <c r="F24" s="2"/>
      <c r="G24" s="3">
        <f t="shared" si="0"/>
        <v>0</v>
      </c>
    </row>
    <row r="25" spans="1:7" s="8" customFormat="1" x14ac:dyDescent="0.25">
      <c r="A25" s="22"/>
      <c r="B25" s="23"/>
      <c r="C25" s="23"/>
      <c r="D25" s="28"/>
      <c r="E25" s="1"/>
      <c r="F25" s="84"/>
      <c r="G25" s="3"/>
    </row>
    <row r="26" spans="1:7" s="8" customFormat="1" ht="25" x14ac:dyDescent="0.25">
      <c r="A26" s="25" t="s">
        <v>32</v>
      </c>
      <c r="B26" s="23" t="s">
        <v>39</v>
      </c>
      <c r="C26" s="4" t="s">
        <v>325</v>
      </c>
      <c r="D26" s="28"/>
      <c r="E26" s="1"/>
      <c r="F26" s="84"/>
      <c r="G26" s="3"/>
    </row>
    <row r="27" spans="1:7" s="8" customFormat="1" x14ac:dyDescent="0.25">
      <c r="A27" s="26" t="s">
        <v>17</v>
      </c>
      <c r="B27" s="4" t="s">
        <v>188</v>
      </c>
      <c r="C27" s="23"/>
      <c r="D27" s="28"/>
      <c r="E27" s="1"/>
      <c r="F27" s="84"/>
      <c r="G27" s="3"/>
    </row>
    <row r="28" spans="1:7" s="8" customFormat="1" ht="25" x14ac:dyDescent="0.25">
      <c r="A28" s="27" t="s">
        <v>21</v>
      </c>
      <c r="B28" s="23" t="s">
        <v>41</v>
      </c>
      <c r="C28" s="23"/>
      <c r="D28" s="28" t="s">
        <v>19</v>
      </c>
      <c r="E28" s="1">
        <v>20</v>
      </c>
      <c r="F28" s="2"/>
      <c r="G28" s="3">
        <f t="shared" si="0"/>
        <v>0</v>
      </c>
    </row>
    <row r="29" spans="1:7" s="8" customFormat="1" x14ac:dyDescent="0.25">
      <c r="A29" s="26" t="s">
        <v>27</v>
      </c>
      <c r="B29" s="4" t="s">
        <v>186</v>
      </c>
      <c r="C29" s="23"/>
      <c r="D29" s="28"/>
      <c r="E29" s="1"/>
      <c r="F29" s="84"/>
      <c r="G29" s="3"/>
    </row>
    <row r="30" spans="1:7" s="8" customFormat="1" ht="25" x14ac:dyDescent="0.25">
      <c r="A30" s="27" t="s">
        <v>18</v>
      </c>
      <c r="B30" s="23" t="s">
        <v>41</v>
      </c>
      <c r="C30" s="23"/>
      <c r="D30" s="28" t="s">
        <v>19</v>
      </c>
      <c r="E30" s="1">
        <v>25</v>
      </c>
      <c r="F30" s="2"/>
      <c r="G30" s="3">
        <f t="shared" si="0"/>
        <v>0</v>
      </c>
    </row>
    <row r="31" spans="1:7" s="8" customFormat="1" x14ac:dyDescent="0.25">
      <c r="A31" s="22"/>
      <c r="B31" s="23"/>
      <c r="C31" s="23"/>
      <c r="D31" s="28"/>
      <c r="E31" s="1"/>
      <c r="F31" s="84"/>
      <c r="G31" s="3"/>
    </row>
    <row r="32" spans="1:7" s="8" customFormat="1" ht="25" x14ac:dyDescent="0.25">
      <c r="A32" s="25" t="s">
        <v>35</v>
      </c>
      <c r="B32" s="4" t="s">
        <v>196</v>
      </c>
      <c r="C32" s="4" t="s">
        <v>325</v>
      </c>
      <c r="D32" s="24"/>
      <c r="E32" s="1"/>
      <c r="F32" s="84"/>
      <c r="G32" s="3"/>
    </row>
    <row r="33" spans="1:7" s="8" customFormat="1" x14ac:dyDescent="0.25">
      <c r="A33" s="26" t="s">
        <v>17</v>
      </c>
      <c r="B33" s="4" t="s">
        <v>188</v>
      </c>
      <c r="C33" s="23"/>
      <c r="D33" s="24" t="s">
        <v>26</v>
      </c>
      <c r="E33" s="1">
        <v>8</v>
      </c>
      <c r="F33" s="2"/>
      <c r="G33" s="3">
        <f t="shared" ref="G33:G34" si="1">ROUND(E33*F33,2)</f>
        <v>0</v>
      </c>
    </row>
    <row r="34" spans="1:7" s="8" customFormat="1" x14ac:dyDescent="0.25">
      <c r="A34" s="29" t="s">
        <v>27</v>
      </c>
      <c r="B34" s="4" t="s">
        <v>186</v>
      </c>
      <c r="C34" s="23"/>
      <c r="D34" s="24" t="s">
        <v>26</v>
      </c>
      <c r="E34" s="1">
        <v>10</v>
      </c>
      <c r="F34" s="2"/>
      <c r="G34" s="3">
        <f t="shared" si="1"/>
        <v>0</v>
      </c>
    </row>
    <row r="35" spans="1:7" s="8" customFormat="1" x14ac:dyDescent="0.25">
      <c r="A35" s="22"/>
      <c r="B35" s="23"/>
      <c r="C35" s="23"/>
      <c r="D35" s="24"/>
      <c r="E35" s="1"/>
      <c r="F35" s="84"/>
      <c r="G35" s="3"/>
    </row>
    <row r="36" spans="1:7" s="8" customFormat="1" ht="25" x14ac:dyDescent="0.25">
      <c r="A36" s="25" t="s">
        <v>38</v>
      </c>
      <c r="B36" s="23" t="s">
        <v>45</v>
      </c>
      <c r="C36" s="4" t="s">
        <v>325</v>
      </c>
      <c r="D36" s="28"/>
      <c r="E36" s="1"/>
      <c r="F36" s="84"/>
      <c r="G36" s="3"/>
    </row>
    <row r="37" spans="1:7" s="8" customFormat="1" x14ac:dyDescent="0.25">
      <c r="A37" s="26" t="s">
        <v>17</v>
      </c>
      <c r="B37" s="23" t="s">
        <v>40</v>
      </c>
      <c r="C37" s="23"/>
      <c r="D37" s="28" t="s">
        <v>7</v>
      </c>
      <c r="E37" s="1">
        <v>4</v>
      </c>
      <c r="F37" s="2"/>
      <c r="G37" s="3">
        <f t="shared" si="0"/>
        <v>0</v>
      </c>
    </row>
    <row r="38" spans="1:7" s="8" customFormat="1" x14ac:dyDescent="0.25">
      <c r="A38" s="22"/>
      <c r="B38" s="23"/>
      <c r="C38" s="23"/>
      <c r="D38" s="28"/>
      <c r="E38" s="1"/>
      <c r="F38" s="84"/>
      <c r="G38" s="3"/>
    </row>
    <row r="39" spans="1:7" s="8" customFormat="1" ht="25" x14ac:dyDescent="0.25">
      <c r="A39" s="25" t="s">
        <v>43</v>
      </c>
      <c r="B39" s="4" t="s">
        <v>170</v>
      </c>
      <c r="C39" s="4" t="s">
        <v>325</v>
      </c>
      <c r="D39" s="28" t="s">
        <v>7</v>
      </c>
      <c r="E39" s="1">
        <v>5</v>
      </c>
      <c r="F39" s="2"/>
      <c r="G39" s="3">
        <f t="shared" ref="G39" si="2">ROUND(E39*F39,2)</f>
        <v>0</v>
      </c>
    </row>
    <row r="40" spans="1:7" s="8" customFormat="1" x14ac:dyDescent="0.25">
      <c r="A40" s="22"/>
      <c r="B40" s="23"/>
      <c r="C40" s="23"/>
      <c r="D40" s="28"/>
      <c r="E40" s="1"/>
      <c r="F40" s="84"/>
      <c r="G40" s="3"/>
    </row>
    <row r="41" spans="1:7" s="8" customFormat="1" ht="25" x14ac:dyDescent="0.25">
      <c r="A41" s="25" t="s">
        <v>44</v>
      </c>
      <c r="B41" s="23" t="s">
        <v>47</v>
      </c>
      <c r="C41" s="4" t="s">
        <v>325</v>
      </c>
      <c r="D41" s="28" t="s">
        <v>7</v>
      </c>
      <c r="E41" s="1">
        <v>9</v>
      </c>
      <c r="F41" s="2"/>
      <c r="G41" s="3">
        <f>ROUND(E41*F41,2)</f>
        <v>0</v>
      </c>
    </row>
    <row r="42" spans="1:7" s="8" customFormat="1" x14ac:dyDescent="0.25">
      <c r="A42" s="25"/>
      <c r="B42" s="23"/>
      <c r="C42" s="23"/>
      <c r="D42" s="28"/>
      <c r="E42" s="1"/>
      <c r="F42" s="84"/>
      <c r="G42" s="3"/>
    </row>
    <row r="43" spans="1:7" s="8" customFormat="1" ht="25" x14ac:dyDescent="0.25">
      <c r="A43" s="25" t="s">
        <v>46</v>
      </c>
      <c r="B43" s="72" t="s">
        <v>190</v>
      </c>
      <c r="C43" s="23" t="s">
        <v>37</v>
      </c>
      <c r="D43" s="28"/>
      <c r="E43" s="1"/>
      <c r="F43" s="84"/>
      <c r="G43" s="3"/>
    </row>
    <row r="44" spans="1:7" s="8" customFormat="1" ht="25" x14ac:dyDescent="0.25">
      <c r="A44" s="26" t="s">
        <v>17</v>
      </c>
      <c r="B44" s="23" t="s">
        <v>191</v>
      </c>
      <c r="C44" s="23"/>
      <c r="D44" s="28" t="s">
        <v>7</v>
      </c>
      <c r="E44" s="1">
        <v>4</v>
      </c>
      <c r="F44" s="2"/>
      <c r="G44" s="3">
        <f t="shared" ref="G44" si="3">ROUND(E44*F44,2)</f>
        <v>0</v>
      </c>
    </row>
    <row r="45" spans="1:7" s="8" customFormat="1" x14ac:dyDescent="0.25">
      <c r="A45" s="25"/>
      <c r="B45" s="23"/>
      <c r="C45" s="23"/>
      <c r="D45" s="28"/>
      <c r="E45" s="1"/>
      <c r="F45" s="84"/>
      <c r="G45" s="3"/>
    </row>
    <row r="46" spans="1:7" s="8" customFormat="1" ht="25" x14ac:dyDescent="0.25">
      <c r="A46" s="25" t="s">
        <v>48</v>
      </c>
      <c r="B46" s="72" t="s">
        <v>192</v>
      </c>
      <c r="C46" s="23" t="s">
        <v>37</v>
      </c>
      <c r="D46" s="28"/>
      <c r="E46" s="1"/>
      <c r="F46" s="84"/>
      <c r="G46" s="3"/>
    </row>
    <row r="47" spans="1:7" s="8" customFormat="1" x14ac:dyDescent="0.25">
      <c r="A47" s="26" t="s">
        <v>17</v>
      </c>
      <c r="B47" s="23" t="s">
        <v>193</v>
      </c>
      <c r="C47" s="23"/>
      <c r="D47" s="28" t="s">
        <v>194</v>
      </c>
      <c r="E47" s="1">
        <v>7</v>
      </c>
      <c r="F47" s="2"/>
      <c r="G47" s="3">
        <f t="shared" ref="G47" si="4">ROUND(E47*F47,2)</f>
        <v>0</v>
      </c>
    </row>
    <row r="48" spans="1:7" s="8" customFormat="1" x14ac:dyDescent="0.25">
      <c r="A48" s="25"/>
      <c r="B48" s="23"/>
      <c r="C48" s="23"/>
      <c r="D48" s="28"/>
      <c r="E48" s="1"/>
      <c r="F48" s="84"/>
      <c r="G48" s="3"/>
    </row>
    <row r="49" spans="1:8" s="8" customFormat="1" ht="25" x14ac:dyDescent="0.25">
      <c r="A49" s="25" t="s">
        <v>237</v>
      </c>
      <c r="B49" s="23" t="s">
        <v>49</v>
      </c>
      <c r="C49" s="4" t="s">
        <v>326</v>
      </c>
      <c r="D49" s="28" t="s">
        <v>7</v>
      </c>
      <c r="E49" s="1">
        <v>11</v>
      </c>
      <c r="F49" s="2"/>
      <c r="G49" s="3">
        <f>ROUND(E49*F49,2)</f>
        <v>0</v>
      </c>
    </row>
    <row r="50" spans="1:8" s="8" customFormat="1" x14ac:dyDescent="0.25">
      <c r="A50" s="22"/>
      <c r="B50" s="23"/>
      <c r="C50" s="23"/>
      <c r="D50" s="28"/>
      <c r="E50" s="1"/>
      <c r="F50" s="84"/>
      <c r="G50" s="3"/>
    </row>
    <row r="51" spans="1:8" s="8" customFormat="1" ht="25" x14ac:dyDescent="0.25">
      <c r="A51" s="25" t="s">
        <v>238</v>
      </c>
      <c r="B51" s="23" t="s">
        <v>195</v>
      </c>
      <c r="C51" s="4" t="s">
        <v>326</v>
      </c>
      <c r="D51" s="28"/>
      <c r="E51" s="1"/>
      <c r="F51" s="84"/>
      <c r="G51" s="3"/>
    </row>
    <row r="52" spans="1:8" s="8" customFormat="1" ht="25" x14ac:dyDescent="0.25">
      <c r="A52" s="26" t="s">
        <v>17</v>
      </c>
      <c r="B52" s="32" t="s">
        <v>195</v>
      </c>
      <c r="C52" s="57"/>
      <c r="D52" s="28" t="s">
        <v>19</v>
      </c>
      <c r="E52" s="1">
        <v>100</v>
      </c>
      <c r="F52" s="2"/>
      <c r="G52" s="3">
        <f>ROUND(E52*F52,2)</f>
        <v>0</v>
      </c>
    </row>
    <row r="53" spans="1:8" s="8" customFormat="1" x14ac:dyDescent="0.25">
      <c r="A53" s="26" t="s">
        <v>27</v>
      </c>
      <c r="B53" s="32" t="s">
        <v>334</v>
      </c>
      <c r="C53" s="57"/>
      <c r="D53" s="28" t="s">
        <v>333</v>
      </c>
      <c r="E53" s="1">
        <v>4</v>
      </c>
      <c r="F53" s="2"/>
      <c r="G53" s="3">
        <f>ROUND(E53*F53,2)</f>
        <v>0</v>
      </c>
    </row>
    <row r="54" spans="1:8" s="8" customFormat="1" x14ac:dyDescent="0.25">
      <c r="A54" s="26" t="s">
        <v>57</v>
      </c>
      <c r="B54" s="32" t="s">
        <v>335</v>
      </c>
      <c r="C54" s="57"/>
      <c r="D54" s="28" t="s">
        <v>333</v>
      </c>
      <c r="E54" s="1">
        <v>4</v>
      </c>
      <c r="F54" s="2"/>
      <c r="G54" s="3">
        <f>ROUND(E54*F54,2)</f>
        <v>0</v>
      </c>
    </row>
    <row r="55" spans="1:8" s="8" customFormat="1" x14ac:dyDescent="0.25">
      <c r="A55" s="31"/>
      <c r="B55" s="32"/>
      <c r="C55" s="32"/>
      <c r="D55" s="33"/>
      <c r="E55" s="34"/>
      <c r="F55" s="94"/>
      <c r="G55" s="3"/>
    </row>
    <row r="56" spans="1:8" s="8" customFormat="1" ht="13.5" thickBot="1" x14ac:dyDescent="0.3">
      <c r="A56" s="36" t="s">
        <v>14</v>
      </c>
      <c r="B56" s="179" t="s">
        <v>16</v>
      </c>
      <c r="C56" s="180"/>
      <c r="D56" s="181"/>
      <c r="E56" s="182" t="s">
        <v>51</v>
      </c>
      <c r="F56" s="165"/>
      <c r="G56" s="37">
        <f>SUM(G7:G55)</f>
        <v>0</v>
      </c>
      <c r="H56" s="62"/>
    </row>
    <row r="57" spans="1:8" s="8" customFormat="1" ht="13.5" thickTop="1" thickBot="1" x14ac:dyDescent="0.3">
      <c r="A57" s="38"/>
      <c r="B57" s="39"/>
      <c r="C57" s="39"/>
      <c r="D57" s="40"/>
      <c r="E57" s="41"/>
      <c r="F57" s="42"/>
      <c r="G57" s="42"/>
    </row>
    <row r="58" spans="1:8" s="8" customFormat="1" ht="13.5" thickTop="1" x14ac:dyDescent="0.25">
      <c r="A58" s="43" t="s">
        <v>52</v>
      </c>
      <c r="B58" s="169" t="s">
        <v>53</v>
      </c>
      <c r="C58" s="170"/>
      <c r="D58" s="170"/>
      <c r="E58" s="170"/>
      <c r="F58" s="170"/>
      <c r="G58" s="171"/>
    </row>
    <row r="59" spans="1:8" s="8" customFormat="1" x14ac:dyDescent="0.25">
      <c r="A59" s="44"/>
      <c r="B59" s="45"/>
      <c r="C59" s="45"/>
      <c r="D59" s="46"/>
      <c r="E59" s="47"/>
      <c r="F59" s="114"/>
      <c r="G59" s="48"/>
    </row>
    <row r="60" spans="1:8" s="8" customFormat="1" x14ac:dyDescent="0.25">
      <c r="A60" s="25" t="s">
        <v>54</v>
      </c>
      <c r="B60" s="4" t="s">
        <v>187</v>
      </c>
      <c r="C60" s="4" t="s">
        <v>185</v>
      </c>
      <c r="D60" s="24"/>
      <c r="E60" s="1"/>
      <c r="F60" s="84"/>
      <c r="G60" s="3"/>
    </row>
    <row r="61" spans="1:8" s="8" customFormat="1" x14ac:dyDescent="0.25">
      <c r="A61" s="29" t="s">
        <v>17</v>
      </c>
      <c r="B61" s="4" t="s">
        <v>286</v>
      </c>
      <c r="C61" s="23"/>
      <c r="D61" s="24"/>
      <c r="E61" s="1"/>
      <c r="F61" s="84"/>
      <c r="G61" s="3"/>
    </row>
    <row r="62" spans="1:8" s="8" customFormat="1" ht="25" x14ac:dyDescent="0.25">
      <c r="A62" s="49" t="s">
        <v>18</v>
      </c>
      <c r="B62" s="4" t="s">
        <v>257</v>
      </c>
      <c r="C62" s="23"/>
      <c r="D62" s="24" t="s">
        <v>19</v>
      </c>
      <c r="E62" s="1">
        <v>172</v>
      </c>
      <c r="F62" s="2"/>
      <c r="G62" s="3">
        <f t="shared" ref="G62" si="5">ROUND(E62*F62,2)</f>
        <v>0</v>
      </c>
    </row>
    <row r="63" spans="1:8" s="8" customFormat="1" x14ac:dyDescent="0.25">
      <c r="A63" s="29" t="s">
        <v>27</v>
      </c>
      <c r="B63" s="4" t="s">
        <v>258</v>
      </c>
      <c r="C63" s="23"/>
      <c r="D63" s="28"/>
      <c r="E63" s="1"/>
      <c r="F63" s="84"/>
      <c r="G63" s="3"/>
    </row>
    <row r="64" spans="1:8" s="8" customFormat="1" ht="25" x14ac:dyDescent="0.25">
      <c r="A64" s="49" t="s">
        <v>18</v>
      </c>
      <c r="B64" s="4" t="s">
        <v>259</v>
      </c>
      <c r="C64" s="23"/>
      <c r="D64" s="28" t="s">
        <v>19</v>
      </c>
      <c r="E64" s="1">
        <v>297</v>
      </c>
      <c r="F64" s="2"/>
      <c r="G64" s="3">
        <f t="shared" ref="G64" si="6">ROUND(E64*F64,2)</f>
        <v>0</v>
      </c>
    </row>
    <row r="65" spans="1:7" s="8" customFormat="1" x14ac:dyDescent="0.25">
      <c r="A65" s="29" t="s">
        <v>57</v>
      </c>
      <c r="B65" s="4" t="s">
        <v>197</v>
      </c>
      <c r="C65" s="23"/>
      <c r="D65" s="28"/>
      <c r="E65" s="1"/>
      <c r="F65" s="84"/>
      <c r="G65" s="3"/>
    </row>
    <row r="66" spans="1:7" s="8" customFormat="1" ht="25" x14ac:dyDescent="0.25">
      <c r="A66" s="49" t="s">
        <v>18</v>
      </c>
      <c r="B66" s="4" t="s">
        <v>260</v>
      </c>
      <c r="C66" s="23"/>
      <c r="D66" s="28" t="s">
        <v>19</v>
      </c>
      <c r="E66" s="1">
        <v>159</v>
      </c>
      <c r="F66" s="2"/>
      <c r="G66" s="3">
        <f t="shared" ref="G66" si="7">ROUND(E66*F66,2)</f>
        <v>0</v>
      </c>
    </row>
    <row r="67" spans="1:7" s="8" customFormat="1" x14ac:dyDescent="0.25">
      <c r="A67" s="29" t="s">
        <v>69</v>
      </c>
      <c r="B67" s="4" t="s">
        <v>198</v>
      </c>
      <c r="C67" s="23"/>
      <c r="D67" s="28"/>
      <c r="E67" s="1"/>
      <c r="F67" s="84"/>
      <c r="G67" s="3"/>
    </row>
    <row r="68" spans="1:7" s="8" customFormat="1" ht="25" x14ac:dyDescent="0.25">
      <c r="A68" s="49" t="s">
        <v>18</v>
      </c>
      <c r="B68" s="4" t="s">
        <v>260</v>
      </c>
      <c r="C68" s="23"/>
      <c r="D68" s="28" t="s">
        <v>19</v>
      </c>
      <c r="E68" s="1">
        <v>37</v>
      </c>
      <c r="F68" s="2"/>
      <c r="G68" s="3">
        <f t="shared" ref="G68" si="8">ROUND(E68*F68,2)</f>
        <v>0</v>
      </c>
    </row>
    <row r="69" spans="1:7" s="8" customFormat="1" x14ac:dyDescent="0.25">
      <c r="A69" s="22"/>
      <c r="B69" s="23"/>
      <c r="C69" s="23"/>
      <c r="D69" s="28"/>
      <c r="E69" s="1"/>
      <c r="F69" s="84"/>
      <c r="G69" s="3"/>
    </row>
    <row r="70" spans="1:7" s="8" customFormat="1" x14ac:dyDescent="0.25">
      <c r="A70" s="25" t="s">
        <v>55</v>
      </c>
      <c r="B70" s="4" t="s">
        <v>24</v>
      </c>
      <c r="C70" s="4"/>
      <c r="D70" s="24"/>
      <c r="E70" s="1"/>
      <c r="F70" s="84"/>
      <c r="G70" s="3"/>
    </row>
    <row r="71" spans="1:7" s="8" customFormat="1" x14ac:dyDescent="0.25">
      <c r="A71" s="77" t="s">
        <v>17</v>
      </c>
      <c r="B71" s="78" t="s">
        <v>171</v>
      </c>
      <c r="C71" s="78" t="s">
        <v>128</v>
      </c>
      <c r="D71" s="46"/>
      <c r="E71" s="47"/>
      <c r="F71" s="114"/>
      <c r="G71" s="48"/>
    </row>
    <row r="72" spans="1:7" s="8" customFormat="1" ht="25" x14ac:dyDescent="0.25">
      <c r="A72" s="76" t="s">
        <v>18</v>
      </c>
      <c r="B72" s="4" t="s">
        <v>287</v>
      </c>
      <c r="C72" s="23"/>
      <c r="D72" s="46" t="s">
        <v>26</v>
      </c>
      <c r="E72" s="1">
        <v>17</v>
      </c>
      <c r="F72" s="2"/>
      <c r="G72" s="3">
        <f>ROUND(E72*F72,2)</f>
        <v>0</v>
      </c>
    </row>
    <row r="73" spans="1:7" s="8" customFormat="1" x14ac:dyDescent="0.25">
      <c r="A73" s="29" t="s">
        <v>27</v>
      </c>
      <c r="B73" s="23" t="s">
        <v>28</v>
      </c>
      <c r="C73" s="4" t="s">
        <v>235</v>
      </c>
      <c r="D73" s="24"/>
      <c r="E73" s="1"/>
      <c r="F73" s="84"/>
      <c r="G73" s="3"/>
    </row>
    <row r="74" spans="1:7" s="8" customFormat="1" ht="25" x14ac:dyDescent="0.25">
      <c r="A74" s="76" t="s">
        <v>18</v>
      </c>
      <c r="B74" s="4" t="s">
        <v>273</v>
      </c>
      <c r="C74" s="23"/>
      <c r="D74" s="24" t="s">
        <v>26</v>
      </c>
      <c r="E74" s="1">
        <v>6</v>
      </c>
      <c r="F74" s="2"/>
      <c r="G74" s="3">
        <f>ROUND(E74*F74,2)</f>
        <v>0</v>
      </c>
    </row>
    <row r="75" spans="1:7" s="8" customFormat="1" x14ac:dyDescent="0.25">
      <c r="A75" s="22"/>
      <c r="B75" s="23"/>
      <c r="C75" s="23"/>
      <c r="D75" s="28"/>
      <c r="E75" s="1"/>
      <c r="F75" s="84"/>
      <c r="G75" s="3"/>
    </row>
    <row r="76" spans="1:7" s="8" customFormat="1" x14ac:dyDescent="0.25">
      <c r="A76" s="25" t="s">
        <v>56</v>
      </c>
      <c r="B76" s="23" t="s">
        <v>33</v>
      </c>
      <c r="C76" s="23" t="s">
        <v>34</v>
      </c>
      <c r="D76" s="24"/>
      <c r="E76" s="1"/>
      <c r="F76" s="84"/>
      <c r="G76" s="3"/>
    </row>
    <row r="77" spans="1:7" s="8" customFormat="1" x14ac:dyDescent="0.25">
      <c r="A77" s="29" t="s">
        <v>17</v>
      </c>
      <c r="B77" s="4" t="s">
        <v>285</v>
      </c>
      <c r="C77" s="23"/>
      <c r="D77" s="24" t="s">
        <v>19</v>
      </c>
      <c r="E77" s="1">
        <f>E62</f>
        <v>172</v>
      </c>
      <c r="F77" s="2"/>
      <c r="G77" s="3">
        <f>ROUND(E77*F77,2)</f>
        <v>0</v>
      </c>
    </row>
    <row r="78" spans="1:7" s="8" customFormat="1" x14ac:dyDescent="0.25">
      <c r="A78" s="29" t="s">
        <v>27</v>
      </c>
      <c r="B78" s="4" t="s">
        <v>200</v>
      </c>
      <c r="C78" s="23"/>
      <c r="D78" s="24" t="s">
        <v>19</v>
      </c>
      <c r="E78" s="1">
        <f>E64</f>
        <v>297</v>
      </c>
      <c r="F78" s="2"/>
      <c r="G78" s="3">
        <f>ROUND(E78*F78,2)</f>
        <v>0</v>
      </c>
    </row>
    <row r="79" spans="1:7" s="8" customFormat="1" x14ac:dyDescent="0.25">
      <c r="A79" s="29" t="s">
        <v>57</v>
      </c>
      <c r="B79" s="4" t="s">
        <v>201</v>
      </c>
      <c r="C79" s="23"/>
      <c r="D79" s="24" t="s">
        <v>19</v>
      </c>
      <c r="E79" s="1">
        <f>E66</f>
        <v>159</v>
      </c>
      <c r="F79" s="2"/>
      <c r="G79" s="3">
        <f t="shared" ref="G79:G80" si="9">ROUND(E79*F79,2)</f>
        <v>0</v>
      </c>
    </row>
    <row r="80" spans="1:7" s="8" customFormat="1" x14ac:dyDescent="0.25">
      <c r="A80" s="29" t="s">
        <v>69</v>
      </c>
      <c r="B80" s="4" t="s">
        <v>202</v>
      </c>
      <c r="C80" s="23"/>
      <c r="D80" s="24" t="s">
        <v>19</v>
      </c>
      <c r="E80" s="1">
        <f>E68</f>
        <v>37</v>
      </c>
      <c r="F80" s="2"/>
      <c r="G80" s="3">
        <f t="shared" si="9"/>
        <v>0</v>
      </c>
    </row>
    <row r="81" spans="1:7" s="8" customFormat="1" x14ac:dyDescent="0.25">
      <c r="A81" s="22"/>
      <c r="B81" s="23"/>
      <c r="C81" s="23"/>
      <c r="D81" s="28"/>
      <c r="E81" s="1"/>
      <c r="F81" s="84"/>
      <c r="G81" s="3"/>
    </row>
    <row r="82" spans="1:7" s="8" customFormat="1" ht="25" x14ac:dyDescent="0.25">
      <c r="A82" s="25" t="s">
        <v>58</v>
      </c>
      <c r="B82" s="23" t="s">
        <v>39</v>
      </c>
      <c r="C82" s="4" t="s">
        <v>325</v>
      </c>
      <c r="D82" s="28"/>
      <c r="E82" s="1"/>
      <c r="F82" s="84"/>
      <c r="G82" s="3"/>
    </row>
    <row r="83" spans="1:7" s="8" customFormat="1" x14ac:dyDescent="0.25">
      <c r="A83" s="29" t="s">
        <v>17</v>
      </c>
      <c r="B83" s="4" t="s">
        <v>188</v>
      </c>
      <c r="C83" s="23"/>
      <c r="D83" s="28"/>
      <c r="E83" s="1"/>
      <c r="F83" s="84"/>
      <c r="G83" s="3"/>
    </row>
    <row r="84" spans="1:7" s="8" customFormat="1" ht="25" x14ac:dyDescent="0.25">
      <c r="A84" s="49" t="s">
        <v>18</v>
      </c>
      <c r="B84" s="23" t="s">
        <v>41</v>
      </c>
      <c r="C84" s="23"/>
      <c r="D84" s="28" t="s">
        <v>19</v>
      </c>
      <c r="E84" s="1">
        <v>87</v>
      </c>
      <c r="F84" s="2"/>
      <c r="G84" s="3">
        <f t="shared" ref="G84:G92" si="10">ROUND(E84*F84,2)</f>
        <v>0</v>
      </c>
    </row>
    <row r="85" spans="1:7" s="8" customFormat="1" x14ac:dyDescent="0.25">
      <c r="A85" s="26" t="s">
        <v>27</v>
      </c>
      <c r="B85" s="4" t="s">
        <v>186</v>
      </c>
      <c r="C85" s="23"/>
      <c r="D85" s="28"/>
      <c r="E85" s="1"/>
      <c r="F85" s="84"/>
      <c r="G85" s="3"/>
    </row>
    <row r="86" spans="1:7" s="8" customFormat="1" ht="25" x14ac:dyDescent="0.25">
      <c r="A86" s="27" t="s">
        <v>18</v>
      </c>
      <c r="B86" s="23" t="s">
        <v>41</v>
      </c>
      <c r="C86" s="23"/>
      <c r="D86" s="28" t="s">
        <v>19</v>
      </c>
      <c r="E86" s="1">
        <v>14</v>
      </c>
      <c r="F86" s="2"/>
      <c r="G86" s="3">
        <f t="shared" ref="G86" si="11">ROUND(E86*F86,2)</f>
        <v>0</v>
      </c>
    </row>
    <row r="87" spans="1:7" s="8" customFormat="1" x14ac:dyDescent="0.25">
      <c r="A87" s="22"/>
      <c r="B87" s="23"/>
      <c r="C87" s="23"/>
      <c r="D87" s="28"/>
      <c r="E87" s="1"/>
      <c r="F87" s="84"/>
      <c r="G87" s="3"/>
    </row>
    <row r="88" spans="1:7" s="8" customFormat="1" ht="25" x14ac:dyDescent="0.25">
      <c r="A88" s="25" t="s">
        <v>59</v>
      </c>
      <c r="B88" s="4" t="s">
        <v>196</v>
      </c>
      <c r="C88" s="4" t="s">
        <v>325</v>
      </c>
      <c r="D88" s="24"/>
      <c r="E88" s="1"/>
      <c r="F88" s="84"/>
      <c r="G88" s="3"/>
    </row>
    <row r="89" spans="1:7" s="8" customFormat="1" x14ac:dyDescent="0.25">
      <c r="A89" s="26" t="s">
        <v>17</v>
      </c>
      <c r="B89" s="4" t="s">
        <v>188</v>
      </c>
      <c r="C89" s="23"/>
      <c r="D89" s="24" t="s">
        <v>26</v>
      </c>
      <c r="E89" s="51">
        <v>34</v>
      </c>
      <c r="F89" s="2"/>
      <c r="G89" s="3">
        <f>ROUND(E89*F89,2)</f>
        <v>0</v>
      </c>
    </row>
    <row r="90" spans="1:7" s="8" customFormat="1" x14ac:dyDescent="0.25">
      <c r="A90" s="26"/>
      <c r="B90" s="4"/>
      <c r="C90" s="23"/>
      <c r="D90" s="46"/>
      <c r="E90" s="51"/>
      <c r="F90" s="84"/>
      <c r="G90" s="3"/>
    </row>
    <row r="91" spans="1:7" s="8" customFormat="1" ht="25" x14ac:dyDescent="0.25">
      <c r="A91" s="25" t="s">
        <v>332</v>
      </c>
      <c r="B91" s="23" t="s">
        <v>45</v>
      </c>
      <c r="C91" s="4" t="s">
        <v>325</v>
      </c>
      <c r="D91" s="28"/>
      <c r="E91" s="1"/>
      <c r="F91" s="84"/>
      <c r="G91" s="3"/>
    </row>
    <row r="92" spans="1:7" s="8" customFormat="1" x14ac:dyDescent="0.25">
      <c r="A92" s="29" t="s">
        <v>17</v>
      </c>
      <c r="B92" s="4" t="s">
        <v>188</v>
      </c>
      <c r="C92" s="23"/>
      <c r="D92" s="28" t="s">
        <v>7</v>
      </c>
      <c r="E92" s="1">
        <v>17</v>
      </c>
      <c r="F92" s="2"/>
      <c r="G92" s="3">
        <f t="shared" si="10"/>
        <v>0</v>
      </c>
    </row>
    <row r="93" spans="1:7" s="8" customFormat="1" x14ac:dyDescent="0.25">
      <c r="A93" s="22"/>
      <c r="B93" s="23"/>
      <c r="C93" s="23"/>
      <c r="D93" s="28"/>
      <c r="E93" s="1"/>
      <c r="F93" s="84"/>
      <c r="G93" s="3"/>
    </row>
    <row r="94" spans="1:7" s="8" customFormat="1" ht="25" x14ac:dyDescent="0.25">
      <c r="A94" s="25" t="s">
        <v>60</v>
      </c>
      <c r="B94" s="23" t="s">
        <v>47</v>
      </c>
      <c r="C94" s="4" t="s">
        <v>325</v>
      </c>
      <c r="D94" s="28" t="s">
        <v>7</v>
      </c>
      <c r="E94" s="1">
        <v>17</v>
      </c>
      <c r="F94" s="2"/>
      <c r="G94" s="3">
        <f t="shared" ref="G94" si="12">ROUND(E94*F94,2)</f>
        <v>0</v>
      </c>
    </row>
    <row r="95" spans="1:7" s="8" customFormat="1" x14ac:dyDescent="0.25">
      <c r="A95" s="22"/>
      <c r="B95" s="23"/>
      <c r="C95" s="23"/>
      <c r="D95" s="28"/>
      <c r="E95" s="1"/>
      <c r="F95" s="84"/>
      <c r="G95" s="3"/>
    </row>
    <row r="96" spans="1:7" s="8" customFormat="1" ht="25" x14ac:dyDescent="0.25">
      <c r="A96" s="25" t="s">
        <v>61</v>
      </c>
      <c r="B96" s="4" t="s">
        <v>288</v>
      </c>
      <c r="C96" s="4" t="s">
        <v>325</v>
      </c>
      <c r="D96" s="28" t="s">
        <v>7</v>
      </c>
      <c r="E96" s="1">
        <v>1</v>
      </c>
      <c r="F96" s="2"/>
      <c r="G96" s="3">
        <f>ROUND(E96*F96,2)</f>
        <v>0</v>
      </c>
    </row>
    <row r="97" spans="1:8" s="8" customFormat="1" x14ac:dyDescent="0.25">
      <c r="A97" s="22"/>
      <c r="B97" s="23"/>
      <c r="C97" s="23"/>
      <c r="D97" s="28"/>
      <c r="E97" s="1"/>
      <c r="F97" s="84"/>
      <c r="G97" s="3"/>
    </row>
    <row r="98" spans="1:8" s="8" customFormat="1" ht="25" x14ac:dyDescent="0.25">
      <c r="A98" s="25" t="s">
        <v>62</v>
      </c>
      <c r="B98" s="72" t="s">
        <v>190</v>
      </c>
      <c r="C98" s="23" t="s">
        <v>37</v>
      </c>
      <c r="D98" s="28"/>
      <c r="E98" s="1"/>
      <c r="F98" s="84"/>
      <c r="G98" s="3"/>
    </row>
    <row r="99" spans="1:8" s="8" customFormat="1" ht="25" x14ac:dyDescent="0.25">
      <c r="A99" s="26" t="s">
        <v>17</v>
      </c>
      <c r="B99" s="23" t="s">
        <v>191</v>
      </c>
      <c r="C99" s="23"/>
      <c r="D99" s="28" t="s">
        <v>7</v>
      </c>
      <c r="E99" s="1">
        <v>17</v>
      </c>
      <c r="F99" s="2"/>
      <c r="G99" s="3">
        <f t="shared" ref="G99" si="13">ROUND(E99*F99,2)</f>
        <v>0</v>
      </c>
    </row>
    <row r="100" spans="1:8" s="8" customFormat="1" x14ac:dyDescent="0.25">
      <c r="A100" s="25"/>
      <c r="B100" s="23"/>
      <c r="C100" s="23"/>
      <c r="D100" s="28"/>
      <c r="E100" s="1"/>
      <c r="F100" s="84"/>
      <c r="G100" s="3"/>
    </row>
    <row r="101" spans="1:8" s="8" customFormat="1" ht="25" x14ac:dyDescent="0.25">
      <c r="A101" s="25" t="s">
        <v>63</v>
      </c>
      <c r="B101" s="72" t="s">
        <v>192</v>
      </c>
      <c r="C101" s="23" t="s">
        <v>37</v>
      </c>
      <c r="D101" s="28"/>
      <c r="E101" s="1"/>
      <c r="F101" s="84"/>
      <c r="G101" s="3"/>
    </row>
    <row r="102" spans="1:8" s="8" customFormat="1" x14ac:dyDescent="0.25">
      <c r="A102" s="26" t="s">
        <v>17</v>
      </c>
      <c r="B102" s="23" t="s">
        <v>193</v>
      </c>
      <c r="C102" s="23"/>
      <c r="D102" s="28" t="s">
        <v>194</v>
      </c>
      <c r="E102" s="1">
        <v>6</v>
      </c>
      <c r="F102" s="2"/>
      <c r="G102" s="3">
        <f t="shared" ref="G102" si="14">ROUND(E102*F102,2)</f>
        <v>0</v>
      </c>
    </row>
    <row r="103" spans="1:8" s="8" customFormat="1" x14ac:dyDescent="0.25">
      <c r="A103" s="25"/>
      <c r="B103" s="23"/>
      <c r="C103" s="23"/>
      <c r="D103" s="28"/>
      <c r="E103" s="1"/>
      <c r="F103" s="84"/>
      <c r="G103" s="3"/>
    </row>
    <row r="104" spans="1:8" s="8" customFormat="1" ht="25" x14ac:dyDescent="0.25">
      <c r="A104" s="25" t="s">
        <v>64</v>
      </c>
      <c r="B104" s="23" t="s">
        <v>49</v>
      </c>
      <c r="C104" s="4" t="s">
        <v>326</v>
      </c>
      <c r="D104" s="28" t="s">
        <v>7</v>
      </c>
      <c r="E104" s="1">
        <v>30</v>
      </c>
      <c r="F104" s="2"/>
      <c r="G104" s="3">
        <f>ROUND(E104*F104,2)</f>
        <v>0</v>
      </c>
    </row>
    <row r="105" spans="1:8" s="8" customFormat="1" x14ac:dyDescent="0.25">
      <c r="A105" s="22"/>
      <c r="B105" s="23"/>
      <c r="C105" s="23"/>
      <c r="D105" s="28"/>
      <c r="E105" s="1"/>
      <c r="F105" s="84"/>
      <c r="G105" s="3"/>
    </row>
    <row r="106" spans="1:8" s="8" customFormat="1" ht="25" x14ac:dyDescent="0.25">
      <c r="A106" s="25" t="s">
        <v>203</v>
      </c>
      <c r="B106" s="23" t="s">
        <v>195</v>
      </c>
      <c r="C106" s="4" t="s">
        <v>326</v>
      </c>
      <c r="D106" s="28"/>
      <c r="E106" s="1"/>
      <c r="F106" s="84"/>
      <c r="G106" s="3"/>
    </row>
    <row r="107" spans="1:8" s="8" customFormat="1" ht="25" x14ac:dyDescent="0.25">
      <c r="A107" s="26" t="s">
        <v>17</v>
      </c>
      <c r="B107" s="32" t="s">
        <v>195</v>
      </c>
      <c r="C107" s="57"/>
      <c r="D107" s="28" t="s">
        <v>19</v>
      </c>
      <c r="E107" s="1">
        <v>50</v>
      </c>
      <c r="F107" s="2"/>
      <c r="G107" s="3">
        <f>ROUND(E107*F107,2)</f>
        <v>0</v>
      </c>
    </row>
    <row r="108" spans="1:8" s="8" customFormat="1" x14ac:dyDescent="0.25">
      <c r="A108" s="26" t="s">
        <v>27</v>
      </c>
      <c r="B108" s="32" t="s">
        <v>334</v>
      </c>
      <c r="C108" s="57"/>
      <c r="D108" s="28" t="s">
        <v>333</v>
      </c>
      <c r="E108" s="1">
        <v>3</v>
      </c>
      <c r="F108" s="2"/>
      <c r="G108" s="3">
        <f>ROUND(E108*F108,2)</f>
        <v>0</v>
      </c>
    </row>
    <row r="109" spans="1:8" s="8" customFormat="1" x14ac:dyDescent="0.25">
      <c r="A109" s="26" t="s">
        <v>57</v>
      </c>
      <c r="B109" s="32" t="s">
        <v>335</v>
      </c>
      <c r="C109" s="57"/>
      <c r="D109" s="28" t="s">
        <v>333</v>
      </c>
      <c r="E109" s="1">
        <v>3</v>
      </c>
      <c r="F109" s="2"/>
      <c r="G109" s="3">
        <f>ROUND(E109*F109,2)</f>
        <v>0</v>
      </c>
    </row>
    <row r="110" spans="1:8" s="8" customFormat="1" x14ac:dyDescent="0.25">
      <c r="A110" s="22"/>
      <c r="B110" s="23"/>
      <c r="C110" s="23"/>
      <c r="D110" s="28"/>
      <c r="E110" s="1"/>
      <c r="F110" s="84"/>
      <c r="G110" s="3"/>
    </row>
    <row r="111" spans="1:8" s="8" customFormat="1" ht="13.5" thickBot="1" x14ac:dyDescent="0.3">
      <c r="A111" s="36" t="s">
        <v>52</v>
      </c>
      <c r="B111" s="172" t="s">
        <v>65</v>
      </c>
      <c r="C111" s="173"/>
      <c r="D111" s="174"/>
      <c r="E111" s="164" t="s">
        <v>51</v>
      </c>
      <c r="F111" s="165"/>
      <c r="G111" s="37">
        <f>SUM(G62:G110)</f>
        <v>0</v>
      </c>
      <c r="H111" s="62"/>
    </row>
    <row r="112" spans="1:8" s="8" customFormat="1" ht="13.5" thickTop="1" thickBot="1" x14ac:dyDescent="0.3">
      <c r="A112" s="150"/>
      <c r="B112" s="151"/>
      <c r="C112" s="151"/>
      <c r="D112" s="151"/>
      <c r="E112" s="151"/>
      <c r="F112" s="151"/>
      <c r="G112" s="152"/>
    </row>
    <row r="113" spans="1:7" s="8" customFormat="1" ht="13.5" thickTop="1" x14ac:dyDescent="0.25">
      <c r="A113" s="43" t="s">
        <v>66</v>
      </c>
      <c r="B113" s="169" t="s">
        <v>67</v>
      </c>
      <c r="C113" s="170"/>
      <c r="D113" s="170"/>
      <c r="E113" s="170"/>
      <c r="F113" s="170"/>
      <c r="G113" s="171"/>
    </row>
    <row r="114" spans="1:7" s="8" customFormat="1" x14ac:dyDescent="0.25">
      <c r="A114" s="44"/>
      <c r="B114" s="45"/>
      <c r="C114" s="45"/>
      <c r="D114" s="46"/>
      <c r="E114" s="47"/>
      <c r="F114" s="114"/>
      <c r="G114" s="48"/>
    </row>
    <row r="115" spans="1:7" s="8" customFormat="1" x14ac:dyDescent="0.25">
      <c r="A115" s="25" t="s">
        <v>68</v>
      </c>
      <c r="B115" s="4" t="s">
        <v>187</v>
      </c>
      <c r="C115" s="4" t="s">
        <v>185</v>
      </c>
      <c r="D115" s="24"/>
      <c r="E115" s="1"/>
      <c r="F115" s="84"/>
      <c r="G115" s="3"/>
    </row>
    <row r="116" spans="1:7" s="8" customFormat="1" x14ac:dyDescent="0.25">
      <c r="A116" s="29" t="s">
        <v>17</v>
      </c>
      <c r="B116" s="4" t="s">
        <v>286</v>
      </c>
      <c r="C116" s="4"/>
      <c r="D116" s="24"/>
      <c r="E116" s="1"/>
      <c r="F116" s="84"/>
      <c r="G116" s="3"/>
    </row>
    <row r="117" spans="1:7" s="8" customFormat="1" ht="25" x14ac:dyDescent="0.25">
      <c r="A117" s="49" t="s">
        <v>18</v>
      </c>
      <c r="B117" s="4" t="s">
        <v>261</v>
      </c>
      <c r="C117" s="23"/>
      <c r="D117" s="24" t="s">
        <v>19</v>
      </c>
      <c r="E117" s="1">
        <v>172</v>
      </c>
      <c r="F117" s="2"/>
      <c r="G117" s="3">
        <f t="shared" ref="G117:G121" si="15">ROUND(E117*F117,2)</f>
        <v>0</v>
      </c>
    </row>
    <row r="118" spans="1:7" s="8" customFormat="1" x14ac:dyDescent="0.25">
      <c r="A118" s="29" t="s">
        <v>27</v>
      </c>
      <c r="B118" s="4" t="s">
        <v>309</v>
      </c>
      <c r="C118" s="4"/>
      <c r="D118" s="24"/>
      <c r="E118" s="1"/>
      <c r="F118" s="84"/>
      <c r="G118" s="3"/>
    </row>
    <row r="119" spans="1:7" s="8" customFormat="1" ht="25" x14ac:dyDescent="0.25">
      <c r="A119" s="49" t="s">
        <v>18</v>
      </c>
      <c r="B119" s="4" t="s">
        <v>210</v>
      </c>
      <c r="C119" s="23"/>
      <c r="D119" s="24" t="s">
        <v>19</v>
      </c>
      <c r="E119" s="1">
        <v>240</v>
      </c>
      <c r="F119" s="2"/>
      <c r="G119" s="3">
        <f t="shared" si="15"/>
        <v>0</v>
      </c>
    </row>
    <row r="120" spans="1:7" s="8" customFormat="1" x14ac:dyDescent="0.25">
      <c r="A120" s="29" t="s">
        <v>57</v>
      </c>
      <c r="B120" s="4" t="s">
        <v>198</v>
      </c>
      <c r="C120" s="23"/>
      <c r="D120" s="28"/>
      <c r="E120" s="1"/>
      <c r="F120" s="84"/>
      <c r="G120" s="3"/>
    </row>
    <row r="121" spans="1:7" s="8" customFormat="1" ht="25" x14ac:dyDescent="0.25">
      <c r="A121" s="49" t="s">
        <v>18</v>
      </c>
      <c r="B121" s="4" t="s">
        <v>260</v>
      </c>
      <c r="C121" s="23"/>
      <c r="D121" s="28" t="s">
        <v>19</v>
      </c>
      <c r="E121" s="1">
        <v>184</v>
      </c>
      <c r="F121" s="2"/>
      <c r="G121" s="3">
        <f t="shared" si="15"/>
        <v>0</v>
      </c>
    </row>
    <row r="122" spans="1:7" s="8" customFormat="1" x14ac:dyDescent="0.25">
      <c r="A122" s="29" t="s">
        <v>69</v>
      </c>
      <c r="B122" s="4" t="s">
        <v>186</v>
      </c>
      <c r="C122" s="23"/>
      <c r="D122" s="28"/>
      <c r="E122" s="1"/>
      <c r="F122" s="84"/>
      <c r="G122" s="3"/>
    </row>
    <row r="123" spans="1:7" s="8" customFormat="1" ht="25" x14ac:dyDescent="0.25">
      <c r="A123" s="49" t="s">
        <v>18</v>
      </c>
      <c r="B123" s="4" t="s">
        <v>260</v>
      </c>
      <c r="C123" s="23"/>
      <c r="D123" s="28" t="s">
        <v>19</v>
      </c>
      <c r="E123" s="1">
        <v>160</v>
      </c>
      <c r="F123" s="2"/>
      <c r="G123" s="3">
        <f t="shared" ref="G123" si="16">ROUND(E123*F123,2)</f>
        <v>0</v>
      </c>
    </row>
    <row r="124" spans="1:7" s="8" customFormat="1" x14ac:dyDescent="0.25">
      <c r="A124" s="22"/>
      <c r="B124" s="23"/>
      <c r="C124" s="23"/>
      <c r="D124" s="28"/>
      <c r="E124" s="1"/>
      <c r="F124" s="84"/>
      <c r="G124" s="3"/>
    </row>
    <row r="125" spans="1:7" s="8" customFormat="1" x14ac:dyDescent="0.25">
      <c r="A125" s="25" t="s">
        <v>70</v>
      </c>
      <c r="B125" s="23" t="s">
        <v>24</v>
      </c>
      <c r="C125" s="4"/>
      <c r="D125" s="24"/>
      <c r="E125" s="1"/>
      <c r="F125" s="84"/>
      <c r="G125" s="3"/>
    </row>
    <row r="126" spans="1:7" s="8" customFormat="1" x14ac:dyDescent="0.25">
      <c r="A126" s="29" t="s">
        <v>17</v>
      </c>
      <c r="B126" s="4" t="s">
        <v>171</v>
      </c>
      <c r="C126" s="4" t="s">
        <v>128</v>
      </c>
      <c r="D126" s="24"/>
      <c r="E126" s="1"/>
      <c r="F126" s="84"/>
      <c r="G126" s="3"/>
    </row>
    <row r="127" spans="1:7" s="8" customFormat="1" ht="37.5" x14ac:dyDescent="0.25">
      <c r="A127" s="49" t="s">
        <v>18</v>
      </c>
      <c r="B127" s="4" t="s">
        <v>262</v>
      </c>
      <c r="C127" s="23"/>
      <c r="D127" s="46" t="s">
        <v>26</v>
      </c>
      <c r="E127" s="1">
        <v>19</v>
      </c>
      <c r="F127" s="2"/>
      <c r="G127" s="3">
        <f t="shared" ref="G127" si="17">ROUND(E127*F127,2)</f>
        <v>0</v>
      </c>
    </row>
    <row r="128" spans="1:7" s="8" customFormat="1" x14ac:dyDescent="0.25">
      <c r="A128" s="29" t="s">
        <v>27</v>
      </c>
      <c r="B128" s="23" t="s">
        <v>28</v>
      </c>
      <c r="C128" s="4" t="s">
        <v>235</v>
      </c>
      <c r="D128" s="24"/>
      <c r="E128" s="1"/>
      <c r="F128" s="84"/>
      <c r="G128" s="3"/>
    </row>
    <row r="129" spans="1:7" s="8" customFormat="1" ht="25" x14ac:dyDescent="0.25">
      <c r="A129" s="49" t="s">
        <v>18</v>
      </c>
      <c r="B129" s="4" t="s">
        <v>321</v>
      </c>
      <c r="C129" s="23"/>
      <c r="D129" s="24" t="s">
        <v>26</v>
      </c>
      <c r="E129" s="1">
        <v>4</v>
      </c>
      <c r="F129" s="2"/>
      <c r="G129" s="3">
        <f t="shared" ref="G129" si="18">ROUND(E129*F129,2)</f>
        <v>0</v>
      </c>
    </row>
    <row r="130" spans="1:7" s="8" customFormat="1" ht="25" x14ac:dyDescent="0.25">
      <c r="A130" s="49" t="s">
        <v>22</v>
      </c>
      <c r="B130" s="4" t="s">
        <v>315</v>
      </c>
      <c r="C130" s="23"/>
      <c r="D130" s="24" t="s">
        <v>26</v>
      </c>
      <c r="E130" s="1">
        <v>5.5</v>
      </c>
      <c r="F130" s="2"/>
      <c r="G130" s="3">
        <f t="shared" ref="G130" si="19">ROUND(E130*F130,2)</f>
        <v>0</v>
      </c>
    </row>
    <row r="131" spans="1:7" s="8" customFormat="1" x14ac:dyDescent="0.25">
      <c r="A131" s="22"/>
      <c r="B131" s="23"/>
      <c r="C131" s="23"/>
      <c r="D131" s="28"/>
      <c r="E131" s="1"/>
      <c r="F131" s="84"/>
      <c r="G131" s="3"/>
    </row>
    <row r="132" spans="1:7" s="8" customFormat="1" x14ac:dyDescent="0.25">
      <c r="A132" s="25" t="s">
        <v>71</v>
      </c>
      <c r="B132" s="23" t="s">
        <v>33</v>
      </c>
      <c r="C132" s="23" t="s">
        <v>34</v>
      </c>
      <c r="D132" s="28"/>
      <c r="E132" s="1"/>
      <c r="F132" s="84"/>
      <c r="G132" s="3"/>
    </row>
    <row r="133" spans="1:7" s="8" customFormat="1" x14ac:dyDescent="0.25">
      <c r="A133" s="29" t="s">
        <v>17</v>
      </c>
      <c r="B133" s="4" t="s">
        <v>285</v>
      </c>
      <c r="C133" s="23"/>
      <c r="D133" s="28" t="s">
        <v>19</v>
      </c>
      <c r="E133" s="1">
        <f>E117</f>
        <v>172</v>
      </c>
      <c r="F133" s="2"/>
      <c r="G133" s="3">
        <f t="shared" ref="G133:G172" si="20">ROUND(E133*F133,2)</f>
        <v>0</v>
      </c>
    </row>
    <row r="134" spans="1:7" s="8" customFormat="1" x14ac:dyDescent="0.25">
      <c r="A134" s="29" t="s">
        <v>27</v>
      </c>
      <c r="B134" s="4" t="s">
        <v>199</v>
      </c>
      <c r="C134" s="23"/>
      <c r="D134" s="28" t="s">
        <v>19</v>
      </c>
      <c r="E134" s="1">
        <f>E119</f>
        <v>240</v>
      </c>
      <c r="F134" s="2"/>
      <c r="G134" s="3">
        <f t="shared" si="20"/>
        <v>0</v>
      </c>
    </row>
    <row r="135" spans="1:7" s="8" customFormat="1" x14ac:dyDescent="0.25">
      <c r="A135" s="29" t="s">
        <v>57</v>
      </c>
      <c r="B135" s="4" t="s">
        <v>202</v>
      </c>
      <c r="C135" s="23"/>
      <c r="D135" s="28" t="s">
        <v>19</v>
      </c>
      <c r="E135" s="1">
        <f>E121</f>
        <v>184</v>
      </c>
      <c r="F135" s="2"/>
      <c r="G135" s="3">
        <f t="shared" ref="G135" si="21">ROUND(E135*F135,2)</f>
        <v>0</v>
      </c>
    </row>
    <row r="136" spans="1:7" s="8" customFormat="1" x14ac:dyDescent="0.25">
      <c r="A136" s="29" t="s">
        <v>69</v>
      </c>
      <c r="B136" s="4" t="s">
        <v>204</v>
      </c>
      <c r="C136" s="23"/>
      <c r="D136" s="28" t="s">
        <v>19</v>
      </c>
      <c r="E136" s="1">
        <f>E123</f>
        <v>160</v>
      </c>
      <c r="F136" s="2"/>
      <c r="G136" s="3">
        <f t="shared" ref="G136" si="22">ROUND(E136*F136,2)</f>
        <v>0</v>
      </c>
    </row>
    <row r="137" spans="1:7" s="8" customFormat="1" x14ac:dyDescent="0.25">
      <c r="A137" s="29"/>
      <c r="B137" s="4"/>
      <c r="C137" s="23"/>
      <c r="D137" s="28"/>
      <c r="E137" s="1"/>
      <c r="F137" s="84"/>
      <c r="G137" s="3"/>
    </row>
    <row r="138" spans="1:7" s="8" customFormat="1" ht="25" x14ac:dyDescent="0.25">
      <c r="A138" s="25" t="s">
        <v>239</v>
      </c>
      <c r="B138" s="23" t="s">
        <v>36</v>
      </c>
      <c r="C138" s="23" t="s">
        <v>37</v>
      </c>
      <c r="D138" s="28"/>
      <c r="E138" s="1"/>
      <c r="F138" s="84"/>
      <c r="G138" s="3"/>
    </row>
    <row r="139" spans="1:7" s="8" customFormat="1" x14ac:dyDescent="0.25">
      <c r="A139" s="29" t="s">
        <v>17</v>
      </c>
      <c r="B139" s="4" t="s">
        <v>309</v>
      </c>
      <c r="C139" s="23"/>
      <c r="D139" s="28" t="s">
        <v>7</v>
      </c>
      <c r="E139" s="1">
        <v>1</v>
      </c>
      <c r="F139" s="2"/>
      <c r="G139" s="3">
        <f>ROUND(E139*F139,2)</f>
        <v>0</v>
      </c>
    </row>
    <row r="140" spans="1:7" s="8" customFormat="1" x14ac:dyDescent="0.25">
      <c r="A140" s="22"/>
      <c r="B140" s="23"/>
      <c r="C140" s="23"/>
      <c r="D140" s="28"/>
      <c r="E140" s="1"/>
      <c r="F140" s="84"/>
      <c r="G140" s="3"/>
    </row>
    <row r="141" spans="1:7" s="8" customFormat="1" x14ac:dyDescent="0.25">
      <c r="A141" s="25" t="s">
        <v>72</v>
      </c>
      <c r="B141" s="23" t="s">
        <v>263</v>
      </c>
      <c r="C141" s="4" t="s">
        <v>37</v>
      </c>
      <c r="D141" s="28"/>
      <c r="E141" s="1"/>
      <c r="F141" s="84"/>
      <c r="G141" s="3"/>
    </row>
    <row r="142" spans="1:7" s="8" customFormat="1" x14ac:dyDescent="0.25">
      <c r="A142" s="29" t="s">
        <v>17</v>
      </c>
      <c r="B142" s="4" t="s">
        <v>205</v>
      </c>
      <c r="C142" s="23"/>
      <c r="D142" s="28"/>
      <c r="E142" s="1"/>
      <c r="F142" s="84"/>
      <c r="G142" s="3"/>
    </row>
    <row r="143" spans="1:7" s="8" customFormat="1" ht="25" x14ac:dyDescent="0.25">
      <c r="A143" s="49" t="s">
        <v>18</v>
      </c>
      <c r="B143" s="23" t="s">
        <v>41</v>
      </c>
      <c r="C143" s="23"/>
      <c r="D143" s="28" t="s">
        <v>19</v>
      </c>
      <c r="E143" s="1">
        <v>18</v>
      </c>
      <c r="F143" s="2"/>
      <c r="G143" s="3">
        <f t="shared" ref="G143" si="23">ROUND(E143*F143,2)</f>
        <v>0</v>
      </c>
    </row>
    <row r="144" spans="1:7" s="8" customFormat="1" x14ac:dyDescent="0.25">
      <c r="A144" s="49"/>
      <c r="B144" s="23"/>
      <c r="C144" s="23"/>
      <c r="D144" s="28"/>
      <c r="E144" s="1"/>
      <c r="F144" s="84"/>
      <c r="G144" s="3"/>
    </row>
    <row r="145" spans="1:7" s="8" customFormat="1" ht="25" x14ac:dyDescent="0.25">
      <c r="A145" s="50" t="s">
        <v>73</v>
      </c>
      <c r="B145" s="121" t="s">
        <v>275</v>
      </c>
      <c r="C145" s="4" t="s">
        <v>325</v>
      </c>
      <c r="D145" s="28" t="s">
        <v>7</v>
      </c>
      <c r="E145" s="1">
        <v>12</v>
      </c>
      <c r="F145" s="2"/>
      <c r="G145" s="3">
        <f>ROUND(E145*F145,2)</f>
        <v>0</v>
      </c>
    </row>
    <row r="146" spans="1:7" s="8" customFormat="1" x14ac:dyDescent="0.25">
      <c r="A146" s="26"/>
      <c r="B146" s="4"/>
      <c r="C146" s="23"/>
      <c r="D146" s="28"/>
      <c r="E146" s="1"/>
      <c r="F146" s="84"/>
      <c r="G146" s="3"/>
    </row>
    <row r="147" spans="1:7" s="8" customFormat="1" ht="25" x14ac:dyDescent="0.25">
      <c r="A147" s="25" t="s">
        <v>74</v>
      </c>
      <c r="B147" s="23" t="s">
        <v>39</v>
      </c>
      <c r="C147" s="4" t="s">
        <v>325</v>
      </c>
      <c r="D147" s="28"/>
      <c r="E147" s="1"/>
      <c r="F147" s="84"/>
      <c r="G147" s="3"/>
    </row>
    <row r="148" spans="1:7" s="8" customFormat="1" x14ac:dyDescent="0.25">
      <c r="A148" s="29" t="s">
        <v>17</v>
      </c>
      <c r="B148" s="23" t="s">
        <v>40</v>
      </c>
      <c r="C148" s="23"/>
      <c r="D148" s="28"/>
      <c r="E148" s="1"/>
      <c r="F148" s="84"/>
      <c r="G148" s="3"/>
    </row>
    <row r="149" spans="1:7" s="8" customFormat="1" ht="25" x14ac:dyDescent="0.25">
      <c r="A149" s="49" t="s">
        <v>18</v>
      </c>
      <c r="B149" s="23" t="s">
        <v>41</v>
      </c>
      <c r="C149" s="23"/>
      <c r="D149" s="28" t="s">
        <v>19</v>
      </c>
      <c r="E149" s="1">
        <v>92</v>
      </c>
      <c r="F149" s="2"/>
      <c r="G149" s="3">
        <f t="shared" ref="G149:G164" si="24">ROUND(E149*F149,2)</f>
        <v>0</v>
      </c>
    </row>
    <row r="150" spans="1:7" s="8" customFormat="1" x14ac:dyDescent="0.25">
      <c r="A150" s="29" t="s">
        <v>27</v>
      </c>
      <c r="B150" s="23" t="s">
        <v>42</v>
      </c>
      <c r="C150" s="23"/>
      <c r="D150" s="28"/>
      <c r="E150" s="1"/>
      <c r="F150" s="84"/>
      <c r="G150" s="3"/>
    </row>
    <row r="151" spans="1:7" s="8" customFormat="1" ht="25" x14ac:dyDescent="0.25">
      <c r="A151" s="49" t="s">
        <v>21</v>
      </c>
      <c r="B151" s="23" t="s">
        <v>41</v>
      </c>
      <c r="C151" s="23"/>
      <c r="D151" s="28" t="s">
        <v>19</v>
      </c>
      <c r="E151" s="1">
        <v>40</v>
      </c>
      <c r="F151" s="2"/>
      <c r="G151" s="3">
        <f t="shared" si="24"/>
        <v>0</v>
      </c>
    </row>
    <row r="152" spans="1:7" s="8" customFormat="1" x14ac:dyDescent="0.25">
      <c r="A152" s="22"/>
      <c r="B152" s="23"/>
      <c r="C152" s="23"/>
      <c r="D152" s="28"/>
      <c r="E152" s="1"/>
      <c r="F152" s="84"/>
      <c r="G152" s="3"/>
    </row>
    <row r="153" spans="1:7" s="8" customFormat="1" ht="25" x14ac:dyDescent="0.25">
      <c r="A153" s="25" t="s">
        <v>75</v>
      </c>
      <c r="B153" s="4" t="s">
        <v>196</v>
      </c>
      <c r="C153" s="4" t="s">
        <v>325</v>
      </c>
      <c r="D153" s="24"/>
      <c r="E153" s="1"/>
      <c r="F153" s="84"/>
      <c r="G153" s="3"/>
    </row>
    <row r="154" spans="1:7" s="8" customFormat="1" x14ac:dyDescent="0.25">
      <c r="A154" s="26" t="s">
        <v>17</v>
      </c>
      <c r="B154" s="4" t="s">
        <v>188</v>
      </c>
      <c r="C154" s="23"/>
      <c r="D154" s="24" t="s">
        <v>26</v>
      </c>
      <c r="E154" s="51">
        <v>30</v>
      </c>
      <c r="F154" s="2"/>
      <c r="G154" s="3">
        <f>ROUND(E154*F154,2)</f>
        <v>0</v>
      </c>
    </row>
    <row r="155" spans="1:7" s="8" customFormat="1" x14ac:dyDescent="0.25">
      <c r="A155" s="26" t="s">
        <v>27</v>
      </c>
      <c r="B155" s="4" t="s">
        <v>186</v>
      </c>
      <c r="C155" s="23"/>
      <c r="D155" s="24" t="s">
        <v>26</v>
      </c>
      <c r="E155" s="51">
        <v>3</v>
      </c>
      <c r="F155" s="2"/>
      <c r="G155" s="3">
        <f>ROUND(E155*F155,2)</f>
        <v>0</v>
      </c>
    </row>
    <row r="156" spans="1:7" s="8" customFormat="1" x14ac:dyDescent="0.25">
      <c r="A156" s="22"/>
      <c r="B156" s="23"/>
      <c r="C156" s="23"/>
      <c r="D156" s="24"/>
      <c r="E156" s="1"/>
      <c r="F156" s="84"/>
      <c r="G156" s="3"/>
    </row>
    <row r="157" spans="1:7" s="8" customFormat="1" ht="25" x14ac:dyDescent="0.25">
      <c r="A157" s="25" t="s">
        <v>76</v>
      </c>
      <c r="B157" s="23" t="s">
        <v>45</v>
      </c>
      <c r="C157" s="4" t="s">
        <v>325</v>
      </c>
      <c r="D157" s="28"/>
      <c r="E157" s="1"/>
      <c r="F157" s="84"/>
      <c r="G157" s="3"/>
    </row>
    <row r="158" spans="1:7" s="8" customFormat="1" x14ac:dyDescent="0.25">
      <c r="A158" s="29" t="s">
        <v>17</v>
      </c>
      <c r="B158" s="23" t="s">
        <v>40</v>
      </c>
      <c r="C158" s="23"/>
      <c r="D158" s="28" t="s">
        <v>7</v>
      </c>
      <c r="E158" s="1">
        <v>18</v>
      </c>
      <c r="F158" s="2"/>
      <c r="G158" s="3">
        <f t="shared" si="24"/>
        <v>0</v>
      </c>
    </row>
    <row r="159" spans="1:7" s="8" customFormat="1" x14ac:dyDescent="0.25">
      <c r="A159" s="22"/>
      <c r="B159" s="23"/>
      <c r="C159" s="23"/>
      <c r="D159" s="28"/>
      <c r="E159" s="1"/>
      <c r="F159" s="84"/>
      <c r="G159" s="3"/>
    </row>
    <row r="160" spans="1:7" s="8" customFormat="1" ht="25" x14ac:dyDescent="0.25">
      <c r="A160" s="25" t="s">
        <v>77</v>
      </c>
      <c r="B160" s="23" t="s">
        <v>47</v>
      </c>
      <c r="C160" s="4" t="s">
        <v>325</v>
      </c>
      <c r="D160" s="28" t="s">
        <v>7</v>
      </c>
      <c r="E160" s="1">
        <v>19</v>
      </c>
      <c r="F160" s="2"/>
      <c r="G160" s="3">
        <f t="shared" si="24"/>
        <v>0</v>
      </c>
    </row>
    <row r="161" spans="1:7" s="8" customFormat="1" x14ac:dyDescent="0.25">
      <c r="A161" s="22"/>
      <c r="B161" s="23"/>
      <c r="C161" s="23"/>
      <c r="D161" s="28"/>
      <c r="E161" s="1"/>
      <c r="F161" s="84"/>
      <c r="G161" s="3"/>
    </row>
    <row r="162" spans="1:7" s="8" customFormat="1" ht="25" x14ac:dyDescent="0.25">
      <c r="A162" s="25" t="s">
        <v>93</v>
      </c>
      <c r="B162" s="4" t="s">
        <v>264</v>
      </c>
      <c r="C162" s="4" t="s">
        <v>325</v>
      </c>
      <c r="D162" s="28" t="s">
        <v>7</v>
      </c>
      <c r="E162" s="1">
        <v>2</v>
      </c>
      <c r="F162" s="2"/>
      <c r="G162" s="3">
        <f t="shared" ref="G162" si="25">ROUND(E162*F162,2)</f>
        <v>0</v>
      </c>
    </row>
    <row r="163" spans="1:7" s="8" customFormat="1" x14ac:dyDescent="0.25">
      <c r="A163" s="22"/>
      <c r="B163" s="23"/>
      <c r="C163" s="23"/>
      <c r="D163" s="28"/>
      <c r="E163" s="1"/>
      <c r="F163" s="84"/>
      <c r="G163" s="3"/>
    </row>
    <row r="164" spans="1:7" s="8" customFormat="1" ht="25" x14ac:dyDescent="0.25">
      <c r="A164" s="25" t="s">
        <v>172</v>
      </c>
      <c r="B164" s="4" t="s">
        <v>317</v>
      </c>
      <c r="C164" s="4" t="s">
        <v>318</v>
      </c>
      <c r="D164" s="28" t="s">
        <v>7</v>
      </c>
      <c r="E164" s="1">
        <v>1</v>
      </c>
      <c r="F164" s="2"/>
      <c r="G164" s="3">
        <f t="shared" si="24"/>
        <v>0</v>
      </c>
    </row>
    <row r="165" spans="1:7" s="8" customFormat="1" x14ac:dyDescent="0.25">
      <c r="A165" s="22"/>
      <c r="B165" s="23"/>
      <c r="C165" s="23"/>
      <c r="D165" s="28"/>
      <c r="E165" s="1"/>
      <c r="F165" s="84"/>
      <c r="G165" s="3"/>
    </row>
    <row r="166" spans="1:7" s="8" customFormat="1" ht="25" x14ac:dyDescent="0.25">
      <c r="A166" s="25" t="s">
        <v>206</v>
      </c>
      <c r="B166" s="72" t="s">
        <v>190</v>
      </c>
      <c r="C166" s="23" t="s">
        <v>37</v>
      </c>
      <c r="D166" s="28"/>
      <c r="E166" s="1"/>
      <c r="F166" s="84"/>
      <c r="G166" s="3"/>
    </row>
    <row r="167" spans="1:7" s="8" customFormat="1" ht="25" x14ac:dyDescent="0.25">
      <c r="A167" s="26" t="s">
        <v>17</v>
      </c>
      <c r="B167" s="23" t="s">
        <v>191</v>
      </c>
      <c r="C167" s="23"/>
      <c r="D167" s="28" t="s">
        <v>7</v>
      </c>
      <c r="E167" s="1">
        <v>19</v>
      </c>
      <c r="F167" s="2"/>
      <c r="G167" s="3">
        <f t="shared" ref="G167" si="26">ROUND(E167*F167,2)</f>
        <v>0</v>
      </c>
    </row>
    <row r="168" spans="1:7" s="8" customFormat="1" x14ac:dyDescent="0.25">
      <c r="A168" s="25"/>
      <c r="B168" s="23"/>
      <c r="C168" s="23"/>
      <c r="D168" s="28"/>
      <c r="E168" s="1"/>
      <c r="F168" s="84"/>
      <c r="G168" s="3"/>
    </row>
    <row r="169" spans="1:7" s="8" customFormat="1" ht="25" x14ac:dyDescent="0.25">
      <c r="A169" s="25" t="s">
        <v>207</v>
      </c>
      <c r="B169" s="72" t="s">
        <v>192</v>
      </c>
      <c r="C169" s="23" t="s">
        <v>37</v>
      </c>
      <c r="D169" s="28"/>
      <c r="E169" s="1"/>
      <c r="F169" s="84"/>
      <c r="G169" s="3"/>
    </row>
    <row r="170" spans="1:7" s="8" customFormat="1" x14ac:dyDescent="0.25">
      <c r="A170" s="26" t="s">
        <v>17</v>
      </c>
      <c r="B170" s="23" t="s">
        <v>193</v>
      </c>
      <c r="C170" s="23"/>
      <c r="D170" s="28" t="s">
        <v>194</v>
      </c>
      <c r="E170" s="1">
        <v>1.5</v>
      </c>
      <c r="F170" s="2"/>
      <c r="G170" s="3">
        <f t="shared" ref="G170" si="27">ROUND(E170*F170,2)</f>
        <v>0</v>
      </c>
    </row>
    <row r="171" spans="1:7" s="8" customFormat="1" x14ac:dyDescent="0.25">
      <c r="A171" s="26"/>
      <c r="B171" s="23"/>
      <c r="C171" s="23"/>
      <c r="D171" s="28"/>
      <c r="E171" s="1"/>
      <c r="F171" s="84"/>
      <c r="G171" s="3"/>
    </row>
    <row r="172" spans="1:7" s="8" customFormat="1" ht="25" x14ac:dyDescent="0.25">
      <c r="A172" s="25" t="s">
        <v>208</v>
      </c>
      <c r="B172" s="23" t="s">
        <v>49</v>
      </c>
      <c r="C172" s="4" t="s">
        <v>326</v>
      </c>
      <c r="D172" s="28" t="s">
        <v>7</v>
      </c>
      <c r="E172" s="1">
        <v>27</v>
      </c>
      <c r="F172" s="2"/>
      <c r="G172" s="3">
        <f t="shared" si="20"/>
        <v>0</v>
      </c>
    </row>
    <row r="173" spans="1:7" s="8" customFormat="1" x14ac:dyDescent="0.25">
      <c r="A173" s="22"/>
      <c r="B173" s="23"/>
      <c r="C173" s="23"/>
      <c r="D173" s="28"/>
      <c r="E173" s="1"/>
      <c r="F173" s="84"/>
      <c r="G173" s="3"/>
    </row>
    <row r="174" spans="1:7" s="8" customFormat="1" ht="25" x14ac:dyDescent="0.25">
      <c r="A174" s="25" t="s">
        <v>316</v>
      </c>
      <c r="B174" s="23" t="s">
        <v>195</v>
      </c>
      <c r="C174" s="4" t="s">
        <v>326</v>
      </c>
      <c r="D174" s="28"/>
      <c r="E174" s="1"/>
      <c r="F174" s="84"/>
      <c r="G174" s="3"/>
    </row>
    <row r="175" spans="1:7" s="8" customFormat="1" ht="25" x14ac:dyDescent="0.25">
      <c r="A175" s="26" t="s">
        <v>17</v>
      </c>
      <c r="B175" s="32" t="s">
        <v>195</v>
      </c>
      <c r="C175" s="57"/>
      <c r="D175" s="28" t="s">
        <v>19</v>
      </c>
      <c r="E175" s="1">
        <v>160</v>
      </c>
      <c r="F175" s="2"/>
      <c r="G175" s="3">
        <f>ROUND(E175*F175,2)</f>
        <v>0</v>
      </c>
    </row>
    <row r="176" spans="1:7" s="8" customFormat="1" x14ac:dyDescent="0.25">
      <c r="A176" s="26" t="s">
        <v>27</v>
      </c>
      <c r="B176" s="32" t="s">
        <v>334</v>
      </c>
      <c r="C176" s="57"/>
      <c r="D176" s="28" t="s">
        <v>333</v>
      </c>
      <c r="E176" s="1">
        <v>6</v>
      </c>
      <c r="F176" s="2"/>
      <c r="G176" s="3">
        <f>ROUND(E176*F176,2)</f>
        <v>0</v>
      </c>
    </row>
    <row r="177" spans="1:7" s="8" customFormat="1" x14ac:dyDescent="0.25">
      <c r="A177" s="26" t="s">
        <v>57</v>
      </c>
      <c r="B177" s="32" t="s">
        <v>335</v>
      </c>
      <c r="C177" s="57"/>
      <c r="D177" s="28" t="s">
        <v>333</v>
      </c>
      <c r="E177" s="1">
        <v>6</v>
      </c>
      <c r="F177" s="2"/>
      <c r="G177" s="3">
        <f>ROUND(E177*F177,2)</f>
        <v>0</v>
      </c>
    </row>
    <row r="178" spans="1:7" s="8" customFormat="1" x14ac:dyDescent="0.25">
      <c r="A178" s="22"/>
      <c r="B178" s="23"/>
      <c r="C178" s="23"/>
      <c r="D178" s="28"/>
      <c r="E178" s="1"/>
      <c r="F178" s="84"/>
      <c r="G178" s="3"/>
    </row>
    <row r="179" spans="1:7" s="8" customFormat="1" ht="13.5" thickBot="1" x14ac:dyDescent="0.3">
      <c r="A179" s="203" t="s">
        <v>66</v>
      </c>
      <c r="B179" s="172" t="s">
        <v>67</v>
      </c>
      <c r="C179" s="173"/>
      <c r="D179" s="174"/>
      <c r="E179" s="164" t="s">
        <v>51</v>
      </c>
      <c r="F179" s="165"/>
      <c r="G179" s="37">
        <f>SUM(G117:G178)</f>
        <v>0</v>
      </c>
    </row>
    <row r="180" spans="1:7" s="8" customFormat="1" ht="14" thickTop="1" thickBot="1" x14ac:dyDescent="0.3">
      <c r="A180" s="202"/>
      <c r="B180" s="63"/>
      <c r="C180" s="64"/>
      <c r="D180" s="64"/>
      <c r="E180" s="79"/>
      <c r="F180" s="80"/>
      <c r="G180" s="81"/>
    </row>
    <row r="181" spans="1:7" s="8" customFormat="1" ht="13.5" thickTop="1" x14ac:dyDescent="0.25">
      <c r="A181" s="43" t="s">
        <v>78</v>
      </c>
      <c r="B181" s="169" t="s">
        <v>234</v>
      </c>
      <c r="C181" s="170"/>
      <c r="D181" s="170"/>
      <c r="E181" s="170"/>
      <c r="F181" s="170"/>
      <c r="G181" s="171"/>
    </row>
    <row r="182" spans="1:7" s="8" customFormat="1" x14ac:dyDescent="0.25">
      <c r="A182" s="44"/>
      <c r="B182" s="45"/>
      <c r="C182" s="45"/>
      <c r="D182" s="46"/>
      <c r="E182" s="47"/>
      <c r="F182" s="114"/>
      <c r="G182" s="48"/>
    </row>
    <row r="183" spans="1:7" s="8" customFormat="1" x14ac:dyDescent="0.25">
      <c r="A183" s="25" t="s">
        <v>79</v>
      </c>
      <c r="B183" s="4" t="s">
        <v>187</v>
      </c>
      <c r="C183" s="4" t="s">
        <v>185</v>
      </c>
      <c r="D183" s="24"/>
      <c r="E183" s="1"/>
      <c r="F183" s="84"/>
      <c r="G183" s="3"/>
    </row>
    <row r="184" spans="1:7" s="8" customFormat="1" x14ac:dyDescent="0.25">
      <c r="A184" s="29" t="s">
        <v>17</v>
      </c>
      <c r="B184" s="4" t="s">
        <v>289</v>
      </c>
      <c r="C184" s="4"/>
      <c r="D184" s="46"/>
      <c r="E184" s="1"/>
      <c r="F184" s="84"/>
      <c r="G184" s="3"/>
    </row>
    <row r="185" spans="1:7" s="8" customFormat="1" ht="25" x14ac:dyDescent="0.25">
      <c r="A185" s="49" t="s">
        <v>18</v>
      </c>
      <c r="B185" s="4" t="s">
        <v>209</v>
      </c>
      <c r="C185" s="23"/>
      <c r="D185" s="28" t="s">
        <v>19</v>
      </c>
      <c r="E185" s="1">
        <v>130</v>
      </c>
      <c r="F185" s="2"/>
      <c r="G185" s="3">
        <f t="shared" ref="G185:G192" si="28">ROUND(E185*F185,2)</f>
        <v>0</v>
      </c>
    </row>
    <row r="186" spans="1:7" s="8" customFormat="1" x14ac:dyDescent="0.25">
      <c r="A186" s="26"/>
      <c r="B186" s="23"/>
      <c r="C186" s="23"/>
      <c r="D186" s="28"/>
      <c r="E186" s="1"/>
      <c r="F186" s="84"/>
      <c r="G186" s="3"/>
    </row>
    <row r="187" spans="1:7" s="8" customFormat="1" x14ac:dyDescent="0.25">
      <c r="A187" s="25" t="s">
        <v>80</v>
      </c>
      <c r="B187" s="4" t="s">
        <v>24</v>
      </c>
      <c r="C187" s="4" t="s">
        <v>37</v>
      </c>
      <c r="D187" s="24"/>
      <c r="E187" s="1"/>
      <c r="F187" s="84"/>
      <c r="G187" s="3"/>
    </row>
    <row r="188" spans="1:7" s="8" customFormat="1" x14ac:dyDescent="0.25">
      <c r="A188" s="29" t="s">
        <v>17</v>
      </c>
      <c r="B188" s="4" t="s">
        <v>182</v>
      </c>
      <c r="C188" s="4"/>
      <c r="D188" s="24"/>
      <c r="E188" s="1"/>
      <c r="F188" s="84"/>
      <c r="G188" s="3"/>
    </row>
    <row r="189" spans="1:7" s="8" customFormat="1" ht="25" x14ac:dyDescent="0.25">
      <c r="A189" s="49" t="s">
        <v>18</v>
      </c>
      <c r="B189" s="4" t="s">
        <v>291</v>
      </c>
      <c r="C189" s="23"/>
      <c r="D189" s="24" t="s">
        <v>26</v>
      </c>
      <c r="E189" s="1">
        <v>4</v>
      </c>
      <c r="F189" s="2"/>
      <c r="G189" s="3">
        <f t="shared" si="28"/>
        <v>0</v>
      </c>
    </row>
    <row r="190" spans="1:7" s="8" customFormat="1" x14ac:dyDescent="0.25">
      <c r="A190" s="22"/>
      <c r="B190" s="23"/>
      <c r="C190" s="23"/>
      <c r="D190" s="28"/>
      <c r="E190" s="1"/>
      <c r="F190" s="84"/>
      <c r="G190" s="3"/>
    </row>
    <row r="191" spans="1:7" s="8" customFormat="1" x14ac:dyDescent="0.25">
      <c r="A191" s="50" t="s">
        <v>173</v>
      </c>
      <c r="B191" s="23" t="s">
        <v>33</v>
      </c>
      <c r="C191" s="23" t="s">
        <v>34</v>
      </c>
      <c r="D191" s="28"/>
      <c r="E191" s="1"/>
      <c r="F191" s="84"/>
      <c r="G191" s="3"/>
    </row>
    <row r="192" spans="1:7" s="8" customFormat="1" x14ac:dyDescent="0.25">
      <c r="A192" s="29" t="s">
        <v>17</v>
      </c>
      <c r="B192" s="4" t="s">
        <v>290</v>
      </c>
      <c r="C192" s="23"/>
      <c r="D192" s="28" t="s">
        <v>19</v>
      </c>
      <c r="E192" s="1">
        <f>E185</f>
        <v>130</v>
      </c>
      <c r="F192" s="2"/>
      <c r="G192" s="3">
        <f t="shared" si="28"/>
        <v>0</v>
      </c>
    </row>
    <row r="193" spans="1:7" s="8" customFormat="1" x14ac:dyDescent="0.25">
      <c r="A193" s="22"/>
      <c r="B193" s="23"/>
      <c r="C193" s="23"/>
      <c r="D193" s="28"/>
      <c r="E193" s="1"/>
      <c r="F193" s="84"/>
      <c r="G193" s="3"/>
    </row>
    <row r="194" spans="1:7" s="8" customFormat="1" ht="25" x14ac:dyDescent="0.25">
      <c r="A194" s="50" t="s">
        <v>174</v>
      </c>
      <c r="B194" s="23" t="s">
        <v>39</v>
      </c>
      <c r="C194" s="4" t="s">
        <v>325</v>
      </c>
      <c r="D194" s="28"/>
      <c r="E194" s="1"/>
      <c r="F194" s="84"/>
      <c r="G194" s="3"/>
    </row>
    <row r="195" spans="1:7" s="8" customFormat="1" x14ac:dyDescent="0.25">
      <c r="A195" s="26" t="s">
        <v>17</v>
      </c>
      <c r="B195" s="4" t="s">
        <v>188</v>
      </c>
      <c r="C195" s="23"/>
      <c r="D195" s="28"/>
      <c r="E195" s="1"/>
      <c r="F195" s="84"/>
      <c r="G195" s="3"/>
    </row>
    <row r="196" spans="1:7" s="8" customFormat="1" ht="25" x14ac:dyDescent="0.25">
      <c r="A196" s="27" t="s">
        <v>18</v>
      </c>
      <c r="B196" s="23" t="s">
        <v>41</v>
      </c>
      <c r="C196" s="23"/>
      <c r="D196" s="28" t="s">
        <v>19</v>
      </c>
      <c r="E196" s="1">
        <v>22</v>
      </c>
      <c r="F196" s="2"/>
      <c r="G196" s="3">
        <f t="shared" ref="G196" si="29">ROUND(E196*F196,2)</f>
        <v>0</v>
      </c>
    </row>
    <row r="197" spans="1:7" s="8" customFormat="1" x14ac:dyDescent="0.25">
      <c r="A197" s="26" t="s">
        <v>27</v>
      </c>
      <c r="B197" s="23" t="s">
        <v>42</v>
      </c>
      <c r="C197" s="23"/>
      <c r="D197" s="28"/>
      <c r="E197" s="1"/>
      <c r="F197" s="84"/>
      <c r="G197" s="3"/>
    </row>
    <row r="198" spans="1:7" s="8" customFormat="1" ht="25" x14ac:dyDescent="0.25">
      <c r="A198" s="27" t="s">
        <v>18</v>
      </c>
      <c r="B198" s="23" t="s">
        <v>41</v>
      </c>
      <c r="C198" s="23"/>
      <c r="D198" s="28" t="s">
        <v>19</v>
      </c>
      <c r="E198" s="1">
        <v>30</v>
      </c>
      <c r="F198" s="2"/>
      <c r="G198" s="3">
        <f t="shared" ref="G198" si="30">ROUND(E198*F198,2)</f>
        <v>0</v>
      </c>
    </row>
    <row r="199" spans="1:7" s="8" customFormat="1" x14ac:dyDescent="0.25">
      <c r="A199" s="26"/>
      <c r="B199" s="23"/>
      <c r="C199" s="23"/>
      <c r="D199" s="28"/>
      <c r="E199" s="1"/>
      <c r="F199" s="84"/>
      <c r="G199" s="3"/>
    </row>
    <row r="200" spans="1:7" s="8" customFormat="1" ht="25" x14ac:dyDescent="0.25">
      <c r="A200" s="50" t="s">
        <v>175</v>
      </c>
      <c r="B200" s="23" t="s">
        <v>45</v>
      </c>
      <c r="C200" s="4" t="s">
        <v>325</v>
      </c>
      <c r="D200" s="28"/>
      <c r="E200" s="1"/>
      <c r="F200" s="84"/>
      <c r="G200" s="3"/>
    </row>
    <row r="201" spans="1:7" s="8" customFormat="1" x14ac:dyDescent="0.25">
      <c r="A201" s="26" t="s">
        <v>25</v>
      </c>
      <c r="B201" s="4" t="s">
        <v>188</v>
      </c>
      <c r="C201" s="23"/>
      <c r="D201" s="28" t="s">
        <v>7</v>
      </c>
      <c r="E201" s="1">
        <v>4</v>
      </c>
      <c r="F201" s="2"/>
      <c r="G201" s="3">
        <f t="shared" ref="G201" si="31">ROUND(E201*F201,2)</f>
        <v>0</v>
      </c>
    </row>
    <row r="202" spans="1:7" s="8" customFormat="1" x14ac:dyDescent="0.25">
      <c r="A202" s="26" t="s">
        <v>27</v>
      </c>
      <c r="B202" s="4" t="s">
        <v>186</v>
      </c>
      <c r="C202" s="23"/>
      <c r="D202" s="28" t="s">
        <v>7</v>
      </c>
      <c r="E202" s="1">
        <v>1</v>
      </c>
      <c r="F202" s="2"/>
      <c r="G202" s="3">
        <f t="shared" ref="G202:G214" si="32">ROUND(E202*F202,2)</f>
        <v>0</v>
      </c>
    </row>
    <row r="203" spans="1:7" s="8" customFormat="1" x14ac:dyDescent="0.25">
      <c r="A203" s="22"/>
      <c r="B203" s="23"/>
      <c r="C203" s="23"/>
      <c r="D203" s="28"/>
      <c r="E203" s="1"/>
      <c r="F203" s="84"/>
      <c r="G203" s="3"/>
    </row>
    <row r="204" spans="1:7" s="8" customFormat="1" ht="25" x14ac:dyDescent="0.25">
      <c r="A204" s="25" t="s">
        <v>176</v>
      </c>
      <c r="B204" s="4" t="s">
        <v>292</v>
      </c>
      <c r="C204" s="4" t="s">
        <v>325</v>
      </c>
      <c r="D204" s="28" t="s">
        <v>7</v>
      </c>
      <c r="E204" s="1">
        <v>1</v>
      </c>
      <c r="F204" s="2"/>
      <c r="G204" s="3">
        <f t="shared" si="32"/>
        <v>0</v>
      </c>
    </row>
    <row r="205" spans="1:7" s="8" customFormat="1" x14ac:dyDescent="0.25">
      <c r="A205" s="22"/>
      <c r="B205" s="23"/>
      <c r="C205" s="23"/>
      <c r="D205" s="28"/>
      <c r="E205" s="1"/>
      <c r="F205" s="84"/>
      <c r="G205" s="3"/>
    </row>
    <row r="206" spans="1:7" s="8" customFormat="1" ht="25" x14ac:dyDescent="0.25">
      <c r="A206" s="25" t="s">
        <v>177</v>
      </c>
      <c r="B206" s="23" t="s">
        <v>47</v>
      </c>
      <c r="C206" s="23"/>
      <c r="D206" s="28" t="s">
        <v>7</v>
      </c>
      <c r="E206" s="1">
        <v>4</v>
      </c>
      <c r="F206" s="2"/>
      <c r="G206" s="3">
        <f t="shared" ref="G206" si="33">ROUND(E206*F206,2)</f>
        <v>0</v>
      </c>
    </row>
    <row r="207" spans="1:7" s="8" customFormat="1" x14ac:dyDescent="0.25">
      <c r="A207" s="22"/>
      <c r="B207" s="39"/>
      <c r="C207" s="23"/>
      <c r="D207" s="28"/>
      <c r="E207" s="1"/>
      <c r="F207" s="84"/>
      <c r="G207" s="3"/>
    </row>
    <row r="208" spans="1:7" s="8" customFormat="1" ht="25" x14ac:dyDescent="0.25">
      <c r="A208" s="25" t="s">
        <v>178</v>
      </c>
      <c r="B208" s="83" t="s">
        <v>190</v>
      </c>
      <c r="C208" s="23" t="s">
        <v>37</v>
      </c>
      <c r="D208" s="28"/>
      <c r="E208" s="1"/>
      <c r="F208" s="84"/>
      <c r="G208" s="3"/>
    </row>
    <row r="209" spans="1:7" s="8" customFormat="1" ht="25" x14ac:dyDescent="0.25">
      <c r="A209" s="26" t="s">
        <v>17</v>
      </c>
      <c r="B209" s="45" t="s">
        <v>191</v>
      </c>
      <c r="C209" s="23"/>
      <c r="D209" s="28" t="s">
        <v>7</v>
      </c>
      <c r="E209" s="1">
        <v>4</v>
      </c>
      <c r="F209" s="2"/>
      <c r="G209" s="3">
        <f t="shared" ref="G209" si="34">ROUND(E209*F209,2)</f>
        <v>0</v>
      </c>
    </row>
    <row r="210" spans="1:7" s="8" customFormat="1" x14ac:dyDescent="0.25">
      <c r="A210" s="25"/>
      <c r="B210" s="23"/>
      <c r="C210" s="23"/>
      <c r="D210" s="28"/>
      <c r="E210" s="1"/>
      <c r="F210" s="84"/>
      <c r="G210" s="3"/>
    </row>
    <row r="211" spans="1:7" s="8" customFormat="1" ht="25" x14ac:dyDescent="0.25">
      <c r="A211" s="25" t="s">
        <v>179</v>
      </c>
      <c r="B211" s="72" t="s">
        <v>192</v>
      </c>
      <c r="C211" s="23" t="s">
        <v>37</v>
      </c>
      <c r="D211" s="28"/>
      <c r="E211" s="1"/>
      <c r="F211" s="84"/>
      <c r="G211" s="3"/>
    </row>
    <row r="212" spans="1:7" s="8" customFormat="1" x14ac:dyDescent="0.25">
      <c r="A212" s="26" t="s">
        <v>17</v>
      </c>
      <c r="B212" s="23" t="s">
        <v>193</v>
      </c>
      <c r="C212" s="23"/>
      <c r="D212" s="28" t="s">
        <v>194</v>
      </c>
      <c r="E212" s="1">
        <v>2</v>
      </c>
      <c r="F212" s="2"/>
      <c r="G212" s="3">
        <f t="shared" ref="G212" si="35">ROUND(E212*F212,2)</f>
        <v>0</v>
      </c>
    </row>
    <row r="213" spans="1:7" s="8" customFormat="1" x14ac:dyDescent="0.25">
      <c r="A213" s="25"/>
      <c r="B213" s="23"/>
      <c r="C213" s="23"/>
      <c r="D213" s="28"/>
      <c r="E213" s="1"/>
      <c r="F213" s="84"/>
      <c r="G213" s="3"/>
    </row>
    <row r="214" spans="1:7" s="8" customFormat="1" ht="25" x14ac:dyDescent="0.25">
      <c r="A214" s="25" t="s">
        <v>180</v>
      </c>
      <c r="B214" s="23" t="s">
        <v>49</v>
      </c>
      <c r="C214" s="4" t="s">
        <v>326</v>
      </c>
      <c r="D214" s="28" t="s">
        <v>7</v>
      </c>
      <c r="E214" s="1">
        <v>5</v>
      </c>
      <c r="F214" s="2"/>
      <c r="G214" s="3">
        <f t="shared" si="32"/>
        <v>0</v>
      </c>
    </row>
    <row r="215" spans="1:7" s="8" customFormat="1" x14ac:dyDescent="0.25">
      <c r="A215" s="25"/>
      <c r="B215" s="23"/>
      <c r="C215" s="23"/>
      <c r="D215" s="28"/>
      <c r="E215" s="1"/>
      <c r="F215" s="84"/>
      <c r="G215" s="3"/>
    </row>
    <row r="216" spans="1:7" s="8" customFormat="1" ht="13.5" thickBot="1" x14ac:dyDescent="0.3">
      <c r="A216" s="36" t="s">
        <v>78</v>
      </c>
      <c r="B216" s="172" t="str">
        <f>B181</f>
        <v>Lilac Street - Carter Avenue to Grant Avenue</v>
      </c>
      <c r="C216" s="173"/>
      <c r="D216" s="174"/>
      <c r="E216" s="164" t="s">
        <v>51</v>
      </c>
      <c r="F216" s="165"/>
      <c r="G216" s="82">
        <f>SUM(G183:G215)</f>
        <v>0</v>
      </c>
    </row>
    <row r="217" spans="1:7" s="8" customFormat="1" ht="13.5" thickTop="1" thickBot="1" x14ac:dyDescent="0.3">
      <c r="A217" s="38"/>
      <c r="B217" s="39"/>
      <c r="C217" s="39"/>
      <c r="D217" s="40"/>
      <c r="E217" s="41"/>
      <c r="F217" s="42"/>
      <c r="G217" s="42"/>
    </row>
    <row r="218" spans="1:7" s="8" customFormat="1" ht="13.5" thickTop="1" x14ac:dyDescent="0.25">
      <c r="A218" s="43" t="s">
        <v>81</v>
      </c>
      <c r="B218" s="169" t="s">
        <v>310</v>
      </c>
      <c r="C218" s="170"/>
      <c r="D218" s="170"/>
      <c r="E218" s="170"/>
      <c r="F218" s="170"/>
      <c r="G218" s="171"/>
    </row>
    <row r="219" spans="1:7" s="8" customFormat="1" x14ac:dyDescent="0.25">
      <c r="A219" s="44"/>
      <c r="B219" s="45"/>
      <c r="C219" s="45"/>
      <c r="D219" s="46"/>
      <c r="E219" s="47"/>
      <c r="F219" s="114"/>
      <c r="G219" s="48"/>
    </row>
    <row r="220" spans="1:7" s="8" customFormat="1" x14ac:dyDescent="0.25">
      <c r="A220" s="25" t="s">
        <v>83</v>
      </c>
      <c r="B220" s="4" t="s">
        <v>187</v>
      </c>
      <c r="C220" s="4" t="s">
        <v>185</v>
      </c>
      <c r="D220" s="24"/>
      <c r="E220" s="1"/>
      <c r="F220" s="84"/>
      <c r="G220" s="3"/>
    </row>
    <row r="221" spans="1:7" s="8" customFormat="1" x14ac:dyDescent="0.25">
      <c r="A221" s="29" t="s">
        <v>17</v>
      </c>
      <c r="B221" s="4" t="s">
        <v>293</v>
      </c>
      <c r="C221" s="4"/>
      <c r="D221" s="24"/>
      <c r="E221" s="1"/>
      <c r="F221" s="84"/>
      <c r="G221" s="3"/>
    </row>
    <row r="222" spans="1:7" s="8" customFormat="1" ht="25" x14ac:dyDescent="0.25">
      <c r="A222" s="49" t="s">
        <v>18</v>
      </c>
      <c r="B222" s="4" t="s">
        <v>210</v>
      </c>
      <c r="C222" s="23"/>
      <c r="D222" s="24" t="s">
        <v>19</v>
      </c>
      <c r="E222" s="1">
        <v>175</v>
      </c>
      <c r="F222" s="2"/>
      <c r="G222" s="3">
        <f>ROUND(E222*F222,2)</f>
        <v>0</v>
      </c>
    </row>
    <row r="223" spans="1:7" s="8" customFormat="1" x14ac:dyDescent="0.25">
      <c r="A223" s="29" t="s">
        <v>27</v>
      </c>
      <c r="B223" s="4" t="s">
        <v>186</v>
      </c>
      <c r="C223" s="23"/>
      <c r="D223" s="24"/>
      <c r="E223" s="1"/>
      <c r="F223" s="84"/>
      <c r="G223" s="3"/>
    </row>
    <row r="224" spans="1:7" s="8" customFormat="1" ht="25" x14ac:dyDescent="0.25">
      <c r="A224" s="49" t="s">
        <v>18</v>
      </c>
      <c r="B224" s="4" t="s">
        <v>209</v>
      </c>
      <c r="C224" s="23"/>
      <c r="D224" s="24" t="s">
        <v>19</v>
      </c>
      <c r="E224" s="1">
        <v>16</v>
      </c>
      <c r="F224" s="2"/>
      <c r="G224" s="3">
        <f t="shared" ref="G224" si="36">ROUND(E224*F224,2)</f>
        <v>0</v>
      </c>
    </row>
    <row r="225" spans="1:7" s="8" customFormat="1" x14ac:dyDescent="0.25">
      <c r="A225" s="22"/>
      <c r="B225" s="4"/>
      <c r="C225" s="23"/>
      <c r="D225" s="28"/>
      <c r="E225" s="1"/>
      <c r="F225" s="84"/>
      <c r="G225" s="3"/>
    </row>
    <row r="226" spans="1:7" s="8" customFormat="1" x14ac:dyDescent="0.25">
      <c r="A226" s="25" t="s">
        <v>236</v>
      </c>
      <c r="B226" s="4" t="s">
        <v>24</v>
      </c>
      <c r="C226" s="119"/>
      <c r="D226" s="28"/>
      <c r="E226" s="1"/>
      <c r="F226" s="84"/>
      <c r="G226" s="3"/>
    </row>
    <row r="227" spans="1:7" s="8" customFormat="1" x14ac:dyDescent="0.25">
      <c r="A227" s="29" t="s">
        <v>17</v>
      </c>
      <c r="B227" s="4" t="s">
        <v>182</v>
      </c>
      <c r="C227" s="4" t="s">
        <v>37</v>
      </c>
      <c r="D227" s="28"/>
      <c r="E227" s="1"/>
      <c r="F227" s="84"/>
      <c r="G227" s="3"/>
    </row>
    <row r="228" spans="1:7" s="8" customFormat="1" ht="25" x14ac:dyDescent="0.25">
      <c r="A228" s="49" t="s">
        <v>18</v>
      </c>
      <c r="B228" s="4" t="s">
        <v>274</v>
      </c>
      <c r="C228" s="23"/>
      <c r="D228" s="28" t="s">
        <v>26</v>
      </c>
      <c r="E228" s="1">
        <v>4</v>
      </c>
      <c r="F228" s="2"/>
      <c r="G228" s="3">
        <f t="shared" ref="G228" si="37">ROUND(E228*F228,2)</f>
        <v>0</v>
      </c>
    </row>
    <row r="229" spans="1:7" s="8" customFormat="1" x14ac:dyDescent="0.25">
      <c r="A229" s="29" t="s">
        <v>27</v>
      </c>
      <c r="B229" s="23" t="s">
        <v>28</v>
      </c>
      <c r="C229" s="4" t="s">
        <v>235</v>
      </c>
      <c r="D229" s="24"/>
      <c r="E229" s="1"/>
      <c r="F229" s="84"/>
      <c r="G229" s="3"/>
    </row>
    <row r="230" spans="1:7" s="8" customFormat="1" ht="25" x14ac:dyDescent="0.25">
      <c r="A230" s="49" t="s">
        <v>18</v>
      </c>
      <c r="B230" s="4" t="s">
        <v>319</v>
      </c>
      <c r="C230" s="23"/>
      <c r="D230" s="24" t="s">
        <v>26</v>
      </c>
      <c r="E230" s="1">
        <v>4</v>
      </c>
      <c r="F230" s="2"/>
      <c r="G230" s="3">
        <f t="shared" ref="G230" si="38">ROUND(E230*F230,2)</f>
        <v>0</v>
      </c>
    </row>
    <row r="231" spans="1:7" s="8" customFormat="1" ht="25" x14ac:dyDescent="0.25">
      <c r="A231" s="49" t="s">
        <v>22</v>
      </c>
      <c r="B231" s="4" t="s">
        <v>322</v>
      </c>
      <c r="C231" s="23"/>
      <c r="D231" s="24" t="s">
        <v>26</v>
      </c>
      <c r="E231" s="1">
        <v>10</v>
      </c>
      <c r="F231" s="2"/>
      <c r="G231" s="3">
        <f t="shared" ref="G231" si="39">ROUND(E231*F231,2)</f>
        <v>0</v>
      </c>
    </row>
    <row r="232" spans="1:7" s="8" customFormat="1" x14ac:dyDescent="0.25">
      <c r="A232" s="22"/>
      <c r="B232" s="23"/>
      <c r="C232" s="23"/>
      <c r="D232" s="28"/>
      <c r="E232" s="1"/>
      <c r="F232" s="84"/>
      <c r="G232" s="3"/>
    </row>
    <row r="233" spans="1:7" s="8" customFormat="1" x14ac:dyDescent="0.25">
      <c r="A233" s="50" t="s">
        <v>84</v>
      </c>
      <c r="B233" s="23" t="s">
        <v>33</v>
      </c>
      <c r="C233" s="23" t="s">
        <v>34</v>
      </c>
      <c r="D233" s="28"/>
      <c r="E233" s="1"/>
      <c r="F233" s="84"/>
      <c r="G233" s="3"/>
    </row>
    <row r="234" spans="1:7" s="8" customFormat="1" x14ac:dyDescent="0.25">
      <c r="A234" s="26" t="s">
        <v>17</v>
      </c>
      <c r="B234" s="4" t="s">
        <v>294</v>
      </c>
      <c r="C234" s="23"/>
      <c r="D234" s="28" t="s">
        <v>19</v>
      </c>
      <c r="E234" s="1">
        <f>E222</f>
        <v>175</v>
      </c>
      <c r="F234" s="2"/>
      <c r="G234" s="3">
        <f t="shared" ref="G234" si="40">ROUND(E234*F234,2)</f>
        <v>0</v>
      </c>
    </row>
    <row r="235" spans="1:7" s="8" customFormat="1" x14ac:dyDescent="0.25">
      <c r="A235" s="29" t="s">
        <v>27</v>
      </c>
      <c r="B235" s="4" t="s">
        <v>204</v>
      </c>
      <c r="C235" s="23"/>
      <c r="D235" s="28" t="s">
        <v>19</v>
      </c>
      <c r="E235" s="1">
        <f>E224</f>
        <v>16</v>
      </c>
      <c r="F235" s="2"/>
      <c r="G235" s="3">
        <f t="shared" ref="G235" si="41">ROUND(E235*F235,2)</f>
        <v>0</v>
      </c>
    </row>
    <row r="236" spans="1:7" s="8" customFormat="1" x14ac:dyDescent="0.25">
      <c r="A236" s="26"/>
      <c r="B236" s="4"/>
      <c r="C236" s="23"/>
      <c r="D236" s="28"/>
      <c r="E236" s="1"/>
      <c r="F236" s="84"/>
      <c r="G236" s="3"/>
    </row>
    <row r="237" spans="1:7" s="8" customFormat="1" ht="25" x14ac:dyDescent="0.25">
      <c r="A237" s="25" t="s">
        <v>85</v>
      </c>
      <c r="B237" s="23" t="s">
        <v>36</v>
      </c>
      <c r="C237" s="23" t="s">
        <v>37</v>
      </c>
      <c r="D237" s="28"/>
      <c r="E237" s="1"/>
      <c r="F237" s="84"/>
      <c r="G237" s="3"/>
    </row>
    <row r="238" spans="1:7" s="8" customFormat="1" x14ac:dyDescent="0.25">
      <c r="A238" s="29" t="s">
        <v>17</v>
      </c>
      <c r="B238" s="4" t="s">
        <v>293</v>
      </c>
      <c r="C238" s="23"/>
      <c r="D238" s="28" t="s">
        <v>7</v>
      </c>
      <c r="E238" s="1">
        <v>1</v>
      </c>
      <c r="F238" s="2"/>
      <c r="G238" s="3">
        <f t="shared" ref="G238" si="42">ROUND(E238*F238,2)</f>
        <v>0</v>
      </c>
    </row>
    <row r="239" spans="1:7" s="8" customFormat="1" x14ac:dyDescent="0.25">
      <c r="A239" s="29"/>
      <c r="B239" s="4"/>
      <c r="C239" s="23"/>
      <c r="D239" s="28"/>
      <c r="E239" s="1"/>
      <c r="F239" s="84"/>
      <c r="G239" s="3"/>
    </row>
    <row r="240" spans="1:7" s="8" customFormat="1" ht="25" x14ac:dyDescent="0.25">
      <c r="A240" s="50" t="s">
        <v>86</v>
      </c>
      <c r="B240" s="23" t="s">
        <v>39</v>
      </c>
      <c r="C240" s="4" t="s">
        <v>325</v>
      </c>
      <c r="D240" s="28"/>
      <c r="E240" s="1"/>
      <c r="F240" s="84"/>
      <c r="G240" s="3"/>
    </row>
    <row r="241" spans="1:7" s="8" customFormat="1" x14ac:dyDescent="0.25">
      <c r="A241" s="26" t="s">
        <v>17</v>
      </c>
      <c r="B241" s="4" t="s">
        <v>188</v>
      </c>
      <c r="C241" s="23"/>
      <c r="D241" s="28"/>
      <c r="E241" s="1"/>
      <c r="F241" s="84"/>
      <c r="G241" s="3"/>
    </row>
    <row r="242" spans="1:7" s="8" customFormat="1" ht="25" x14ac:dyDescent="0.25">
      <c r="A242" s="27" t="s">
        <v>18</v>
      </c>
      <c r="B242" s="23" t="s">
        <v>41</v>
      </c>
      <c r="C242" s="23"/>
      <c r="D242" s="28" t="s">
        <v>19</v>
      </c>
      <c r="E242" s="1">
        <v>15</v>
      </c>
      <c r="F242" s="2"/>
      <c r="G242" s="3">
        <f t="shared" ref="G242" si="43">ROUND(E242*F242,2)</f>
        <v>0</v>
      </c>
    </row>
    <row r="243" spans="1:7" s="8" customFormat="1" x14ac:dyDescent="0.25">
      <c r="A243" s="22"/>
      <c r="B243" s="23"/>
      <c r="C243" s="23"/>
      <c r="D243" s="28"/>
      <c r="E243" s="1"/>
      <c r="F243" s="84"/>
      <c r="G243" s="3"/>
    </row>
    <row r="244" spans="1:7" s="8" customFormat="1" ht="25" x14ac:dyDescent="0.25">
      <c r="A244" s="25" t="s">
        <v>87</v>
      </c>
      <c r="B244" s="23" t="s">
        <v>263</v>
      </c>
      <c r="C244" s="4" t="s">
        <v>325</v>
      </c>
      <c r="D244" s="28"/>
      <c r="E244" s="1"/>
      <c r="F244" s="84"/>
      <c r="G244" s="3"/>
    </row>
    <row r="245" spans="1:7" s="8" customFormat="1" x14ac:dyDescent="0.25">
      <c r="A245" s="29" t="s">
        <v>17</v>
      </c>
      <c r="B245" s="4" t="s">
        <v>188</v>
      </c>
      <c r="C245" s="23"/>
      <c r="D245" s="28"/>
      <c r="E245" s="1"/>
      <c r="F245" s="84"/>
      <c r="G245" s="3"/>
    </row>
    <row r="246" spans="1:7" s="8" customFormat="1" ht="25" x14ac:dyDescent="0.25">
      <c r="A246" s="49" t="s">
        <v>18</v>
      </c>
      <c r="B246" s="23" t="s">
        <v>41</v>
      </c>
      <c r="C246" s="23"/>
      <c r="D246" s="28" t="s">
        <v>19</v>
      </c>
      <c r="E246" s="1">
        <v>21</v>
      </c>
      <c r="F246" s="2"/>
      <c r="G246" s="3">
        <f t="shared" ref="G246" si="44">ROUND(E246*F246,2)</f>
        <v>0</v>
      </c>
    </row>
    <row r="247" spans="1:7" s="8" customFormat="1" x14ac:dyDescent="0.25">
      <c r="A247" s="29"/>
      <c r="B247" s="4"/>
      <c r="C247" s="23"/>
      <c r="D247" s="28"/>
      <c r="E247" s="1"/>
      <c r="F247" s="84"/>
      <c r="G247" s="3"/>
    </row>
    <row r="248" spans="1:7" s="8" customFormat="1" ht="25" x14ac:dyDescent="0.25">
      <c r="A248" s="50" t="s">
        <v>88</v>
      </c>
      <c r="B248" s="121" t="s">
        <v>275</v>
      </c>
      <c r="C248" s="4" t="s">
        <v>325</v>
      </c>
      <c r="D248" s="28" t="s">
        <v>7</v>
      </c>
      <c r="E248" s="1">
        <v>1</v>
      </c>
      <c r="F248" s="2"/>
      <c r="G248" s="3">
        <f>ROUND(E248*F248,2)</f>
        <v>0</v>
      </c>
    </row>
    <row r="249" spans="1:7" s="8" customFormat="1" x14ac:dyDescent="0.25">
      <c r="A249" s="26"/>
      <c r="B249" s="4"/>
      <c r="C249" s="23"/>
      <c r="D249" s="28"/>
      <c r="E249" s="1"/>
      <c r="F249" s="84"/>
      <c r="G249" s="3"/>
    </row>
    <row r="250" spans="1:7" s="8" customFormat="1" ht="25" x14ac:dyDescent="0.25">
      <c r="A250" s="50" t="s">
        <v>89</v>
      </c>
      <c r="B250" s="23" t="s">
        <v>45</v>
      </c>
      <c r="C250" s="4" t="s">
        <v>325</v>
      </c>
      <c r="D250" s="28"/>
      <c r="E250" s="1"/>
      <c r="F250" s="84"/>
      <c r="G250" s="3"/>
    </row>
    <row r="251" spans="1:7" s="8" customFormat="1" x14ac:dyDescent="0.25">
      <c r="A251" s="26" t="s">
        <v>25</v>
      </c>
      <c r="B251" s="4" t="s">
        <v>188</v>
      </c>
      <c r="C251" s="23"/>
      <c r="D251" s="28" t="s">
        <v>7</v>
      </c>
      <c r="E251" s="1">
        <v>2</v>
      </c>
      <c r="F251" s="2"/>
      <c r="G251" s="3">
        <f>ROUND(E251*F251,2)</f>
        <v>0</v>
      </c>
    </row>
    <row r="252" spans="1:7" s="8" customFormat="1" x14ac:dyDescent="0.25">
      <c r="A252" s="26"/>
      <c r="B252" s="23"/>
      <c r="C252" s="23"/>
      <c r="D252" s="28"/>
      <c r="E252" s="1"/>
      <c r="F252" s="84"/>
      <c r="G252" s="3"/>
    </row>
    <row r="253" spans="1:7" s="8" customFormat="1" ht="25" x14ac:dyDescent="0.25">
      <c r="A253" s="25" t="s">
        <v>90</v>
      </c>
      <c r="B253" s="4" t="s">
        <v>170</v>
      </c>
      <c r="C253" s="4" t="s">
        <v>325</v>
      </c>
      <c r="D253" s="28" t="s">
        <v>7</v>
      </c>
      <c r="E253" s="1">
        <v>3</v>
      </c>
      <c r="F253" s="2"/>
      <c r="G253" s="3">
        <f t="shared" ref="G253" si="45">ROUND(E253*F253,2)</f>
        <v>0</v>
      </c>
    </row>
    <row r="254" spans="1:7" s="8" customFormat="1" x14ac:dyDescent="0.25">
      <c r="A254" s="22"/>
      <c r="B254" s="23"/>
      <c r="C254" s="23"/>
      <c r="D254" s="28"/>
      <c r="E254" s="1"/>
      <c r="F254" s="84"/>
      <c r="G254" s="3"/>
    </row>
    <row r="255" spans="1:7" s="8" customFormat="1" ht="25" x14ac:dyDescent="0.25">
      <c r="A255" s="25" t="s">
        <v>91</v>
      </c>
      <c r="B255" s="23" t="s">
        <v>47</v>
      </c>
      <c r="C255" s="4" t="s">
        <v>325</v>
      </c>
      <c r="D255" s="28" t="s">
        <v>7</v>
      </c>
      <c r="E255" s="1">
        <v>4</v>
      </c>
      <c r="F255" s="2"/>
      <c r="G255" s="3">
        <f>ROUND(E255*F255,2)</f>
        <v>0</v>
      </c>
    </row>
    <row r="256" spans="1:7" s="8" customFormat="1" x14ac:dyDescent="0.25">
      <c r="A256" s="22"/>
      <c r="B256" s="23"/>
      <c r="C256" s="23"/>
      <c r="D256" s="28"/>
      <c r="E256" s="1"/>
      <c r="F256" s="84"/>
      <c r="G256" s="3"/>
    </row>
    <row r="257" spans="1:7" s="8" customFormat="1" ht="25" x14ac:dyDescent="0.25">
      <c r="A257" s="25" t="s">
        <v>92</v>
      </c>
      <c r="B257" s="72" t="s">
        <v>190</v>
      </c>
      <c r="C257" s="4" t="s">
        <v>37</v>
      </c>
      <c r="D257" s="28"/>
      <c r="E257" s="1"/>
      <c r="F257" s="84"/>
      <c r="G257" s="3"/>
    </row>
    <row r="258" spans="1:7" s="8" customFormat="1" ht="25" x14ac:dyDescent="0.25">
      <c r="A258" s="26" t="s">
        <v>17</v>
      </c>
      <c r="B258" s="23" t="s">
        <v>191</v>
      </c>
      <c r="C258" s="23"/>
      <c r="D258" s="28" t="s">
        <v>7</v>
      </c>
      <c r="E258" s="1">
        <v>5</v>
      </c>
      <c r="F258" s="2"/>
      <c r="G258" s="3">
        <f t="shared" ref="G258" si="46">ROUND(E258*F258,2)</f>
        <v>0</v>
      </c>
    </row>
    <row r="259" spans="1:7" s="8" customFormat="1" x14ac:dyDescent="0.25">
      <c r="A259" s="25"/>
      <c r="B259" s="23"/>
      <c r="C259" s="23"/>
      <c r="D259" s="28"/>
      <c r="E259" s="1"/>
      <c r="F259" s="84"/>
      <c r="G259" s="3"/>
    </row>
    <row r="260" spans="1:7" s="8" customFormat="1" ht="25" x14ac:dyDescent="0.25">
      <c r="A260" s="25" t="s">
        <v>94</v>
      </c>
      <c r="B260" s="72" t="s">
        <v>192</v>
      </c>
      <c r="C260" s="4" t="s">
        <v>37</v>
      </c>
      <c r="D260" s="28"/>
      <c r="E260" s="1"/>
      <c r="F260" s="84"/>
      <c r="G260" s="3"/>
    </row>
    <row r="261" spans="1:7" s="8" customFormat="1" x14ac:dyDescent="0.25">
      <c r="A261" s="26" t="s">
        <v>17</v>
      </c>
      <c r="B261" s="23" t="s">
        <v>193</v>
      </c>
      <c r="C261" s="23"/>
      <c r="D261" s="28" t="s">
        <v>194</v>
      </c>
      <c r="E261" s="1">
        <v>1.5</v>
      </c>
      <c r="F261" s="2"/>
      <c r="G261" s="3">
        <f t="shared" ref="G261" si="47">ROUND(E261*F261,2)</f>
        <v>0</v>
      </c>
    </row>
    <row r="262" spans="1:7" s="8" customFormat="1" x14ac:dyDescent="0.25">
      <c r="A262" s="26"/>
      <c r="B262" s="23"/>
      <c r="C262" s="23"/>
      <c r="D262" s="28"/>
      <c r="E262" s="1"/>
      <c r="F262" s="84"/>
      <c r="G262" s="3"/>
    </row>
    <row r="263" spans="1:7" s="8" customFormat="1" ht="25" x14ac:dyDescent="0.25">
      <c r="A263" s="25" t="s">
        <v>181</v>
      </c>
      <c r="B263" s="23" t="s">
        <v>49</v>
      </c>
      <c r="C263" s="4" t="s">
        <v>326</v>
      </c>
      <c r="D263" s="28" t="s">
        <v>7</v>
      </c>
      <c r="E263" s="1">
        <v>10</v>
      </c>
      <c r="F263" s="2"/>
      <c r="G263" s="3">
        <f>ROUND(E263*F263,2)</f>
        <v>0</v>
      </c>
    </row>
    <row r="264" spans="1:7" s="8" customFormat="1" x14ac:dyDescent="0.25">
      <c r="A264" s="26"/>
      <c r="B264" s="23"/>
      <c r="C264" s="23"/>
      <c r="D264" s="28"/>
      <c r="E264" s="1"/>
      <c r="F264" s="84"/>
      <c r="G264" s="3"/>
    </row>
    <row r="265" spans="1:7" s="8" customFormat="1" ht="25" x14ac:dyDescent="0.25">
      <c r="A265" s="25" t="s">
        <v>323</v>
      </c>
      <c r="B265" s="23" t="s">
        <v>195</v>
      </c>
      <c r="C265" s="4" t="s">
        <v>326</v>
      </c>
      <c r="D265" s="28"/>
      <c r="E265" s="1"/>
      <c r="F265" s="84"/>
      <c r="G265" s="3"/>
    </row>
    <row r="266" spans="1:7" s="8" customFormat="1" ht="25" x14ac:dyDescent="0.25">
      <c r="A266" s="26" t="s">
        <v>17</v>
      </c>
      <c r="B266" s="32" t="s">
        <v>195</v>
      </c>
      <c r="C266" s="57"/>
      <c r="D266" s="28" t="s">
        <v>19</v>
      </c>
      <c r="E266" s="1">
        <v>110</v>
      </c>
      <c r="F266" s="2"/>
      <c r="G266" s="3">
        <f>ROUND(E266*F266,2)</f>
        <v>0</v>
      </c>
    </row>
    <row r="267" spans="1:7" s="8" customFormat="1" x14ac:dyDescent="0.25">
      <c r="A267" s="22"/>
      <c r="B267" s="23"/>
      <c r="C267" s="23"/>
      <c r="D267" s="28"/>
      <c r="E267" s="1"/>
      <c r="F267" s="84"/>
      <c r="G267" s="3"/>
    </row>
    <row r="268" spans="1:7" s="8" customFormat="1" ht="13.5" thickBot="1" x14ac:dyDescent="0.3">
      <c r="A268" s="52" t="s">
        <v>81</v>
      </c>
      <c r="B268" s="166" t="str">
        <f>B218</f>
        <v>Pembina Highway - Cater Avenue to Grant Avenue</v>
      </c>
      <c r="C268" s="167"/>
      <c r="D268" s="168"/>
      <c r="E268" s="164" t="s">
        <v>51</v>
      </c>
      <c r="F268" s="165"/>
      <c r="G268" s="37">
        <f>SUM(G222:G267)</f>
        <v>0</v>
      </c>
    </row>
    <row r="269" spans="1:7" s="8" customFormat="1" ht="13.5" thickTop="1" thickBot="1" x14ac:dyDescent="0.3">
      <c r="A269" s="150"/>
      <c r="B269" s="151"/>
      <c r="C269" s="151"/>
      <c r="D269" s="151"/>
      <c r="E269" s="151"/>
      <c r="F269" s="151"/>
      <c r="G269" s="152"/>
    </row>
    <row r="270" spans="1:7" s="8" customFormat="1" ht="13.5" thickTop="1" thickBot="1" x14ac:dyDescent="0.3">
      <c r="A270" s="150"/>
      <c r="B270" s="151"/>
      <c r="C270" s="151"/>
      <c r="D270" s="151"/>
      <c r="E270" s="151"/>
      <c r="F270" s="151"/>
      <c r="G270" s="152"/>
    </row>
    <row r="271" spans="1:7" s="8" customFormat="1" ht="13.5" thickTop="1" x14ac:dyDescent="0.25">
      <c r="A271" s="43" t="s">
        <v>82</v>
      </c>
      <c r="B271" s="161" t="s">
        <v>113</v>
      </c>
      <c r="C271" s="162"/>
      <c r="D271" s="162"/>
      <c r="E271" s="162"/>
      <c r="F271" s="162"/>
      <c r="G271" s="163"/>
    </row>
    <row r="272" spans="1:7" s="8" customFormat="1" x14ac:dyDescent="0.25">
      <c r="A272" s="44"/>
      <c r="B272" s="45"/>
      <c r="C272" s="45"/>
      <c r="D272" s="46"/>
      <c r="E272" s="47"/>
      <c r="F272" s="114"/>
      <c r="G272" s="48"/>
    </row>
    <row r="273" spans="1:8" s="8" customFormat="1" x14ac:dyDescent="0.25">
      <c r="A273" s="53" t="s">
        <v>95</v>
      </c>
      <c r="B273" s="122" t="s">
        <v>15</v>
      </c>
      <c r="C273" s="61" t="s">
        <v>277</v>
      </c>
      <c r="D273" s="24" t="s">
        <v>6</v>
      </c>
      <c r="E273" s="1">
        <v>1</v>
      </c>
      <c r="F273" s="2"/>
      <c r="G273" s="3">
        <f t="shared" ref="G273:G277" si="48">ROUND(E273*F273,2)</f>
        <v>0</v>
      </c>
    </row>
    <row r="274" spans="1:8" s="8" customFormat="1" x14ac:dyDescent="0.25">
      <c r="A274" s="22"/>
      <c r="B274" s="23"/>
      <c r="C274" s="23"/>
      <c r="D274" s="28"/>
      <c r="E274" s="1"/>
      <c r="F274" s="84"/>
      <c r="G274" s="3"/>
    </row>
    <row r="275" spans="1:8" s="8" customFormat="1" x14ac:dyDescent="0.25">
      <c r="A275" s="25" t="s">
        <v>96</v>
      </c>
      <c r="B275" s="4" t="s">
        <v>114</v>
      </c>
      <c r="C275" s="4" t="s">
        <v>283</v>
      </c>
      <c r="D275" s="28" t="s">
        <v>117</v>
      </c>
      <c r="E275" s="1">
        <v>1</v>
      </c>
      <c r="F275" s="84">
        <v>15000</v>
      </c>
      <c r="G275" s="3">
        <f t="shared" ref="G275" si="49">ROUND(E275*F275,2)</f>
        <v>15000</v>
      </c>
    </row>
    <row r="276" spans="1:8" s="8" customFormat="1" x14ac:dyDescent="0.25">
      <c r="A276" s="22"/>
      <c r="B276" s="23"/>
      <c r="C276" s="23"/>
      <c r="D276" s="28"/>
      <c r="E276" s="1"/>
      <c r="F276" s="84"/>
      <c r="G276" s="3"/>
      <c r="H276" s="62"/>
    </row>
    <row r="277" spans="1:8" s="8" customFormat="1" ht="25" x14ac:dyDescent="0.25">
      <c r="A277" s="25" t="s">
        <v>97</v>
      </c>
      <c r="B277" s="4" t="s">
        <v>212</v>
      </c>
      <c r="C277" s="4" t="s">
        <v>327</v>
      </c>
      <c r="D277" s="28" t="s">
        <v>117</v>
      </c>
      <c r="E277" s="1">
        <v>1</v>
      </c>
      <c r="F277" s="84">
        <v>5000</v>
      </c>
      <c r="G277" s="3">
        <f t="shared" si="48"/>
        <v>5000</v>
      </c>
    </row>
    <row r="278" spans="1:8" s="8" customFormat="1" x14ac:dyDescent="0.25">
      <c r="A278" s="22"/>
      <c r="B278" s="23"/>
      <c r="C278" s="23"/>
      <c r="D278" s="28"/>
      <c r="E278" s="1"/>
      <c r="F278" s="84"/>
      <c r="G278" s="3"/>
    </row>
    <row r="279" spans="1:8" s="8" customFormat="1" ht="13.5" thickBot="1" x14ac:dyDescent="0.3">
      <c r="A279" s="52" t="s">
        <v>82</v>
      </c>
      <c r="B279" s="189" t="s">
        <v>113</v>
      </c>
      <c r="C279" s="190"/>
      <c r="D279" s="191"/>
      <c r="E279" s="164" t="s">
        <v>51</v>
      </c>
      <c r="F279" s="165"/>
      <c r="G279" s="37">
        <f>SUM(G273:G278)</f>
        <v>20000</v>
      </c>
    </row>
    <row r="280" spans="1:8" s="8" customFormat="1" ht="13.5" thickTop="1" thickBot="1" x14ac:dyDescent="0.3">
      <c r="A280" s="150"/>
      <c r="B280" s="151"/>
      <c r="C280" s="151"/>
      <c r="D280" s="151"/>
      <c r="E280" s="151"/>
      <c r="F280" s="151"/>
      <c r="G280" s="152"/>
    </row>
    <row r="281" spans="1:8" s="8" customFormat="1" ht="13.5" thickTop="1" x14ac:dyDescent="0.25">
      <c r="A281" s="43" t="s">
        <v>99</v>
      </c>
      <c r="B281" s="161" t="s">
        <v>116</v>
      </c>
      <c r="C281" s="162"/>
      <c r="D281" s="162"/>
      <c r="E281" s="162"/>
      <c r="F281" s="162"/>
      <c r="G281" s="163"/>
    </row>
    <row r="282" spans="1:8" s="8" customFormat="1" x14ac:dyDescent="0.25">
      <c r="A282" s="44"/>
      <c r="B282" s="45"/>
      <c r="C282" s="45"/>
      <c r="D282" s="46"/>
      <c r="E282" s="47"/>
      <c r="F282" s="114"/>
      <c r="G282" s="48"/>
    </row>
    <row r="283" spans="1:8" s="8" customFormat="1" x14ac:dyDescent="0.25">
      <c r="A283" s="25" t="s">
        <v>100</v>
      </c>
      <c r="B283" s="4" t="s">
        <v>213</v>
      </c>
      <c r="C283" s="4" t="s">
        <v>278</v>
      </c>
      <c r="D283" s="28" t="s">
        <v>117</v>
      </c>
      <c r="E283" s="1">
        <v>1</v>
      </c>
      <c r="F283" s="84">
        <v>100000</v>
      </c>
      <c r="G283" s="3">
        <f>F283*E283</f>
        <v>100000</v>
      </c>
    </row>
    <row r="284" spans="1:8" s="8" customFormat="1" x14ac:dyDescent="0.25">
      <c r="A284" s="22"/>
      <c r="B284" s="23"/>
      <c r="C284" s="23"/>
      <c r="D284" s="28"/>
      <c r="E284" s="1"/>
      <c r="F284" s="84"/>
      <c r="G284" s="3"/>
    </row>
    <row r="285" spans="1:8" s="8" customFormat="1" x14ac:dyDescent="0.25">
      <c r="A285" s="25" t="s">
        <v>101</v>
      </c>
      <c r="B285" s="4" t="s">
        <v>214</v>
      </c>
      <c r="C285" s="4" t="s">
        <v>232</v>
      </c>
      <c r="D285" s="28" t="s">
        <v>7</v>
      </c>
      <c r="E285" s="1">
        <v>5</v>
      </c>
      <c r="F285" s="2"/>
      <c r="G285" s="3">
        <f t="shared" ref="G285" si="50">ROUND(E285*F285,2)</f>
        <v>0</v>
      </c>
    </row>
    <row r="286" spans="1:8" s="8" customFormat="1" x14ac:dyDescent="0.25">
      <c r="A286" s="22"/>
      <c r="B286" s="23"/>
      <c r="C286" s="23"/>
      <c r="D286" s="28"/>
      <c r="E286" s="1"/>
      <c r="F286" s="84"/>
      <c r="G286" s="3"/>
    </row>
    <row r="287" spans="1:8" s="8" customFormat="1" ht="25" x14ac:dyDescent="0.25">
      <c r="A287" s="25" t="s">
        <v>102</v>
      </c>
      <c r="B287" s="4" t="s">
        <v>118</v>
      </c>
      <c r="C287" s="4" t="s">
        <v>37</v>
      </c>
      <c r="D287" s="28"/>
      <c r="E287" s="1"/>
      <c r="F287" s="84"/>
      <c r="G287" s="3"/>
    </row>
    <row r="288" spans="1:8" s="8" customFormat="1" x14ac:dyDescent="0.25">
      <c r="A288" s="29" t="s">
        <v>17</v>
      </c>
      <c r="B288" s="4" t="s">
        <v>120</v>
      </c>
      <c r="C288" s="23"/>
      <c r="D288" s="28" t="s">
        <v>7</v>
      </c>
      <c r="E288" s="1">
        <v>3</v>
      </c>
      <c r="F288" s="2"/>
      <c r="G288" s="3">
        <f t="shared" ref="G288:G296" si="51">ROUND(E288*F288,2)</f>
        <v>0</v>
      </c>
    </row>
    <row r="289" spans="1:7" s="8" customFormat="1" x14ac:dyDescent="0.25">
      <c r="A289" s="29" t="s">
        <v>27</v>
      </c>
      <c r="B289" s="4" t="s">
        <v>119</v>
      </c>
      <c r="C289" s="23"/>
      <c r="D289" s="28" t="s">
        <v>7</v>
      </c>
      <c r="E289" s="1">
        <v>3</v>
      </c>
      <c r="F289" s="2"/>
      <c r="G289" s="3">
        <f t="shared" si="51"/>
        <v>0</v>
      </c>
    </row>
    <row r="290" spans="1:7" s="8" customFormat="1" x14ac:dyDescent="0.25">
      <c r="A290" s="22"/>
      <c r="B290" s="23"/>
      <c r="C290" s="23"/>
      <c r="D290" s="28"/>
      <c r="E290" s="1"/>
      <c r="F290" s="84"/>
      <c r="G290" s="3"/>
    </row>
    <row r="291" spans="1:7" s="8" customFormat="1" x14ac:dyDescent="0.25">
      <c r="A291" s="25" t="s">
        <v>103</v>
      </c>
      <c r="B291" s="4" t="s">
        <v>121</v>
      </c>
      <c r="C291" s="4" t="s">
        <v>37</v>
      </c>
      <c r="D291" s="28"/>
      <c r="E291" s="1"/>
      <c r="F291" s="84"/>
      <c r="G291" s="3"/>
    </row>
    <row r="292" spans="1:7" s="8" customFormat="1" x14ac:dyDescent="0.25">
      <c r="A292" s="29" t="s">
        <v>17</v>
      </c>
      <c r="B292" s="4" t="s">
        <v>122</v>
      </c>
      <c r="C292" s="23"/>
      <c r="D292" s="28" t="s">
        <v>7</v>
      </c>
      <c r="E292" s="1">
        <v>3</v>
      </c>
      <c r="F292" s="2"/>
      <c r="G292" s="3">
        <f t="shared" si="51"/>
        <v>0</v>
      </c>
    </row>
    <row r="293" spans="1:7" s="8" customFormat="1" x14ac:dyDescent="0.25">
      <c r="A293" s="29" t="s">
        <v>27</v>
      </c>
      <c r="B293" s="4" t="s">
        <v>123</v>
      </c>
      <c r="C293" s="23"/>
      <c r="D293" s="28" t="s">
        <v>7</v>
      </c>
      <c r="E293" s="1">
        <v>3</v>
      </c>
      <c r="F293" s="2"/>
      <c r="G293" s="3">
        <f t="shared" si="51"/>
        <v>0</v>
      </c>
    </row>
    <row r="294" spans="1:7" s="8" customFormat="1" x14ac:dyDescent="0.25">
      <c r="A294" s="22"/>
      <c r="B294" s="23"/>
      <c r="C294" s="23"/>
      <c r="D294" s="28"/>
      <c r="E294" s="1"/>
      <c r="F294" s="84"/>
      <c r="G294" s="3"/>
    </row>
    <row r="295" spans="1:7" s="8" customFormat="1" ht="25" x14ac:dyDescent="0.25">
      <c r="A295" s="25" t="s">
        <v>104</v>
      </c>
      <c r="B295" s="4" t="s">
        <v>124</v>
      </c>
      <c r="C295" s="4" t="s">
        <v>37</v>
      </c>
      <c r="D295" s="28"/>
      <c r="E295" s="1"/>
      <c r="F295" s="84"/>
      <c r="G295" s="3"/>
    </row>
    <row r="296" spans="1:7" s="8" customFormat="1" ht="25" x14ac:dyDescent="0.25">
      <c r="A296" s="29" t="s">
        <v>17</v>
      </c>
      <c r="B296" s="4" t="s">
        <v>268</v>
      </c>
      <c r="C296" s="23"/>
      <c r="D296" s="28" t="s">
        <v>7</v>
      </c>
      <c r="E296" s="1">
        <v>2</v>
      </c>
      <c r="F296" s="2"/>
      <c r="G296" s="3">
        <f t="shared" si="51"/>
        <v>0</v>
      </c>
    </row>
    <row r="297" spans="1:7" s="8" customFormat="1" ht="25" x14ac:dyDescent="0.25">
      <c r="A297" s="29" t="s">
        <v>27</v>
      </c>
      <c r="B297" s="4" t="s">
        <v>269</v>
      </c>
      <c r="C297" s="23"/>
      <c r="D297" s="28" t="s">
        <v>7</v>
      </c>
      <c r="E297" s="1">
        <v>2</v>
      </c>
      <c r="F297" s="2"/>
      <c r="G297" s="3">
        <f t="shared" ref="G297:G306" si="52">ROUND(E297*F297,2)</f>
        <v>0</v>
      </c>
    </row>
    <row r="298" spans="1:7" s="8" customFormat="1" ht="25" x14ac:dyDescent="0.25">
      <c r="A298" s="29" t="s">
        <v>57</v>
      </c>
      <c r="B298" s="4" t="s">
        <v>270</v>
      </c>
      <c r="C298" s="23"/>
      <c r="D298" s="28" t="s">
        <v>7</v>
      </c>
      <c r="E298" s="1">
        <v>2</v>
      </c>
      <c r="F298" s="2"/>
      <c r="G298" s="3">
        <f t="shared" si="52"/>
        <v>0</v>
      </c>
    </row>
    <row r="299" spans="1:7" s="8" customFormat="1" x14ac:dyDescent="0.25">
      <c r="A299" s="29" t="s">
        <v>69</v>
      </c>
      <c r="B299" s="4" t="s">
        <v>271</v>
      </c>
      <c r="C299" s="23"/>
      <c r="D299" s="28" t="s">
        <v>7</v>
      </c>
      <c r="E299" s="1">
        <v>2</v>
      </c>
      <c r="F299" s="2"/>
      <c r="G299" s="3">
        <f t="shared" ref="G299" si="53">ROUND(E299*F299,2)</f>
        <v>0</v>
      </c>
    </row>
    <row r="300" spans="1:7" s="8" customFormat="1" x14ac:dyDescent="0.25">
      <c r="A300" s="29" t="s">
        <v>189</v>
      </c>
      <c r="B300" s="23" t="s">
        <v>272</v>
      </c>
      <c r="C300" s="23"/>
      <c r="D300" s="28" t="s">
        <v>7</v>
      </c>
      <c r="E300" s="1">
        <v>2</v>
      </c>
      <c r="F300" s="2"/>
      <c r="G300" s="3">
        <f t="shared" ref="G300" si="54">ROUND(E300*F300,2)</f>
        <v>0</v>
      </c>
    </row>
    <row r="301" spans="1:7" s="8" customFormat="1" x14ac:dyDescent="0.25">
      <c r="A301" s="22"/>
      <c r="B301" s="23"/>
      <c r="C301" s="23"/>
      <c r="D301" s="28"/>
      <c r="E301" s="1"/>
      <c r="F301" s="84"/>
      <c r="G301" s="3"/>
    </row>
    <row r="302" spans="1:7" s="8" customFormat="1" ht="25" x14ac:dyDescent="0.25">
      <c r="A302" s="25" t="s">
        <v>105</v>
      </c>
      <c r="B302" s="4" t="s">
        <v>125</v>
      </c>
      <c r="C302" s="4" t="s">
        <v>37</v>
      </c>
      <c r="D302" s="28" t="s">
        <v>7</v>
      </c>
      <c r="E302" s="1">
        <v>3</v>
      </c>
      <c r="F302" s="2"/>
      <c r="G302" s="3">
        <f t="shared" si="52"/>
        <v>0</v>
      </c>
    </row>
    <row r="303" spans="1:7" s="8" customFormat="1" x14ac:dyDescent="0.25">
      <c r="A303" s="22"/>
      <c r="B303" s="23"/>
      <c r="C303" s="23"/>
      <c r="D303" s="28"/>
      <c r="E303" s="1"/>
      <c r="F303" s="84"/>
      <c r="G303" s="3"/>
    </row>
    <row r="304" spans="1:7" s="8" customFormat="1" x14ac:dyDescent="0.25">
      <c r="A304" s="25" t="s">
        <v>106</v>
      </c>
      <c r="B304" s="4" t="s">
        <v>126</v>
      </c>
      <c r="C304" s="4" t="s">
        <v>37</v>
      </c>
      <c r="D304" s="28" t="s">
        <v>7</v>
      </c>
      <c r="E304" s="1">
        <v>3</v>
      </c>
      <c r="F304" s="2"/>
      <c r="G304" s="3">
        <f t="shared" si="52"/>
        <v>0</v>
      </c>
    </row>
    <row r="305" spans="1:7" s="8" customFormat="1" x14ac:dyDescent="0.25">
      <c r="A305" s="22"/>
      <c r="B305" s="23"/>
      <c r="C305" s="23"/>
      <c r="D305" s="28"/>
      <c r="E305" s="1"/>
      <c r="F305" s="84"/>
      <c r="G305" s="3"/>
    </row>
    <row r="306" spans="1:7" s="8" customFormat="1" ht="25" x14ac:dyDescent="0.25">
      <c r="A306" s="25" t="s">
        <v>107</v>
      </c>
      <c r="B306" s="4" t="s">
        <v>127</v>
      </c>
      <c r="C306" s="4" t="s">
        <v>37</v>
      </c>
      <c r="D306" s="28" t="s">
        <v>7</v>
      </c>
      <c r="E306" s="1">
        <v>5</v>
      </c>
      <c r="F306" s="2"/>
      <c r="G306" s="3">
        <f t="shared" si="52"/>
        <v>0</v>
      </c>
    </row>
    <row r="307" spans="1:7" s="8" customFormat="1" x14ac:dyDescent="0.25">
      <c r="A307" s="22"/>
      <c r="B307" s="23"/>
      <c r="C307" s="23"/>
      <c r="D307" s="28"/>
      <c r="E307" s="1"/>
      <c r="F307" s="84"/>
      <c r="G307" s="3"/>
    </row>
    <row r="308" spans="1:7" s="8" customFormat="1" x14ac:dyDescent="0.25">
      <c r="A308" s="25" t="s">
        <v>108</v>
      </c>
      <c r="B308" s="4" t="s">
        <v>187</v>
      </c>
      <c r="C308" s="4" t="s">
        <v>37</v>
      </c>
      <c r="D308" s="28"/>
      <c r="E308" s="1"/>
      <c r="F308" s="84"/>
      <c r="G308" s="3"/>
    </row>
    <row r="309" spans="1:7" s="8" customFormat="1" x14ac:dyDescent="0.25">
      <c r="A309" s="29" t="s">
        <v>17</v>
      </c>
      <c r="B309" s="4" t="s">
        <v>186</v>
      </c>
      <c r="C309" s="23"/>
      <c r="D309" s="28"/>
      <c r="E309" s="1"/>
      <c r="F309" s="84"/>
      <c r="G309" s="3"/>
    </row>
    <row r="310" spans="1:7" s="8" customFormat="1" ht="25" x14ac:dyDescent="0.25">
      <c r="A310" s="27" t="s">
        <v>21</v>
      </c>
      <c r="B310" s="23" t="s">
        <v>41</v>
      </c>
      <c r="C310" s="23"/>
      <c r="D310" s="28" t="s">
        <v>19</v>
      </c>
      <c r="E310" s="1">
        <v>30</v>
      </c>
      <c r="F310" s="2"/>
      <c r="G310" s="3">
        <f t="shared" ref="G310" si="55">ROUND(E310*F310,2)</f>
        <v>0</v>
      </c>
    </row>
    <row r="311" spans="1:7" s="8" customFormat="1" x14ac:dyDescent="0.25">
      <c r="A311" s="27"/>
      <c r="B311" s="23"/>
      <c r="C311" s="23"/>
      <c r="D311" s="28"/>
      <c r="E311" s="1"/>
      <c r="F311" s="84"/>
      <c r="G311" s="3"/>
    </row>
    <row r="312" spans="1:7" s="8" customFormat="1" x14ac:dyDescent="0.25">
      <c r="A312" s="25" t="s">
        <v>109</v>
      </c>
      <c r="B312" s="4" t="s">
        <v>324</v>
      </c>
      <c r="C312" s="4" t="s">
        <v>37</v>
      </c>
      <c r="D312" s="28"/>
      <c r="E312" s="1"/>
      <c r="F312" s="84"/>
      <c r="G312" s="3"/>
    </row>
    <row r="313" spans="1:7" s="8" customFormat="1" x14ac:dyDescent="0.25">
      <c r="A313" s="29" t="s">
        <v>17</v>
      </c>
      <c r="B313" s="4" t="s">
        <v>182</v>
      </c>
      <c r="C313" s="23"/>
      <c r="D313" s="28"/>
      <c r="E313" s="1"/>
      <c r="F313" s="84"/>
      <c r="G313" s="3"/>
    </row>
    <row r="314" spans="1:7" s="8" customFormat="1" x14ac:dyDescent="0.25">
      <c r="A314" s="49" t="s">
        <v>21</v>
      </c>
      <c r="B314" s="4" t="s">
        <v>215</v>
      </c>
      <c r="C314" s="23"/>
      <c r="D314" s="28" t="s">
        <v>26</v>
      </c>
      <c r="E314" s="1">
        <v>6</v>
      </c>
      <c r="F314" s="2"/>
      <c r="G314" s="3">
        <f t="shared" ref="G314" si="56">ROUND(E314*F314,2)</f>
        <v>0</v>
      </c>
    </row>
    <row r="315" spans="1:7" s="8" customFormat="1" x14ac:dyDescent="0.25">
      <c r="A315" s="29"/>
      <c r="B315" s="4"/>
      <c r="C315" s="23"/>
      <c r="D315" s="28"/>
      <c r="E315" s="1"/>
      <c r="F315" s="84"/>
      <c r="G315" s="3"/>
    </row>
    <row r="316" spans="1:7" s="8" customFormat="1" x14ac:dyDescent="0.25">
      <c r="A316" s="25" t="s">
        <v>110</v>
      </c>
      <c r="B316" s="4" t="s">
        <v>129</v>
      </c>
      <c r="C316" s="4" t="s">
        <v>37</v>
      </c>
      <c r="D316" s="28"/>
      <c r="E316" s="1"/>
      <c r="F316" s="84"/>
      <c r="G316" s="3"/>
    </row>
    <row r="317" spans="1:7" s="8" customFormat="1" x14ac:dyDescent="0.25">
      <c r="A317" s="29" t="s">
        <v>25</v>
      </c>
      <c r="B317" s="4" t="s">
        <v>130</v>
      </c>
      <c r="C317" s="23"/>
      <c r="D317" s="28" t="s">
        <v>7</v>
      </c>
      <c r="E317" s="1">
        <v>8</v>
      </c>
      <c r="F317" s="2"/>
      <c r="G317" s="3">
        <f t="shared" ref="G317" si="57">ROUND(E317*F317,2)</f>
        <v>0</v>
      </c>
    </row>
    <row r="318" spans="1:7" s="8" customFormat="1" x14ac:dyDescent="0.25">
      <c r="A318" s="29" t="s">
        <v>27</v>
      </c>
      <c r="B318" s="4" t="s">
        <v>131</v>
      </c>
      <c r="C318" s="23"/>
      <c r="D318" s="28" t="s">
        <v>19</v>
      </c>
      <c r="E318" s="1">
        <v>50</v>
      </c>
      <c r="F318" s="2"/>
      <c r="G318" s="3">
        <f t="shared" ref="G318" si="58">ROUND(E318*F318,2)</f>
        <v>0</v>
      </c>
    </row>
    <row r="319" spans="1:7" s="8" customFormat="1" x14ac:dyDescent="0.25">
      <c r="A319" s="22"/>
      <c r="B319" s="23"/>
      <c r="C319" s="23"/>
      <c r="D319" s="28"/>
      <c r="E319" s="1"/>
      <c r="F319" s="84"/>
      <c r="G319" s="3"/>
    </row>
    <row r="320" spans="1:7" s="8" customFormat="1" x14ac:dyDescent="0.25">
      <c r="A320" s="123" t="s">
        <v>183</v>
      </c>
      <c r="B320" s="124" t="s">
        <v>295</v>
      </c>
      <c r="C320" s="125" t="s">
        <v>296</v>
      </c>
      <c r="D320" s="126"/>
      <c r="E320" s="127"/>
      <c r="F320" s="84"/>
      <c r="G320" s="128"/>
    </row>
    <row r="321" spans="1:7" s="8" customFormat="1" x14ac:dyDescent="0.25">
      <c r="A321" s="129" t="s">
        <v>17</v>
      </c>
      <c r="B321" s="124" t="s">
        <v>297</v>
      </c>
      <c r="C321" s="125"/>
      <c r="D321" s="126"/>
      <c r="E321" s="127"/>
      <c r="F321" s="84"/>
      <c r="G321" s="128"/>
    </row>
    <row r="322" spans="1:7" s="8" customFormat="1" ht="25" x14ac:dyDescent="0.25">
      <c r="A322" s="130" t="s">
        <v>18</v>
      </c>
      <c r="B322" s="125" t="s">
        <v>298</v>
      </c>
      <c r="C322" s="125"/>
      <c r="D322" s="126" t="s">
        <v>19</v>
      </c>
      <c r="E322" s="127">
        <v>6</v>
      </c>
      <c r="F322" s="2"/>
      <c r="G322" s="128">
        <f>F322*E322</f>
        <v>0</v>
      </c>
    </row>
    <row r="323" spans="1:7" s="8" customFormat="1" x14ac:dyDescent="0.25">
      <c r="A323" s="129"/>
      <c r="B323" s="125"/>
      <c r="C323" s="125"/>
      <c r="D323" s="126"/>
      <c r="E323" s="127"/>
      <c r="F323" s="84"/>
      <c r="G323" s="128"/>
    </row>
    <row r="324" spans="1:7" s="8" customFormat="1" ht="25" x14ac:dyDescent="0.25">
      <c r="A324" s="123" t="s">
        <v>184</v>
      </c>
      <c r="B324" s="124" t="s">
        <v>299</v>
      </c>
      <c r="C324" s="125" t="s">
        <v>296</v>
      </c>
      <c r="D324" s="131" t="s">
        <v>7</v>
      </c>
      <c r="E324" s="132">
        <v>2</v>
      </c>
      <c r="F324" s="2"/>
      <c r="G324" s="128">
        <f>F324*E324</f>
        <v>0</v>
      </c>
    </row>
    <row r="325" spans="1:7" s="8" customFormat="1" x14ac:dyDescent="0.25">
      <c r="A325" s="129"/>
      <c r="B325" s="125"/>
      <c r="C325" s="125"/>
      <c r="D325" s="126"/>
      <c r="E325" s="127"/>
      <c r="F325" s="84"/>
      <c r="G325" s="128"/>
    </row>
    <row r="326" spans="1:7" s="8" customFormat="1" x14ac:dyDescent="0.25">
      <c r="A326" s="123" t="s">
        <v>211</v>
      </c>
      <c r="B326" s="124" t="s">
        <v>300</v>
      </c>
      <c r="C326" s="125" t="s">
        <v>296</v>
      </c>
      <c r="D326" s="126"/>
      <c r="E326" s="127"/>
      <c r="F326" s="84"/>
      <c r="G326" s="128"/>
    </row>
    <row r="327" spans="1:7" s="8" customFormat="1" x14ac:dyDescent="0.25">
      <c r="A327" s="129" t="s">
        <v>17</v>
      </c>
      <c r="B327" s="124" t="s">
        <v>301</v>
      </c>
      <c r="C327" s="125"/>
      <c r="D327" s="126" t="s">
        <v>7</v>
      </c>
      <c r="E327" s="127">
        <v>1</v>
      </c>
      <c r="F327" s="2"/>
      <c r="G327" s="128">
        <f>F327*E327</f>
        <v>0</v>
      </c>
    </row>
    <row r="328" spans="1:7" s="8" customFormat="1" x14ac:dyDescent="0.25">
      <c r="A328" s="133"/>
      <c r="B328" s="134"/>
      <c r="C328" s="135"/>
      <c r="D328" s="126"/>
      <c r="E328" s="127"/>
      <c r="F328" s="84"/>
      <c r="G328" s="128"/>
    </row>
    <row r="329" spans="1:7" s="8" customFormat="1" x14ac:dyDescent="0.25">
      <c r="A329" s="123" t="s">
        <v>240</v>
      </c>
      <c r="B329" s="124" t="s">
        <v>302</v>
      </c>
      <c r="C329" s="125" t="s">
        <v>296</v>
      </c>
      <c r="D329" s="126"/>
      <c r="E329" s="127"/>
      <c r="F329" s="84"/>
      <c r="G329" s="128"/>
    </row>
    <row r="330" spans="1:7" s="8" customFormat="1" x14ac:dyDescent="0.25">
      <c r="A330" s="129" t="s">
        <v>17</v>
      </c>
      <c r="B330" s="124" t="s">
        <v>303</v>
      </c>
      <c r="C330" s="125"/>
      <c r="D330" s="126"/>
      <c r="E330" s="127"/>
      <c r="F330" s="84"/>
      <c r="G330" s="128"/>
    </row>
    <row r="331" spans="1:7" s="8" customFormat="1" ht="18.5" x14ac:dyDescent="0.35">
      <c r="A331" s="136" t="s">
        <v>18</v>
      </c>
      <c r="B331" s="124" t="s">
        <v>304</v>
      </c>
      <c r="C331" s="125"/>
      <c r="D331" s="126" t="s">
        <v>7</v>
      </c>
      <c r="E331" s="127">
        <v>4</v>
      </c>
      <c r="F331" s="2"/>
      <c r="G331" s="128">
        <f>F331*E331</f>
        <v>0</v>
      </c>
    </row>
    <row r="332" spans="1:7" s="8" customFormat="1" x14ac:dyDescent="0.25">
      <c r="A332" s="136"/>
      <c r="B332" s="124"/>
      <c r="C332" s="125"/>
      <c r="D332" s="126"/>
      <c r="E332" s="127"/>
      <c r="F332" s="84"/>
      <c r="G332" s="128"/>
    </row>
    <row r="333" spans="1:7" s="8" customFormat="1" ht="25" x14ac:dyDescent="0.25">
      <c r="A333" s="25" t="s">
        <v>241</v>
      </c>
      <c r="B333" s="4" t="s">
        <v>132</v>
      </c>
      <c r="C333" s="4" t="s">
        <v>328</v>
      </c>
      <c r="D333" s="28"/>
      <c r="E333" s="1"/>
      <c r="F333" s="84"/>
      <c r="G333" s="3"/>
    </row>
    <row r="334" spans="1:7" s="8" customFormat="1" x14ac:dyDescent="0.25">
      <c r="A334" s="29" t="s">
        <v>17</v>
      </c>
      <c r="B334" s="4" t="s">
        <v>133</v>
      </c>
      <c r="C334" s="23"/>
      <c r="D334" s="28"/>
      <c r="E334" s="1"/>
      <c r="F334" s="84"/>
      <c r="G334" s="3"/>
    </row>
    <row r="335" spans="1:7" s="8" customFormat="1" ht="25" x14ac:dyDescent="0.25">
      <c r="A335" s="49" t="s">
        <v>18</v>
      </c>
      <c r="B335" s="4" t="s">
        <v>134</v>
      </c>
      <c r="C335" s="23"/>
      <c r="D335" s="28" t="s">
        <v>19</v>
      </c>
      <c r="E335" s="1">
        <v>5</v>
      </c>
      <c r="F335" s="2"/>
      <c r="G335" s="3">
        <f>ROUND(E335*F335,2)</f>
        <v>0</v>
      </c>
    </row>
    <row r="336" spans="1:7" s="8" customFormat="1" x14ac:dyDescent="0.25">
      <c r="A336" s="29" t="s">
        <v>20</v>
      </c>
      <c r="B336" s="4" t="s">
        <v>135</v>
      </c>
      <c r="C336" s="23"/>
      <c r="D336" s="28"/>
      <c r="E336" s="1"/>
      <c r="F336" s="84"/>
      <c r="G336" s="3"/>
    </row>
    <row r="337" spans="1:7" s="8" customFormat="1" ht="25" x14ac:dyDescent="0.25">
      <c r="A337" s="49" t="s">
        <v>18</v>
      </c>
      <c r="B337" s="4" t="s">
        <v>134</v>
      </c>
      <c r="C337" s="23"/>
      <c r="D337" s="28" t="s">
        <v>19</v>
      </c>
      <c r="E337" s="1">
        <v>5</v>
      </c>
      <c r="F337" s="2"/>
      <c r="G337" s="3">
        <f t="shared" ref="G337:G347" si="59">ROUND(E337*F337,2)</f>
        <v>0</v>
      </c>
    </row>
    <row r="338" spans="1:7" s="8" customFormat="1" x14ac:dyDescent="0.25">
      <c r="A338" s="29" t="s">
        <v>57</v>
      </c>
      <c r="B338" s="4" t="s">
        <v>122</v>
      </c>
      <c r="C338" s="23"/>
      <c r="D338" s="28"/>
      <c r="E338" s="1"/>
      <c r="F338" s="84"/>
      <c r="G338" s="3"/>
    </row>
    <row r="339" spans="1:7" s="8" customFormat="1" ht="25" x14ac:dyDescent="0.25">
      <c r="A339" s="49" t="s">
        <v>18</v>
      </c>
      <c r="B339" s="4" t="s">
        <v>134</v>
      </c>
      <c r="C339" s="23"/>
      <c r="D339" s="28" t="s">
        <v>19</v>
      </c>
      <c r="E339" s="1">
        <v>5</v>
      </c>
      <c r="F339" s="2"/>
      <c r="G339" s="3">
        <f t="shared" si="59"/>
        <v>0</v>
      </c>
    </row>
    <row r="340" spans="1:7" s="8" customFormat="1" x14ac:dyDescent="0.25">
      <c r="A340" s="29" t="s">
        <v>69</v>
      </c>
      <c r="B340" s="4" t="s">
        <v>136</v>
      </c>
      <c r="C340" s="23"/>
      <c r="D340" s="28"/>
      <c r="E340" s="1"/>
      <c r="F340" s="84"/>
      <c r="G340" s="3"/>
    </row>
    <row r="341" spans="1:7" s="8" customFormat="1" ht="25" x14ac:dyDescent="0.25">
      <c r="A341" s="49" t="s">
        <v>18</v>
      </c>
      <c r="B341" s="4" t="s">
        <v>134</v>
      </c>
      <c r="C341" s="23"/>
      <c r="D341" s="28" t="s">
        <v>19</v>
      </c>
      <c r="E341" s="1">
        <v>5</v>
      </c>
      <c r="F341" s="2"/>
      <c r="G341" s="3">
        <f t="shared" si="59"/>
        <v>0</v>
      </c>
    </row>
    <row r="342" spans="1:7" s="8" customFormat="1" x14ac:dyDescent="0.25">
      <c r="A342" s="22"/>
      <c r="B342" s="23"/>
      <c r="C342" s="23"/>
      <c r="D342" s="28"/>
      <c r="E342" s="1"/>
      <c r="F342" s="84"/>
      <c r="G342" s="3"/>
    </row>
    <row r="343" spans="1:7" s="8" customFormat="1" ht="25" x14ac:dyDescent="0.25">
      <c r="A343" s="25" t="s">
        <v>242</v>
      </c>
      <c r="B343" s="4" t="s">
        <v>137</v>
      </c>
      <c r="C343" s="4" t="s">
        <v>328</v>
      </c>
      <c r="D343" s="28"/>
      <c r="E343" s="1"/>
      <c r="F343" s="84"/>
      <c r="G343" s="3"/>
    </row>
    <row r="344" spans="1:7" s="8" customFormat="1" x14ac:dyDescent="0.25">
      <c r="A344" s="29" t="s">
        <v>17</v>
      </c>
      <c r="B344" s="4" t="s">
        <v>133</v>
      </c>
      <c r="C344" s="23"/>
      <c r="D344" s="28" t="s">
        <v>7</v>
      </c>
      <c r="E344" s="1">
        <v>2</v>
      </c>
      <c r="F344" s="2"/>
      <c r="G344" s="3">
        <f t="shared" si="59"/>
        <v>0</v>
      </c>
    </row>
    <row r="345" spans="1:7" s="8" customFormat="1" x14ac:dyDescent="0.25">
      <c r="A345" s="29" t="s">
        <v>27</v>
      </c>
      <c r="B345" s="4" t="s">
        <v>135</v>
      </c>
      <c r="C345" s="23"/>
      <c r="D345" s="28" t="s">
        <v>7</v>
      </c>
      <c r="E345" s="1">
        <v>2</v>
      </c>
      <c r="F345" s="2"/>
      <c r="G345" s="3">
        <f t="shared" si="59"/>
        <v>0</v>
      </c>
    </row>
    <row r="346" spans="1:7" s="8" customFormat="1" x14ac:dyDescent="0.25">
      <c r="A346" s="29" t="s">
        <v>57</v>
      </c>
      <c r="B346" s="4" t="s">
        <v>122</v>
      </c>
      <c r="C346" s="23"/>
      <c r="D346" s="28" t="s">
        <v>7</v>
      </c>
      <c r="E346" s="1">
        <v>1</v>
      </c>
      <c r="F346" s="2"/>
      <c r="G346" s="3">
        <f t="shared" si="59"/>
        <v>0</v>
      </c>
    </row>
    <row r="347" spans="1:7" s="8" customFormat="1" x14ac:dyDescent="0.25">
      <c r="A347" s="29" t="s">
        <v>69</v>
      </c>
      <c r="B347" s="4" t="s">
        <v>136</v>
      </c>
      <c r="C347" s="23"/>
      <c r="D347" s="28" t="s">
        <v>7</v>
      </c>
      <c r="E347" s="1">
        <v>1</v>
      </c>
      <c r="F347" s="2"/>
      <c r="G347" s="3">
        <f t="shared" si="59"/>
        <v>0</v>
      </c>
    </row>
    <row r="348" spans="1:7" s="8" customFormat="1" x14ac:dyDescent="0.25">
      <c r="A348" s="22"/>
      <c r="B348" s="23"/>
      <c r="C348" s="23"/>
      <c r="D348" s="28"/>
      <c r="E348" s="1"/>
      <c r="F348" s="84"/>
      <c r="G348" s="3"/>
    </row>
    <row r="349" spans="1:7" s="8" customFormat="1" ht="25" x14ac:dyDescent="0.25">
      <c r="A349" s="25" t="s">
        <v>243</v>
      </c>
      <c r="B349" s="4" t="s">
        <v>138</v>
      </c>
      <c r="C349" s="4" t="s">
        <v>328</v>
      </c>
      <c r="D349" s="28"/>
      <c r="E349" s="1"/>
      <c r="F349" s="84"/>
      <c r="G349" s="3"/>
    </row>
    <row r="350" spans="1:7" s="8" customFormat="1" x14ac:dyDescent="0.25">
      <c r="A350" s="29" t="s">
        <v>17</v>
      </c>
      <c r="B350" s="4" t="s">
        <v>133</v>
      </c>
      <c r="C350" s="23"/>
      <c r="D350" s="28" t="s">
        <v>7</v>
      </c>
      <c r="E350" s="1">
        <v>2</v>
      </c>
      <c r="F350" s="2"/>
      <c r="G350" s="3">
        <f t="shared" ref="G350:G362" si="60">ROUND(E350*F350,2)</f>
        <v>0</v>
      </c>
    </row>
    <row r="351" spans="1:7" s="8" customFormat="1" x14ac:dyDescent="0.25">
      <c r="A351" s="29" t="s">
        <v>27</v>
      </c>
      <c r="B351" s="4" t="s">
        <v>135</v>
      </c>
      <c r="C351" s="23"/>
      <c r="D351" s="28" t="s">
        <v>7</v>
      </c>
      <c r="E351" s="1">
        <v>2</v>
      </c>
      <c r="F351" s="2"/>
      <c r="G351" s="3">
        <f t="shared" si="60"/>
        <v>0</v>
      </c>
    </row>
    <row r="352" spans="1:7" s="8" customFormat="1" x14ac:dyDescent="0.25">
      <c r="A352" s="29" t="s">
        <v>57</v>
      </c>
      <c r="B352" s="4" t="s">
        <v>122</v>
      </c>
      <c r="C352" s="23"/>
      <c r="D352" s="28" t="s">
        <v>7</v>
      </c>
      <c r="E352" s="1">
        <v>1</v>
      </c>
      <c r="F352" s="2"/>
      <c r="G352" s="3">
        <f t="shared" si="60"/>
        <v>0</v>
      </c>
    </row>
    <row r="353" spans="1:7" s="8" customFormat="1" x14ac:dyDescent="0.25">
      <c r="A353" s="29" t="s">
        <v>69</v>
      </c>
      <c r="B353" s="4" t="s">
        <v>136</v>
      </c>
      <c r="C353" s="23"/>
      <c r="D353" s="28" t="s">
        <v>7</v>
      </c>
      <c r="E353" s="1">
        <v>1</v>
      </c>
      <c r="F353" s="2"/>
      <c r="G353" s="3">
        <f t="shared" si="60"/>
        <v>0</v>
      </c>
    </row>
    <row r="354" spans="1:7" s="8" customFormat="1" x14ac:dyDescent="0.25">
      <c r="A354" s="22"/>
      <c r="B354" s="23"/>
      <c r="C354" s="23"/>
      <c r="D354" s="28"/>
      <c r="E354" s="1"/>
      <c r="F354" s="84"/>
      <c r="G354" s="3"/>
    </row>
    <row r="355" spans="1:7" s="8" customFormat="1" ht="25" x14ac:dyDescent="0.25">
      <c r="A355" s="25" t="s">
        <v>244</v>
      </c>
      <c r="B355" s="4" t="s">
        <v>139</v>
      </c>
      <c r="C355" s="4" t="s">
        <v>328</v>
      </c>
      <c r="D355" s="28"/>
      <c r="E355" s="1"/>
      <c r="F355" s="84"/>
      <c r="G355" s="3"/>
    </row>
    <row r="356" spans="1:7" s="8" customFormat="1" x14ac:dyDescent="0.25">
      <c r="A356" s="29" t="s">
        <v>17</v>
      </c>
      <c r="B356" s="4" t="s">
        <v>133</v>
      </c>
      <c r="C356" s="23"/>
      <c r="D356" s="28" t="s">
        <v>7</v>
      </c>
      <c r="E356" s="1">
        <v>2</v>
      </c>
      <c r="F356" s="2"/>
      <c r="G356" s="3">
        <f t="shared" si="60"/>
        <v>0</v>
      </c>
    </row>
    <row r="357" spans="1:7" s="8" customFormat="1" x14ac:dyDescent="0.25">
      <c r="A357" s="29" t="s">
        <v>27</v>
      </c>
      <c r="B357" s="4" t="s">
        <v>135</v>
      </c>
      <c r="C357" s="23"/>
      <c r="D357" s="28" t="s">
        <v>7</v>
      </c>
      <c r="E357" s="1">
        <v>2</v>
      </c>
      <c r="F357" s="2"/>
      <c r="G357" s="3">
        <f t="shared" si="60"/>
        <v>0</v>
      </c>
    </row>
    <row r="358" spans="1:7" s="8" customFormat="1" x14ac:dyDescent="0.25">
      <c r="A358" s="29" t="s">
        <v>57</v>
      </c>
      <c r="B358" s="4" t="s">
        <v>122</v>
      </c>
      <c r="C358" s="23"/>
      <c r="D358" s="28" t="s">
        <v>7</v>
      </c>
      <c r="E358" s="1">
        <v>1</v>
      </c>
      <c r="F358" s="2"/>
      <c r="G358" s="3">
        <f t="shared" si="60"/>
        <v>0</v>
      </c>
    </row>
    <row r="359" spans="1:7" s="8" customFormat="1" x14ac:dyDescent="0.25">
      <c r="A359" s="29" t="s">
        <v>69</v>
      </c>
      <c r="B359" s="4" t="s">
        <v>136</v>
      </c>
      <c r="C359" s="23"/>
      <c r="D359" s="28" t="s">
        <v>7</v>
      </c>
      <c r="E359" s="1">
        <v>1</v>
      </c>
      <c r="F359" s="2"/>
      <c r="G359" s="3">
        <f t="shared" si="60"/>
        <v>0</v>
      </c>
    </row>
    <row r="360" spans="1:7" s="8" customFormat="1" x14ac:dyDescent="0.25">
      <c r="A360" s="22"/>
      <c r="B360" s="23"/>
      <c r="C360" s="23"/>
      <c r="D360" s="28"/>
      <c r="E360" s="1"/>
      <c r="F360" s="84"/>
      <c r="G360" s="3"/>
    </row>
    <row r="361" spans="1:7" s="8" customFormat="1" ht="25" x14ac:dyDescent="0.25">
      <c r="A361" s="25" t="s">
        <v>245</v>
      </c>
      <c r="B361" s="4" t="s">
        <v>140</v>
      </c>
      <c r="C361" s="4" t="s">
        <v>328</v>
      </c>
      <c r="D361" s="28"/>
      <c r="E361" s="1"/>
      <c r="F361" s="84"/>
      <c r="G361" s="3"/>
    </row>
    <row r="362" spans="1:7" s="8" customFormat="1" x14ac:dyDescent="0.25">
      <c r="A362" s="29" t="s">
        <v>25</v>
      </c>
      <c r="B362" s="4" t="s">
        <v>141</v>
      </c>
      <c r="C362" s="23"/>
      <c r="D362" s="28" t="s">
        <v>7</v>
      </c>
      <c r="E362" s="1">
        <v>5</v>
      </c>
      <c r="F362" s="2"/>
      <c r="G362" s="3">
        <f t="shared" si="60"/>
        <v>0</v>
      </c>
    </row>
    <row r="363" spans="1:7" s="8" customFormat="1" ht="9.75" customHeight="1" x14ac:dyDescent="0.25">
      <c r="A363" s="49"/>
      <c r="B363" s="70"/>
      <c r="C363" s="23"/>
      <c r="D363" s="28"/>
      <c r="E363" s="1"/>
      <c r="F363" s="84"/>
      <c r="G363" s="3"/>
    </row>
    <row r="364" spans="1:7" s="8" customFormat="1" x14ac:dyDescent="0.25">
      <c r="A364" s="25" t="s">
        <v>246</v>
      </c>
      <c r="B364" s="4" t="s">
        <v>142</v>
      </c>
      <c r="C364" s="4" t="s">
        <v>279</v>
      </c>
      <c r="D364" s="28"/>
      <c r="E364" s="1"/>
      <c r="F364" s="84"/>
      <c r="G364" s="3"/>
    </row>
    <row r="365" spans="1:7" s="8" customFormat="1" ht="14.5" x14ac:dyDescent="0.25">
      <c r="A365" s="29" t="s">
        <v>17</v>
      </c>
      <c r="B365" s="4" t="s">
        <v>144</v>
      </c>
      <c r="C365" s="4"/>
      <c r="D365" s="30" t="s">
        <v>164</v>
      </c>
      <c r="E365" s="1">
        <v>5</v>
      </c>
      <c r="F365" s="2"/>
      <c r="G365" s="3">
        <f t="shared" ref="G365:G370" si="61">ROUND(E365*F365,2)</f>
        <v>0</v>
      </c>
    </row>
    <row r="366" spans="1:7" s="8" customFormat="1" ht="14.5" x14ac:dyDescent="0.25">
      <c r="A366" s="29" t="s">
        <v>27</v>
      </c>
      <c r="B366" s="4" t="s">
        <v>143</v>
      </c>
      <c r="C366" s="4"/>
      <c r="D366" s="118" t="s">
        <v>164</v>
      </c>
      <c r="E366" s="1">
        <v>5</v>
      </c>
      <c r="F366" s="2"/>
      <c r="G366" s="3">
        <f t="shared" si="61"/>
        <v>0</v>
      </c>
    </row>
    <row r="367" spans="1:7" s="8" customFormat="1" ht="9.75" customHeight="1" x14ac:dyDescent="0.25">
      <c r="A367" s="22"/>
      <c r="B367" s="23"/>
      <c r="C367" s="23"/>
      <c r="D367" s="28"/>
      <c r="E367" s="1"/>
      <c r="F367" s="84"/>
      <c r="G367" s="3"/>
    </row>
    <row r="368" spans="1:7" s="8" customFormat="1" x14ac:dyDescent="0.25">
      <c r="A368" s="25" t="s">
        <v>247</v>
      </c>
      <c r="B368" s="4" t="s">
        <v>145</v>
      </c>
      <c r="C368" s="4" t="s">
        <v>146</v>
      </c>
      <c r="D368" s="28"/>
      <c r="E368" s="1"/>
      <c r="F368" s="84"/>
      <c r="G368" s="3"/>
    </row>
    <row r="369" spans="1:7" s="8" customFormat="1" ht="25" x14ac:dyDescent="0.25">
      <c r="A369" s="29" t="s">
        <v>25</v>
      </c>
      <c r="B369" s="4" t="s">
        <v>216</v>
      </c>
      <c r="C369" s="23"/>
      <c r="D369" s="30" t="s">
        <v>163</v>
      </c>
      <c r="E369" s="1">
        <v>5</v>
      </c>
      <c r="F369" s="2"/>
      <c r="G369" s="3">
        <f t="shared" si="61"/>
        <v>0</v>
      </c>
    </row>
    <row r="370" spans="1:7" s="8" customFormat="1" ht="25" x14ac:dyDescent="0.25">
      <c r="A370" s="29" t="s">
        <v>20</v>
      </c>
      <c r="B370" s="4" t="s">
        <v>217</v>
      </c>
      <c r="C370" s="23"/>
      <c r="D370" s="30" t="s">
        <v>163</v>
      </c>
      <c r="E370" s="1">
        <v>10</v>
      </c>
      <c r="F370" s="2"/>
      <c r="G370" s="3">
        <f t="shared" si="61"/>
        <v>0</v>
      </c>
    </row>
    <row r="371" spans="1:7" s="8" customFormat="1" ht="9.75" customHeight="1" x14ac:dyDescent="0.25">
      <c r="A371" s="22"/>
      <c r="B371" s="23"/>
      <c r="C371" s="23"/>
      <c r="D371" s="28"/>
      <c r="E371" s="1"/>
      <c r="F371" s="84"/>
      <c r="G371" s="3"/>
    </row>
    <row r="372" spans="1:7" s="8" customFormat="1" x14ac:dyDescent="0.25">
      <c r="A372" s="25" t="s">
        <v>248</v>
      </c>
      <c r="B372" s="4" t="s">
        <v>147</v>
      </c>
      <c r="C372" s="4" t="s">
        <v>148</v>
      </c>
      <c r="D372" s="28"/>
      <c r="E372" s="1"/>
      <c r="F372" s="84"/>
      <c r="G372" s="3"/>
    </row>
    <row r="373" spans="1:7" s="8" customFormat="1" ht="37.5" x14ac:dyDescent="0.25">
      <c r="A373" s="29" t="s">
        <v>25</v>
      </c>
      <c r="B373" s="4" t="s">
        <v>149</v>
      </c>
      <c r="C373" s="4"/>
      <c r="D373" s="30" t="s">
        <v>163</v>
      </c>
      <c r="E373" s="1">
        <v>40</v>
      </c>
      <c r="F373" s="2"/>
      <c r="G373" s="3">
        <f t="shared" ref="G373:G377" si="62">ROUND(E373*F373,2)</f>
        <v>0</v>
      </c>
    </row>
    <row r="374" spans="1:7" s="8" customFormat="1" ht="9.75" customHeight="1" x14ac:dyDescent="0.25">
      <c r="A374" s="22"/>
      <c r="B374" s="23"/>
      <c r="C374" s="23"/>
      <c r="D374" s="28"/>
      <c r="E374" s="1"/>
      <c r="F374" s="84"/>
      <c r="G374" s="3"/>
    </row>
    <row r="375" spans="1:7" s="8" customFormat="1" x14ac:dyDescent="0.25">
      <c r="A375" s="25" t="s">
        <v>249</v>
      </c>
      <c r="B375" s="4" t="s">
        <v>150</v>
      </c>
      <c r="C375" s="4" t="s">
        <v>151</v>
      </c>
      <c r="D375" s="28"/>
      <c r="E375" s="1"/>
      <c r="F375" s="84"/>
      <c r="G375" s="3"/>
    </row>
    <row r="376" spans="1:7" s="8" customFormat="1" x14ac:dyDescent="0.25">
      <c r="A376" s="29" t="s">
        <v>25</v>
      </c>
      <c r="B376" s="4" t="s">
        <v>152</v>
      </c>
      <c r="C376" s="23"/>
      <c r="D376" s="28" t="s">
        <v>19</v>
      </c>
      <c r="E376" s="1">
        <v>20</v>
      </c>
      <c r="F376" s="2"/>
      <c r="G376" s="3">
        <f t="shared" si="62"/>
        <v>0</v>
      </c>
    </row>
    <row r="377" spans="1:7" s="8" customFormat="1" x14ac:dyDescent="0.25">
      <c r="A377" s="29" t="s">
        <v>27</v>
      </c>
      <c r="B377" s="4" t="s">
        <v>153</v>
      </c>
      <c r="C377" s="23"/>
      <c r="D377" s="28" t="s">
        <v>19</v>
      </c>
      <c r="E377" s="1">
        <v>10</v>
      </c>
      <c r="F377" s="2"/>
      <c r="G377" s="3">
        <f t="shared" si="62"/>
        <v>0</v>
      </c>
    </row>
    <row r="378" spans="1:7" s="8" customFormat="1" ht="9.75" customHeight="1" x14ac:dyDescent="0.25">
      <c r="A378" s="22"/>
      <c r="B378" s="23"/>
      <c r="C378" s="23"/>
      <c r="D378" s="28"/>
      <c r="E378" s="1"/>
      <c r="F378" s="84"/>
      <c r="G378" s="3"/>
    </row>
    <row r="379" spans="1:7" s="8" customFormat="1" x14ac:dyDescent="0.25">
      <c r="A379" s="25" t="s">
        <v>250</v>
      </c>
      <c r="B379" s="4" t="s">
        <v>154</v>
      </c>
      <c r="C379" s="4" t="s">
        <v>155</v>
      </c>
      <c r="D379" s="28"/>
      <c r="E379" s="1"/>
      <c r="F379" s="84"/>
      <c r="G379" s="3"/>
    </row>
    <row r="380" spans="1:7" s="8" customFormat="1" ht="14.5" x14ac:dyDescent="0.25">
      <c r="A380" s="29" t="s">
        <v>17</v>
      </c>
      <c r="B380" s="4" t="s">
        <v>156</v>
      </c>
      <c r="C380" s="23"/>
      <c r="D380" s="118" t="s">
        <v>163</v>
      </c>
      <c r="E380" s="1">
        <v>20</v>
      </c>
      <c r="F380" s="2"/>
      <c r="G380" s="3">
        <f t="shared" ref="G380:G384" si="63">ROUND(E380*F380,2)</f>
        <v>0</v>
      </c>
    </row>
    <row r="381" spans="1:7" s="8" customFormat="1" ht="9.75" customHeight="1" x14ac:dyDescent="0.25">
      <c r="A381" s="22"/>
      <c r="B381" s="23"/>
      <c r="C381" s="23"/>
      <c r="D381" s="28"/>
      <c r="E381" s="1"/>
      <c r="F381" s="84"/>
      <c r="G381" s="3"/>
    </row>
    <row r="382" spans="1:7" s="8" customFormat="1" x14ac:dyDescent="0.25">
      <c r="A382" s="25" t="s">
        <v>251</v>
      </c>
      <c r="B382" s="4" t="s">
        <v>157</v>
      </c>
      <c r="C382" s="4" t="s">
        <v>329</v>
      </c>
      <c r="D382" s="28"/>
      <c r="E382" s="1"/>
      <c r="F382" s="84"/>
      <c r="G382" s="3"/>
    </row>
    <row r="383" spans="1:7" s="8" customFormat="1" ht="14.5" x14ac:dyDescent="0.25">
      <c r="A383" s="29" t="s">
        <v>25</v>
      </c>
      <c r="B383" s="4" t="s">
        <v>50</v>
      </c>
      <c r="C383" s="4"/>
      <c r="D383" s="30" t="s">
        <v>163</v>
      </c>
      <c r="E383" s="1">
        <v>150</v>
      </c>
      <c r="F383" s="2"/>
      <c r="G383" s="3">
        <f t="shared" ref="G383" si="64">ROUND(E383*F383,2)</f>
        <v>0</v>
      </c>
    </row>
    <row r="384" spans="1:7" s="8" customFormat="1" ht="14.5" x14ac:dyDescent="0.25">
      <c r="A384" s="29" t="s">
        <v>27</v>
      </c>
      <c r="B384" s="4" t="s">
        <v>218</v>
      </c>
      <c r="C384" s="23"/>
      <c r="D384" s="30" t="s">
        <v>163</v>
      </c>
      <c r="E384" s="1">
        <v>5</v>
      </c>
      <c r="F384" s="2"/>
      <c r="G384" s="3">
        <f t="shared" si="63"/>
        <v>0</v>
      </c>
    </row>
    <row r="385" spans="1:7" s="8" customFormat="1" ht="14.5" x14ac:dyDescent="0.25">
      <c r="A385" s="29" t="s">
        <v>57</v>
      </c>
      <c r="B385" s="4" t="s">
        <v>219</v>
      </c>
      <c r="C385" s="23"/>
      <c r="D385" s="118" t="s">
        <v>163</v>
      </c>
      <c r="E385" s="1">
        <v>8</v>
      </c>
      <c r="F385" s="2"/>
      <c r="G385" s="3">
        <f t="shared" ref="G385" si="65">ROUND(E385*F385,2)</f>
        <v>0</v>
      </c>
    </row>
    <row r="386" spans="1:7" s="8" customFormat="1" ht="9.75" customHeight="1" x14ac:dyDescent="0.25">
      <c r="A386" s="22"/>
      <c r="B386" s="23"/>
      <c r="C386" s="23"/>
      <c r="D386" s="28"/>
      <c r="E386" s="1"/>
      <c r="F386" s="84"/>
      <c r="G386" s="3"/>
    </row>
    <row r="387" spans="1:7" s="8" customFormat="1" ht="14.5" x14ac:dyDescent="0.25">
      <c r="A387" s="25" t="s">
        <v>252</v>
      </c>
      <c r="B387" s="4" t="s">
        <v>222</v>
      </c>
      <c r="C387" s="4" t="s">
        <v>158</v>
      </c>
      <c r="D387" s="118" t="s">
        <v>163</v>
      </c>
      <c r="E387" s="1">
        <v>15</v>
      </c>
      <c r="F387" s="2"/>
      <c r="G387" s="3">
        <f t="shared" ref="G387" si="66">ROUND(E387*F387,2)</f>
        <v>0</v>
      </c>
    </row>
    <row r="388" spans="1:7" s="8" customFormat="1" ht="9.75" customHeight="1" x14ac:dyDescent="0.25">
      <c r="A388" s="29"/>
      <c r="B388" s="4"/>
      <c r="C388" s="4"/>
      <c r="D388" s="28"/>
      <c r="E388" s="1"/>
      <c r="F388" s="84"/>
      <c r="G388" s="3"/>
    </row>
    <row r="389" spans="1:7" s="8" customFormat="1" x14ac:dyDescent="0.25">
      <c r="A389" s="25" t="s">
        <v>253</v>
      </c>
      <c r="B389" s="4" t="s">
        <v>159</v>
      </c>
      <c r="C389" s="4" t="s">
        <v>158</v>
      </c>
      <c r="D389" s="28"/>
      <c r="E389" s="1"/>
      <c r="F389" s="84"/>
      <c r="G389" s="3"/>
    </row>
    <row r="390" spans="1:7" s="8" customFormat="1" x14ac:dyDescent="0.25">
      <c r="A390" s="29" t="s">
        <v>17</v>
      </c>
      <c r="B390" s="4" t="s">
        <v>160</v>
      </c>
      <c r="C390" s="4"/>
      <c r="D390" s="28" t="s">
        <v>161</v>
      </c>
      <c r="E390" s="1">
        <v>2</v>
      </c>
      <c r="F390" s="2"/>
      <c r="G390" s="3">
        <f t="shared" ref="G390:G392" si="67">ROUND(E390*F390,2)</f>
        <v>0</v>
      </c>
    </row>
    <row r="391" spans="1:7" s="8" customFormat="1" ht="9.75" customHeight="1" x14ac:dyDescent="0.25">
      <c r="A391" s="29"/>
      <c r="B391" s="4"/>
      <c r="C391" s="4"/>
      <c r="D391" s="28"/>
      <c r="E391" s="1"/>
      <c r="F391" s="84"/>
      <c r="G391" s="3"/>
    </row>
    <row r="392" spans="1:7" s="8" customFormat="1" x14ac:dyDescent="0.25">
      <c r="A392" s="25" t="s">
        <v>254</v>
      </c>
      <c r="B392" s="4" t="s">
        <v>228</v>
      </c>
      <c r="C392" s="4" t="s">
        <v>280</v>
      </c>
      <c r="D392" s="28" t="s">
        <v>12</v>
      </c>
      <c r="E392" s="1">
        <v>15</v>
      </c>
      <c r="F392" s="2"/>
      <c r="G392" s="3">
        <f t="shared" si="67"/>
        <v>0</v>
      </c>
    </row>
    <row r="393" spans="1:7" s="8" customFormat="1" ht="9.75" customHeight="1" x14ac:dyDescent="0.25">
      <c r="A393" s="29"/>
      <c r="B393" s="4"/>
      <c r="C393" s="4"/>
      <c r="D393" s="28"/>
      <c r="E393" s="1"/>
      <c r="F393" s="84"/>
      <c r="G393" s="3"/>
    </row>
    <row r="394" spans="1:7" s="8" customFormat="1" ht="25" x14ac:dyDescent="0.25">
      <c r="A394" s="25" t="s">
        <v>255</v>
      </c>
      <c r="B394" s="4" t="s">
        <v>226</v>
      </c>
      <c r="C394" s="4" t="s">
        <v>281</v>
      </c>
      <c r="D394" s="28"/>
      <c r="E394" s="1"/>
      <c r="F394" s="84"/>
      <c r="G394" s="3"/>
    </row>
    <row r="395" spans="1:7" s="8" customFormat="1" x14ac:dyDescent="0.25">
      <c r="A395" s="29" t="s">
        <v>17</v>
      </c>
      <c r="B395" s="4" t="s">
        <v>227</v>
      </c>
      <c r="C395" s="4"/>
      <c r="D395" s="137" t="s">
        <v>194</v>
      </c>
      <c r="E395" s="138">
        <v>25</v>
      </c>
      <c r="F395" s="2"/>
      <c r="G395" s="3">
        <f t="shared" ref="G395" si="68">ROUND(E395*F395,2)</f>
        <v>0</v>
      </c>
    </row>
    <row r="396" spans="1:7" s="8" customFormat="1" ht="9.75" customHeight="1" x14ac:dyDescent="0.25">
      <c r="A396" s="29"/>
      <c r="B396" s="4"/>
      <c r="C396" s="4"/>
      <c r="D396" s="28"/>
      <c r="E396" s="1"/>
      <c r="F396" s="84"/>
      <c r="G396" s="3"/>
    </row>
    <row r="397" spans="1:7" s="8" customFormat="1" x14ac:dyDescent="0.25">
      <c r="A397" s="25" t="s">
        <v>305</v>
      </c>
      <c r="B397" s="4" t="s">
        <v>223</v>
      </c>
      <c r="C397" s="4" t="s">
        <v>282</v>
      </c>
      <c r="D397" s="28"/>
      <c r="E397" s="1"/>
      <c r="F397" s="84"/>
      <c r="G397" s="3"/>
    </row>
    <row r="398" spans="1:7" s="8" customFormat="1" x14ac:dyDescent="0.25">
      <c r="A398" s="29" t="s">
        <v>17</v>
      </c>
      <c r="B398" s="4" t="s">
        <v>224</v>
      </c>
      <c r="C398" s="4"/>
      <c r="D398" s="137" t="s">
        <v>12</v>
      </c>
      <c r="E398" s="138">
        <v>5</v>
      </c>
      <c r="F398" s="2"/>
      <c r="G398" s="3">
        <f t="shared" ref="G398" si="69">ROUND(E398*F398,2)</f>
        <v>0</v>
      </c>
    </row>
    <row r="399" spans="1:7" s="8" customFormat="1" ht="9.75" customHeight="1" x14ac:dyDescent="0.25">
      <c r="A399" s="25"/>
      <c r="B399" s="4"/>
      <c r="C399" s="4"/>
      <c r="D399" s="28"/>
      <c r="E399" s="1"/>
      <c r="F399" s="84"/>
      <c r="G399" s="3"/>
    </row>
    <row r="400" spans="1:7" s="8" customFormat="1" x14ac:dyDescent="0.25">
      <c r="A400" s="25" t="s">
        <v>306</v>
      </c>
      <c r="B400" s="4" t="s">
        <v>225</v>
      </c>
      <c r="C400" s="4" t="s">
        <v>284</v>
      </c>
      <c r="D400" s="30" t="s">
        <v>7</v>
      </c>
      <c r="E400" s="1">
        <v>2</v>
      </c>
      <c r="F400" s="2"/>
      <c r="G400" s="3">
        <f t="shared" ref="G400" si="70">ROUND(E400*F400,2)</f>
        <v>0</v>
      </c>
    </row>
    <row r="401" spans="1:8" s="8" customFormat="1" ht="9.75" customHeight="1" x14ac:dyDescent="0.25">
      <c r="A401" s="25"/>
      <c r="B401" s="4"/>
      <c r="C401" s="4"/>
      <c r="D401" s="28"/>
      <c r="E401" s="1"/>
      <c r="F401" s="84"/>
      <c r="G401" s="3"/>
    </row>
    <row r="402" spans="1:8" s="8" customFormat="1" x14ac:dyDescent="0.25">
      <c r="A402" s="25" t="s">
        <v>307</v>
      </c>
      <c r="B402" s="4" t="s">
        <v>221</v>
      </c>
      <c r="C402" s="4" t="s">
        <v>330</v>
      </c>
      <c r="D402" s="30" t="s">
        <v>7</v>
      </c>
      <c r="E402" s="1">
        <v>2</v>
      </c>
      <c r="F402" s="2"/>
      <c r="G402" s="3">
        <f t="shared" ref="G402" si="71">ROUND(E402*F402,2)</f>
        <v>0</v>
      </c>
    </row>
    <row r="403" spans="1:8" s="8" customFormat="1" ht="9.75" customHeight="1" x14ac:dyDescent="0.25">
      <c r="A403" s="25"/>
      <c r="B403" s="4"/>
      <c r="C403" s="4"/>
      <c r="D403" s="28"/>
      <c r="E403" s="1"/>
      <c r="F403" s="84"/>
      <c r="G403" s="3"/>
      <c r="H403" s="62"/>
    </row>
    <row r="404" spans="1:8" s="8" customFormat="1" ht="14.5" x14ac:dyDescent="0.25">
      <c r="A404" s="25" t="s">
        <v>308</v>
      </c>
      <c r="B404" s="4" t="s">
        <v>220</v>
      </c>
      <c r="C404" s="4" t="s">
        <v>162</v>
      </c>
      <c r="D404" s="30" t="s">
        <v>163</v>
      </c>
      <c r="E404" s="1">
        <v>15</v>
      </c>
      <c r="F404" s="2"/>
      <c r="G404" s="3">
        <f t="shared" ref="G404" si="72">ROUND(E404*F404,2)</f>
        <v>0</v>
      </c>
    </row>
    <row r="405" spans="1:8" s="8" customFormat="1" x14ac:dyDescent="0.25">
      <c r="A405" s="25"/>
      <c r="B405" s="4"/>
      <c r="C405" s="4"/>
      <c r="D405" s="28"/>
      <c r="E405" s="1"/>
      <c r="F405" s="84"/>
      <c r="G405" s="3"/>
    </row>
    <row r="406" spans="1:8" s="8" customFormat="1" ht="13.5" thickBot="1" x14ac:dyDescent="0.3">
      <c r="A406" s="52" t="s">
        <v>99</v>
      </c>
      <c r="B406" s="166" t="s">
        <v>165</v>
      </c>
      <c r="C406" s="167"/>
      <c r="D406" s="168"/>
      <c r="E406" s="164" t="s">
        <v>51</v>
      </c>
      <c r="F406" s="165"/>
      <c r="G406" s="37">
        <f>SUM(G283:G405)</f>
        <v>100000</v>
      </c>
    </row>
    <row r="407" spans="1:8" s="8" customFormat="1" ht="14" thickTop="1" thickBot="1" x14ac:dyDescent="0.3">
      <c r="A407" s="192"/>
      <c r="B407" s="193"/>
      <c r="C407" s="193"/>
      <c r="D407" s="193"/>
      <c r="E407" s="193"/>
      <c r="F407" s="193"/>
      <c r="G407" s="194"/>
    </row>
    <row r="408" spans="1:8" s="8" customFormat="1" ht="31.5" customHeight="1" thickTop="1" thickBot="1" x14ac:dyDescent="0.3">
      <c r="A408" s="54" t="s">
        <v>98</v>
      </c>
      <c r="B408" s="197" t="s">
        <v>266</v>
      </c>
      <c r="C408" s="198"/>
      <c r="D408" s="198"/>
      <c r="E408" s="199"/>
      <c r="F408" s="195">
        <f>G406+G279+G268+G216+G179+G111+G56</f>
        <v>120000</v>
      </c>
      <c r="G408" s="196"/>
    </row>
    <row r="409" spans="1:8" s="8" customFormat="1" ht="13.5" thickTop="1" thickBot="1" x14ac:dyDescent="0.3">
      <c r="A409" s="158"/>
      <c r="B409" s="159"/>
      <c r="C409" s="159"/>
      <c r="D409" s="159"/>
      <c r="E409" s="159"/>
      <c r="F409" s="159"/>
      <c r="G409" s="160"/>
    </row>
    <row r="410" spans="1:8" s="8" customFormat="1" ht="13" thickTop="1" x14ac:dyDescent="0.25">
      <c r="A410" s="155" t="s">
        <v>166</v>
      </c>
      <c r="B410" s="156"/>
      <c r="C410" s="156"/>
      <c r="D410" s="156"/>
      <c r="E410" s="156"/>
      <c r="F410" s="156"/>
      <c r="G410" s="157"/>
    </row>
    <row r="411" spans="1:8" s="8" customFormat="1" ht="13" x14ac:dyDescent="0.25">
      <c r="A411" s="55" t="s">
        <v>111</v>
      </c>
      <c r="B411" s="56" t="s">
        <v>167</v>
      </c>
      <c r="C411" s="57"/>
      <c r="D411" s="28"/>
      <c r="E411" s="58"/>
      <c r="F411" s="84"/>
      <c r="G411" s="3"/>
    </row>
    <row r="412" spans="1:8" s="8" customFormat="1" x14ac:dyDescent="0.25">
      <c r="A412" s="59" t="s">
        <v>17</v>
      </c>
      <c r="B412" s="57" t="s">
        <v>168</v>
      </c>
      <c r="C412" s="57" t="s">
        <v>331</v>
      </c>
      <c r="D412" s="28" t="s">
        <v>169</v>
      </c>
      <c r="E412" s="139"/>
      <c r="F412" s="84">
        <v>2500</v>
      </c>
      <c r="G412" s="3">
        <f t="shared" ref="G412" si="73">ROUND(E412*F412,2)</f>
        <v>0</v>
      </c>
    </row>
    <row r="413" spans="1:8" s="8" customFormat="1" x14ac:dyDescent="0.25">
      <c r="A413" s="60"/>
      <c r="B413" s="57"/>
      <c r="C413" s="57"/>
      <c r="D413" s="33"/>
      <c r="E413" s="33"/>
      <c r="F413" s="94"/>
      <c r="G413" s="35"/>
    </row>
    <row r="414" spans="1:8" s="8" customFormat="1" ht="13.5" thickBot="1" x14ac:dyDescent="0.3">
      <c r="A414" s="36" t="s">
        <v>111</v>
      </c>
      <c r="B414" s="172" t="s">
        <v>167</v>
      </c>
      <c r="C414" s="173"/>
      <c r="D414" s="174"/>
      <c r="E414" s="153" t="s">
        <v>51</v>
      </c>
      <c r="F414" s="154"/>
      <c r="G414" s="37">
        <f>G412</f>
        <v>0</v>
      </c>
    </row>
    <row r="415" spans="1:8" s="8" customFormat="1" ht="13.5" thickTop="1" x14ac:dyDescent="0.25">
      <c r="A415" s="73"/>
      <c r="B415" s="63"/>
      <c r="C415" s="64"/>
      <c r="D415" s="69"/>
      <c r="E415" s="65"/>
      <c r="F415" s="71"/>
      <c r="G415" s="75"/>
    </row>
    <row r="416" spans="1:8" s="8" customFormat="1" ht="13" x14ac:dyDescent="0.25">
      <c r="A416" s="55" t="s">
        <v>112</v>
      </c>
      <c r="B416" s="67" t="s">
        <v>229</v>
      </c>
      <c r="C416" s="66"/>
      <c r="D416" s="68"/>
      <c r="E416" s="74"/>
      <c r="F416" s="85"/>
      <c r="G416" s="3"/>
    </row>
    <row r="417" spans="1:9" s="8" customFormat="1" x14ac:dyDescent="0.25">
      <c r="A417" s="25" t="s">
        <v>265</v>
      </c>
      <c r="B417" s="57" t="s">
        <v>213</v>
      </c>
      <c r="C417" s="57" t="s">
        <v>278</v>
      </c>
      <c r="D417" s="28"/>
      <c r="E417" s="47"/>
      <c r="F417" s="84"/>
      <c r="G417" s="3"/>
    </row>
    <row r="418" spans="1:9" s="8" customFormat="1" x14ac:dyDescent="0.25">
      <c r="A418" s="29" t="s">
        <v>17</v>
      </c>
      <c r="B418" s="57" t="s">
        <v>230</v>
      </c>
      <c r="C418" s="57"/>
      <c r="D418" s="57" t="s">
        <v>231</v>
      </c>
      <c r="E418" s="33">
        <v>10</v>
      </c>
      <c r="F418" s="2"/>
      <c r="G418" s="3">
        <f t="shared" ref="G418" si="74">ROUND(E418*F418,2)</f>
        <v>0</v>
      </c>
    </row>
    <row r="419" spans="1:9" s="8" customFormat="1" ht="13.5" thickBot="1" x14ac:dyDescent="0.3">
      <c r="A419" s="36" t="s">
        <v>112</v>
      </c>
      <c r="B419" s="116" t="s">
        <v>229</v>
      </c>
      <c r="C419" s="117"/>
      <c r="D419" s="117"/>
      <c r="E419" s="153" t="s">
        <v>51</v>
      </c>
      <c r="F419" s="154"/>
      <c r="G419" s="37">
        <f>G418</f>
        <v>0</v>
      </c>
    </row>
    <row r="420" spans="1:9" s="8" customFormat="1" ht="13.5" thickTop="1" thickBot="1" x14ac:dyDescent="0.3">
      <c r="A420" s="158"/>
      <c r="B420" s="159"/>
      <c r="C420" s="159"/>
      <c r="D420" s="159"/>
      <c r="E420" s="159"/>
      <c r="F420" s="159"/>
      <c r="G420" s="160"/>
    </row>
    <row r="421" spans="1:9" ht="14.5" thickTop="1" x14ac:dyDescent="0.3">
      <c r="A421" s="95"/>
      <c r="B421" s="96"/>
      <c r="C421" s="96"/>
      <c r="D421" s="97"/>
      <c r="E421" s="98"/>
      <c r="F421" s="200"/>
      <c r="G421" s="201"/>
    </row>
    <row r="422" spans="1:9" ht="14" x14ac:dyDescent="0.3">
      <c r="A422" s="95" t="s">
        <v>267</v>
      </c>
      <c r="D422" s="97"/>
      <c r="E422" s="98"/>
      <c r="F422" s="186">
        <f>F408+G414+G419</f>
        <v>120000</v>
      </c>
      <c r="G422" s="187"/>
    </row>
    <row r="423" spans="1:9" ht="14.5" thickBot="1" x14ac:dyDescent="0.35">
      <c r="A423" s="99"/>
      <c r="B423" s="100"/>
      <c r="C423" s="100"/>
      <c r="D423" s="101"/>
      <c r="E423" s="102"/>
      <c r="F423" s="103"/>
      <c r="G423" s="100"/>
    </row>
    <row r="424" spans="1:9" ht="13" thickTop="1" x14ac:dyDescent="0.25">
      <c r="A424" s="104"/>
      <c r="B424" s="105"/>
      <c r="C424" s="105"/>
      <c r="D424" s="106"/>
      <c r="G424" s="107"/>
    </row>
    <row r="425" spans="1:9" x14ac:dyDescent="0.25">
      <c r="A425" s="104"/>
      <c r="B425" s="105"/>
      <c r="C425" s="105"/>
      <c r="D425" s="106"/>
      <c r="E425" s="108"/>
      <c r="F425" s="109"/>
      <c r="G425" s="110"/>
    </row>
    <row r="426" spans="1:9" x14ac:dyDescent="0.25">
      <c r="A426" s="104"/>
      <c r="B426" s="105"/>
      <c r="C426" s="105"/>
      <c r="D426" s="106"/>
      <c r="E426" s="188" t="s">
        <v>8</v>
      </c>
      <c r="F426" s="188"/>
      <c r="G426" s="107"/>
    </row>
    <row r="427" spans="1:9" x14ac:dyDescent="0.25">
      <c r="A427" s="111"/>
      <c r="B427" s="112"/>
      <c r="C427" s="112"/>
      <c r="D427" s="113"/>
      <c r="E427" s="108"/>
      <c r="F427" s="109"/>
      <c r="G427" s="110"/>
    </row>
    <row r="429" spans="1:9" ht="13" x14ac:dyDescent="0.3">
      <c r="A429" s="86"/>
      <c r="H429" s="90"/>
      <c r="I429" s="120"/>
    </row>
    <row r="430" spans="1:9" x14ac:dyDescent="0.25">
      <c r="A430" s="92"/>
      <c r="B430" s="185"/>
      <c r="C430" s="185"/>
      <c r="D430" s="185"/>
      <c r="E430" s="185"/>
      <c r="F430" s="93"/>
      <c r="G430" s="93"/>
    </row>
    <row r="431" spans="1:9" s="142" customFormat="1" x14ac:dyDescent="0.25">
      <c r="A431" s="38"/>
      <c r="B431" s="140"/>
      <c r="C431" s="140"/>
      <c r="D431" s="140"/>
      <c r="E431" s="140"/>
      <c r="F431" s="141"/>
      <c r="G431" s="141"/>
    </row>
    <row r="432" spans="1:9" s="142" customFormat="1" x14ac:dyDescent="0.25">
      <c r="A432" s="143"/>
      <c r="B432" s="184"/>
      <c r="C432" s="184"/>
      <c r="D432" s="184"/>
      <c r="E432" s="184"/>
      <c r="F432" s="140"/>
      <c r="G432" s="144"/>
    </row>
    <row r="433" spans="1:7" s="142" customFormat="1" x14ac:dyDescent="0.25">
      <c r="A433" s="143"/>
      <c r="B433" s="184"/>
      <c r="C433" s="184"/>
      <c r="D433" s="184"/>
      <c r="E433" s="184"/>
      <c r="F433" s="140"/>
      <c r="G433" s="144"/>
    </row>
    <row r="434" spans="1:7" s="142" customFormat="1" x14ac:dyDescent="0.25">
      <c r="A434" s="143"/>
      <c r="B434" s="184"/>
      <c r="C434" s="184"/>
      <c r="D434" s="184"/>
      <c r="E434" s="184"/>
      <c r="F434" s="140"/>
      <c r="G434" s="145"/>
    </row>
    <row r="435" spans="1:7" s="142" customFormat="1" x14ac:dyDescent="0.25">
      <c r="A435" s="143"/>
      <c r="B435" s="184"/>
      <c r="C435" s="184"/>
      <c r="D435" s="184"/>
      <c r="E435" s="184"/>
      <c r="F435" s="140"/>
      <c r="G435" s="144"/>
    </row>
    <row r="436" spans="1:7" s="142" customFormat="1" x14ac:dyDescent="0.25">
      <c r="A436" s="143"/>
      <c r="B436" s="184"/>
      <c r="C436" s="184"/>
      <c r="D436" s="184"/>
      <c r="E436" s="184"/>
      <c r="F436" s="140"/>
      <c r="G436" s="144"/>
    </row>
    <row r="437" spans="1:7" s="142" customFormat="1" x14ac:dyDescent="0.25">
      <c r="A437" s="143"/>
      <c r="B437" s="184"/>
      <c r="C437" s="184"/>
      <c r="D437" s="184"/>
      <c r="E437" s="184"/>
      <c r="F437" s="140"/>
      <c r="G437" s="144"/>
    </row>
    <row r="438" spans="1:7" s="142" customFormat="1" x14ac:dyDescent="0.25">
      <c r="A438" s="143"/>
      <c r="B438" s="184"/>
      <c r="C438" s="184"/>
      <c r="D438" s="184"/>
      <c r="E438" s="184"/>
      <c r="F438" s="140"/>
      <c r="G438" s="144"/>
    </row>
    <row r="439" spans="1:7" s="142" customFormat="1" x14ac:dyDescent="0.25">
      <c r="A439" s="38"/>
      <c r="B439" s="140"/>
      <c r="C439" s="140"/>
      <c r="D439" s="140"/>
      <c r="E439" s="140"/>
      <c r="F439" s="141"/>
      <c r="G439" s="141"/>
    </row>
    <row r="440" spans="1:7" s="142" customFormat="1" x14ac:dyDescent="0.25">
      <c r="A440" s="146"/>
      <c r="B440" s="147"/>
      <c r="C440" s="147"/>
      <c r="D440" s="148"/>
      <c r="E440" s="149"/>
      <c r="F440" s="42"/>
      <c r="G440" s="144"/>
    </row>
    <row r="441" spans="1:7" s="142" customFormat="1" x14ac:dyDescent="0.25">
      <c r="A441" s="143"/>
      <c r="B441" s="147"/>
      <c r="C441" s="147"/>
      <c r="D441" s="148"/>
      <c r="E441" s="149"/>
      <c r="F441" s="42"/>
      <c r="G441" s="144"/>
    </row>
    <row r="442" spans="1:7" s="142" customFormat="1" x14ac:dyDescent="0.25">
      <c r="A442" s="143"/>
      <c r="B442" s="147"/>
      <c r="C442" s="147"/>
      <c r="D442" s="148"/>
      <c r="E442" s="149"/>
      <c r="F442" s="42"/>
      <c r="G442" s="144"/>
    </row>
    <row r="443" spans="1:7" s="142" customFormat="1" x14ac:dyDescent="0.25">
      <c r="A443" s="147"/>
      <c r="B443" s="147"/>
      <c r="C443" s="147"/>
      <c r="D443" s="148"/>
      <c r="E443" s="149"/>
      <c r="F443" s="42"/>
      <c r="G443" s="144"/>
    </row>
    <row r="444" spans="1:7" s="142" customFormat="1" x14ac:dyDescent="0.25">
      <c r="A444" s="147"/>
      <c r="B444" s="147"/>
      <c r="C444" s="147"/>
      <c r="D444" s="148"/>
      <c r="E444" s="149"/>
      <c r="F444" s="42"/>
      <c r="G444" s="42"/>
    </row>
    <row r="445" spans="1:7" s="142" customFormat="1" x14ac:dyDescent="0.25">
      <c r="A445" s="147"/>
      <c r="B445" s="147"/>
      <c r="C445" s="147"/>
      <c r="D445" s="148"/>
      <c r="E445" s="149"/>
      <c r="F445" s="42"/>
      <c r="G445" s="42"/>
    </row>
  </sheetData>
  <sheetProtection algorithmName="SHA-512" hashValue="XLySeVZna5yHT3PkmalhERvwFhWcxRi1J3k/Hs5pzdJVT3tXk/CsFGxgnA+DGKP42TLhrJpfs0yiybSsi3fEgA==" saltValue="vp23Zq5D58rZgEkryPegSg==" spinCount="100000" sheet="1" selectLockedCells="1"/>
  <mergeCells count="49">
    <mergeCell ref="F422:G422"/>
    <mergeCell ref="E426:F426"/>
    <mergeCell ref="B271:G271"/>
    <mergeCell ref="E279:F279"/>
    <mergeCell ref="B279:D279"/>
    <mergeCell ref="A407:G407"/>
    <mergeCell ref="A420:G420"/>
    <mergeCell ref="A280:G280"/>
    <mergeCell ref="E414:F414"/>
    <mergeCell ref="B414:D414"/>
    <mergeCell ref="F408:G408"/>
    <mergeCell ref="B408:E408"/>
    <mergeCell ref="F421:G421"/>
    <mergeCell ref="B435:E435"/>
    <mergeCell ref="B438:E438"/>
    <mergeCell ref="B437:E437"/>
    <mergeCell ref="B430:E430"/>
    <mergeCell ref="B434:E434"/>
    <mergeCell ref="B436:E436"/>
    <mergeCell ref="B432:E432"/>
    <mergeCell ref="B433:E433"/>
    <mergeCell ref="E56:F56"/>
    <mergeCell ref="B6:D6"/>
    <mergeCell ref="B58:G58"/>
    <mergeCell ref="B111:D111"/>
    <mergeCell ref="E111:F111"/>
    <mergeCell ref="A2:B2"/>
    <mergeCell ref="C1:D1"/>
    <mergeCell ref="A1:B1"/>
    <mergeCell ref="A3:B3"/>
    <mergeCell ref="B56:D56"/>
    <mergeCell ref="A112:G112"/>
    <mergeCell ref="A269:G269"/>
    <mergeCell ref="B218:G218"/>
    <mergeCell ref="E268:F268"/>
    <mergeCell ref="B268:D268"/>
    <mergeCell ref="B113:G113"/>
    <mergeCell ref="B179:D179"/>
    <mergeCell ref="E179:F179"/>
    <mergeCell ref="B181:G181"/>
    <mergeCell ref="B216:D216"/>
    <mergeCell ref="E216:F216"/>
    <mergeCell ref="A270:G270"/>
    <mergeCell ref="E419:F419"/>
    <mergeCell ref="A410:G410"/>
    <mergeCell ref="A409:G409"/>
    <mergeCell ref="B281:G281"/>
    <mergeCell ref="E406:F406"/>
    <mergeCell ref="B406:D406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57 F411:F413 F272:F278 F416:F418 F7:F55 F182:F215 F59:F110 F114:F178 F282:F405 F217:F269" xr:uid="{00000000-0002-0000-0100-000000000000}">
      <formula1>IF(F7&gt;=0.01,ROUND(F7,2),0.01)</formula1>
    </dataValidation>
  </dataValidations>
  <pageMargins left="0.5" right="0.5" top="0.70874999999999999" bottom="0.75" header="0.25" footer="0.25"/>
  <pageSetup scale="94" fitToHeight="0" orientation="portrait" r:id="rId1"/>
  <headerFooter alignWithMargins="0">
    <oddHeader xml:space="preserve">&amp;LThe City of Winnipeg
Tender No.212-2020
&amp;C                     &amp;R Bid Submission
Page &amp;P of &amp;N          </oddHeader>
    <oddFooter xml:space="preserve">&amp;R____________________________
Name of Bidder                    </oddFooter>
  </headerFooter>
  <rowBreaks count="11" manualBreakCount="11">
    <brk id="42" max="6" man="1"/>
    <brk id="81" max="6" man="1"/>
    <brk id="112" max="6" man="1"/>
    <brk id="146" max="6" man="1"/>
    <brk id="179" max="6" man="1"/>
    <brk id="217" max="6" man="1"/>
    <brk id="256" max="6" man="1"/>
    <brk id="294" max="6" man="1"/>
    <brk id="332" max="6" man="1"/>
    <brk id="371" max="6" man="1"/>
    <brk id="407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Form B</vt:lpstr>
      <vt:lpstr>Sheet1</vt:lpstr>
      <vt:lpstr>'Form B'!Print_Area</vt:lpstr>
      <vt:lpstr>Print_Area_1</vt:lpstr>
      <vt:lpstr>'Form B'!Print_Titles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Godon, Stephen/WPG</cp:lastModifiedBy>
  <cp:lastPrinted>2021-04-07T13:57:43Z</cp:lastPrinted>
  <dcterms:created xsi:type="dcterms:W3CDTF">1999-10-18T14:40:40Z</dcterms:created>
  <dcterms:modified xsi:type="dcterms:W3CDTF">2021-04-07T13:59:11Z</dcterms:modified>
</cp:coreProperties>
</file>