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ivery.ch2m.com/projects/474248/04_ProjDocs/08_BidServ/08_CP4/01_Addenda/01_Addendum01/"/>
    </mc:Choice>
  </mc:AlternateContent>
  <bookViews>
    <workbookView xWindow="0" yWindow="0" windowWidth="23040" windowHeight="8535"/>
  </bookViews>
  <sheets>
    <sheet name="Manual &lt;75mm" sheetId="3" r:id="rId1"/>
    <sheet name="Manual &gt;=75mm" sheetId="2" r:id="rId2"/>
    <sheet name="Motorized" sheetId="1" r:id="rId3"/>
    <sheet name="Solenoid" sheetId="8" r:id="rId4"/>
    <sheet name="Self-contained" sheetId="6" r:id="rId5"/>
    <sheet name="Commodity Codes" sheetId="9" state="hidden" r:id="rId6"/>
  </sheets>
  <definedNames>
    <definedName name="_xlnm._FilterDatabase" localSheetId="1" hidden="1">'Manual &gt;=75mm'!$A$1:$M$794</definedName>
    <definedName name="CommodityCodes">'Commodity Codes'!$A$1:$B$108</definedName>
    <definedName name="_xlnm.Print_Area" localSheetId="0">'Manual &lt;75mm'!$A$1:$H$60</definedName>
    <definedName name="_xlnm.Print_Area" localSheetId="1">'Manual &gt;=75mm'!$A$1:$I$793</definedName>
    <definedName name="_xlnm.Print_Area" localSheetId="2">Motorized!$A$1:$P$362</definedName>
    <definedName name="_xlnm.Print_Area" localSheetId="4">'Self-contained'!$A$1:$L$268</definedName>
    <definedName name="_xlnm.Print_Area" localSheetId="3">Solenoid!$A$1:$M$111</definedName>
    <definedName name="_xlnm.Print_Titles" localSheetId="0">'Manual &lt;75mm'!$1:$4</definedName>
    <definedName name="_xlnm.Print_Titles" localSheetId="1">'Manual &gt;=75mm'!$1:$4</definedName>
    <definedName name="_xlnm.Print_Titles" localSheetId="2">Motorized!$1:$4</definedName>
    <definedName name="_xlnm.Print_Titles" localSheetId="4">'Self-contained'!$1:$4</definedName>
    <definedName name="_xlnm.Print_Titles" localSheetId="3">Solenoid!$1:$4</definedName>
  </definedNames>
  <calcPr calcId="152511"/>
</workbook>
</file>

<file path=xl/calcChain.xml><?xml version="1.0" encoding="utf-8"?>
<calcChain xmlns="http://schemas.openxmlformats.org/spreadsheetml/2006/main">
  <c r="H203" i="6" l="1"/>
  <c r="H204" i="6"/>
  <c r="H202" i="6"/>
  <c r="H239" i="6"/>
  <c r="H122" i="6" l="1"/>
  <c r="H167" i="6" l="1"/>
  <c r="H75" i="6"/>
  <c r="H274" i="2"/>
  <c r="H567" i="2" l="1"/>
  <c r="H63" i="8"/>
  <c r="H62" i="8"/>
  <c r="H61" i="8"/>
  <c r="H60" i="8"/>
  <c r="H59" i="8"/>
  <c r="H58" i="8"/>
  <c r="H57" i="8"/>
  <c r="H56" i="8"/>
  <c r="H55" i="8"/>
  <c r="H54" i="8"/>
  <c r="H96" i="2" l="1"/>
  <c r="H95" i="6" l="1"/>
  <c r="H91" i="6"/>
  <c r="H163" i="1"/>
  <c r="H146" i="1"/>
  <c r="H355" i="2"/>
  <c r="H318" i="2"/>
  <c r="F39" i="3"/>
  <c r="F38" i="3" l="1"/>
  <c r="F37" i="3"/>
  <c r="H190" i="6"/>
  <c r="H191" i="6"/>
  <c r="H189" i="6"/>
  <c r="H187" i="6"/>
  <c r="H188" i="6"/>
  <c r="H185" i="6"/>
  <c r="H186" i="6"/>
  <c r="H183" i="6"/>
  <c r="H184" i="6"/>
  <c r="H182" i="6"/>
  <c r="H181" i="6"/>
  <c r="H179" i="6"/>
  <c r="H180" i="6"/>
  <c r="H176" i="6"/>
  <c r="H177" i="6"/>
  <c r="H178" i="6"/>
  <c r="H175" i="6"/>
  <c r="H173" i="6"/>
  <c r="H174" i="6"/>
  <c r="H172" i="6"/>
  <c r="H170" i="6"/>
  <c r="H171" i="6"/>
  <c r="H169" i="6"/>
  <c r="H168" i="6"/>
  <c r="H165" i="6"/>
  <c r="H166" i="6"/>
  <c r="H163" i="6"/>
  <c r="H164" i="6"/>
  <c r="H162" i="6"/>
  <c r="H160" i="6"/>
  <c r="H161" i="6"/>
  <c r="H159" i="6"/>
  <c r="H158" i="6"/>
  <c r="H157" i="6"/>
  <c r="H156" i="6"/>
  <c r="H153" i="6"/>
  <c r="H154" i="6"/>
  <c r="H155" i="6"/>
  <c r="H151" i="6"/>
  <c r="H152" i="6"/>
  <c r="H150" i="6"/>
  <c r="H147" i="6" l="1"/>
  <c r="H148" i="6"/>
  <c r="H149" i="6"/>
  <c r="H145" i="6"/>
  <c r="H146" i="6"/>
  <c r="H144" i="6"/>
  <c r="H96" i="8"/>
  <c r="H95" i="8"/>
  <c r="H94" i="8"/>
  <c r="H93" i="8"/>
  <c r="H94" i="2" l="1"/>
  <c r="H199" i="2" l="1"/>
  <c r="H738" i="2" l="1"/>
  <c r="H737" i="2"/>
  <c r="H728" i="2"/>
  <c r="H726" i="2"/>
  <c r="H724" i="2"/>
  <c r="H722" i="2"/>
  <c r="H720" i="2"/>
  <c r="H718" i="2"/>
  <c r="H716" i="2"/>
  <c r="H216" i="6" l="1"/>
  <c r="H229" i="6" l="1"/>
  <c r="H228" i="6"/>
  <c r="H449" i="2" l="1"/>
  <c r="H448" i="2"/>
  <c r="H447" i="2"/>
  <c r="H234" i="6" l="1"/>
  <c r="H115" i="6" l="1"/>
  <c r="H106" i="6" l="1"/>
  <c r="H107" i="6"/>
  <c r="H108" i="6"/>
  <c r="H109" i="6"/>
  <c r="H110" i="6"/>
  <c r="H111" i="6"/>
  <c r="H99" i="6"/>
  <c r="H98" i="6"/>
  <c r="H97" i="6"/>
  <c r="H96" i="6"/>
  <c r="H428" i="2"/>
  <c r="H429" i="2"/>
  <c r="H418" i="2"/>
  <c r="H419" i="2"/>
  <c r="H420" i="2"/>
  <c r="H417" i="2"/>
  <c r="H183" i="1"/>
  <c r="H182" i="1"/>
  <c r="H121" i="6" l="1"/>
  <c r="H120" i="6"/>
  <c r="H119" i="6"/>
  <c r="H772" i="2" l="1"/>
  <c r="H359" i="2" l="1"/>
  <c r="H357" i="2"/>
  <c r="H42" i="8" l="1"/>
  <c r="H314" i="2" l="1"/>
  <c r="H313" i="2"/>
  <c r="H117" i="6"/>
  <c r="H116" i="6"/>
  <c r="H530" i="2" l="1"/>
  <c r="H74" i="6" l="1"/>
  <c r="H73" i="6"/>
  <c r="H72" i="6"/>
  <c r="H71" i="6"/>
  <c r="H262" i="2"/>
  <c r="H261" i="2"/>
  <c r="F15" i="3"/>
  <c r="H273" i="2"/>
  <c r="H282" i="2" l="1"/>
  <c r="H327" i="2" l="1"/>
  <c r="H180" i="2" l="1"/>
  <c r="H179" i="2"/>
  <c r="H178" i="2"/>
  <c r="H177" i="2"/>
  <c r="H176" i="2"/>
  <c r="H175" i="2"/>
  <c r="H174" i="2"/>
  <c r="H173" i="2"/>
  <c r="H153" i="2"/>
  <c r="H152" i="2"/>
  <c r="H151" i="2"/>
  <c r="H150" i="2"/>
  <c r="H149" i="2"/>
  <c r="H148" i="2"/>
  <c r="H147" i="2"/>
  <c r="H146" i="2"/>
  <c r="H118" i="2"/>
  <c r="H117" i="2"/>
  <c r="H116" i="2"/>
  <c r="H115" i="2"/>
  <c r="H198" i="2" l="1"/>
  <c r="H110" i="1" l="1"/>
  <c r="H109" i="1"/>
  <c r="H29" i="6" l="1"/>
  <c r="H25" i="6"/>
  <c r="F36" i="3" l="1"/>
  <c r="F10" i="3"/>
  <c r="H95" i="2" l="1"/>
  <c r="F32" i="3" l="1"/>
  <c r="H32" i="6"/>
  <c r="H137" i="6"/>
  <c r="H136" i="6"/>
  <c r="H135" i="6"/>
  <c r="H134" i="6"/>
  <c r="H133" i="6"/>
  <c r="H132" i="6"/>
  <c r="H131" i="6"/>
  <c r="H130" i="6"/>
  <c r="H138" i="6"/>
  <c r="H469" i="2" l="1"/>
  <c r="F35" i="3" l="1"/>
  <c r="H395" i="2" l="1"/>
  <c r="H394" i="2"/>
  <c r="H393" i="2"/>
  <c r="H392" i="2"/>
  <c r="H391" i="2"/>
  <c r="H390" i="2"/>
  <c r="H363" i="2"/>
  <c r="H364" i="2"/>
  <c r="H365" i="2"/>
  <c r="H362" i="2"/>
  <c r="F52" i="3" l="1"/>
  <c r="H254" i="2" l="1"/>
  <c r="H253" i="2"/>
  <c r="H70" i="6" l="1"/>
  <c r="H69" i="6"/>
  <c r="H93" i="2" l="1"/>
  <c r="H92" i="2"/>
  <c r="H59" i="6" l="1"/>
  <c r="H211" i="2"/>
  <c r="H210" i="2"/>
  <c r="H209" i="2"/>
  <c r="H115" i="1" l="1"/>
  <c r="H114" i="1"/>
  <c r="H158" i="1" l="1"/>
  <c r="H157" i="1"/>
  <c r="H156" i="1"/>
  <c r="H150" i="1"/>
  <c r="H149" i="1"/>
  <c r="H148" i="1"/>
  <c r="H233" i="6"/>
  <c r="H232" i="6"/>
  <c r="H93" i="1" l="1"/>
  <c r="H92" i="1"/>
  <c r="H416" i="2" l="1"/>
  <c r="H415" i="2"/>
  <c r="H414" i="2"/>
  <c r="H411" i="2"/>
  <c r="H412" i="2"/>
  <c r="H413" i="2"/>
  <c r="H128" i="6" l="1"/>
  <c r="H127" i="6"/>
  <c r="H126" i="6"/>
  <c r="H125" i="6"/>
  <c r="H124" i="6"/>
  <c r="H123" i="6"/>
  <c r="H83" i="8"/>
  <c r="H82" i="8"/>
  <c r="H81" i="8"/>
  <c r="H80" i="8"/>
  <c r="F51" i="3"/>
  <c r="H500" i="2"/>
  <c r="H499" i="2"/>
  <c r="H498" i="2"/>
  <c r="H497" i="2"/>
  <c r="H496" i="2"/>
  <c r="H495" i="2"/>
  <c r="H494" i="2"/>
  <c r="H493" i="2"/>
  <c r="H492" i="2"/>
  <c r="H491" i="2"/>
  <c r="H490" i="2"/>
  <c r="F50" i="3"/>
  <c r="H201" i="1" l="1"/>
  <c r="H200" i="1"/>
  <c r="H199" i="1"/>
  <c r="H198" i="1"/>
  <c r="H197" i="1"/>
  <c r="H196" i="1"/>
  <c r="H195" i="1"/>
  <c r="H194" i="1"/>
  <c r="H193" i="1"/>
  <c r="H192" i="1"/>
  <c r="H191" i="1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423" i="2" l="1"/>
  <c r="H424" i="2"/>
  <c r="H185" i="1"/>
  <c r="H186" i="1"/>
  <c r="H187" i="1"/>
  <c r="H188" i="1"/>
  <c r="H189" i="1"/>
  <c r="H401" i="2"/>
  <c r="H400" i="2"/>
  <c r="H399" i="2"/>
  <c r="H398" i="2"/>
  <c r="H396" i="2"/>
  <c r="H397" i="2"/>
  <c r="H529" i="2" l="1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07" i="2"/>
  <c r="H504" i="2"/>
  <c r="H503" i="2"/>
  <c r="H502" i="2"/>
  <c r="H501" i="2"/>
  <c r="H510" i="2"/>
  <c r="H509" i="2"/>
  <c r="H508" i="2"/>
  <c r="H506" i="2"/>
  <c r="H505" i="2"/>
  <c r="H489" i="2"/>
  <c r="H488" i="2"/>
  <c r="H487" i="2"/>
  <c r="H486" i="2"/>
  <c r="H485" i="2" l="1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354" i="2" l="1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38" i="2"/>
  <c r="H340" i="2"/>
  <c r="H339" i="2"/>
  <c r="H337" i="2"/>
  <c r="H336" i="2"/>
  <c r="H335" i="2"/>
  <c r="H334" i="2"/>
  <c r="H333" i="2"/>
  <c r="H332" i="2"/>
  <c r="H331" i="2"/>
  <c r="H330" i="2"/>
  <c r="H329" i="2"/>
  <c r="H328" i="2"/>
  <c r="H326" i="2"/>
  <c r="H325" i="2"/>
  <c r="H324" i="2"/>
  <c r="H323" i="2"/>
  <c r="H322" i="2"/>
  <c r="H321" i="2"/>
  <c r="H320" i="2"/>
  <c r="H319" i="2"/>
  <c r="H94" i="6"/>
  <c r="H93" i="6"/>
  <c r="H92" i="6"/>
  <c r="H78" i="8"/>
  <c r="H77" i="8"/>
  <c r="H76" i="8"/>
  <c r="H162" i="1"/>
  <c r="H161" i="1"/>
  <c r="H160" i="1"/>
  <c r="H159" i="1"/>
  <c r="H155" i="1"/>
  <c r="H154" i="1"/>
  <c r="H153" i="1"/>
  <c r="H152" i="1"/>
  <c r="H151" i="1"/>
  <c r="H147" i="1"/>
  <c r="H446" i="2" l="1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6" i="2"/>
  <c r="H427" i="2"/>
  <c r="H105" i="6"/>
  <c r="H114" i="6"/>
  <c r="H113" i="6"/>
  <c r="H410" i="2"/>
  <c r="H409" i="2"/>
  <c r="H408" i="2"/>
  <c r="H407" i="2"/>
  <c r="H406" i="2"/>
  <c r="H405" i="2"/>
  <c r="H404" i="2"/>
  <c r="H403" i="2"/>
  <c r="H402" i="2"/>
  <c r="H388" i="2"/>
  <c r="H389" i="2"/>
  <c r="H387" i="2"/>
  <c r="H361" i="2"/>
  <c r="H360" i="2"/>
  <c r="H184" i="1"/>
  <c r="H180" i="1"/>
  <c r="H181" i="1"/>
  <c r="H179" i="1"/>
  <c r="H178" i="1"/>
  <c r="H177" i="1"/>
  <c r="H176" i="1"/>
  <c r="H174" i="1"/>
  <c r="H175" i="1"/>
  <c r="H173" i="1"/>
  <c r="H386" i="2"/>
  <c r="H385" i="2"/>
  <c r="H384" i="2"/>
  <c r="H421" i="2"/>
  <c r="H422" i="2"/>
  <c r="H425" i="2"/>
  <c r="H103" i="6"/>
  <c r="H104" i="6"/>
  <c r="H112" i="6"/>
  <c r="H102" i="6"/>
  <c r="H383" i="2"/>
  <c r="H382" i="2"/>
  <c r="H381" i="2"/>
  <c r="H380" i="2"/>
  <c r="H379" i="2"/>
  <c r="H378" i="2"/>
  <c r="H172" i="1"/>
  <c r="H171" i="1"/>
  <c r="H377" i="2"/>
  <c r="H376" i="2"/>
  <c r="H375" i="2"/>
  <c r="H374" i="2"/>
  <c r="H373" i="2"/>
  <c r="H101" i="6"/>
  <c r="H100" i="6"/>
  <c r="H371" i="2"/>
  <c r="H370" i="2"/>
  <c r="H367" i="2"/>
  <c r="H368" i="2"/>
  <c r="H369" i="2"/>
  <c r="H366" i="2"/>
  <c r="H169" i="1"/>
  <c r="H168" i="1"/>
  <c r="H167" i="1"/>
  <c r="H358" i="2"/>
  <c r="H165" i="1"/>
  <c r="H207" i="2"/>
  <c r="H58" i="6"/>
  <c r="H57" i="6"/>
  <c r="H204" i="2"/>
  <c r="H164" i="1"/>
  <c r="H166" i="1"/>
  <c r="H170" i="1"/>
  <c r="H356" i="2"/>
  <c r="H372" i="2"/>
  <c r="H92" i="8" l="1"/>
  <c r="H91" i="8"/>
  <c r="H90" i="8"/>
  <c r="H89" i="8"/>
  <c r="H88" i="8"/>
  <c r="H87" i="8"/>
  <c r="H246" i="6" l="1"/>
  <c r="H577" i="2" l="1"/>
  <c r="H576" i="2"/>
  <c r="H575" i="2"/>
  <c r="H574" i="2"/>
  <c r="H573" i="2"/>
  <c r="H572" i="2"/>
  <c r="H571" i="2"/>
  <c r="H570" i="2"/>
  <c r="H569" i="2"/>
  <c r="H568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771" i="2"/>
  <c r="H770" i="2"/>
  <c r="H769" i="2"/>
  <c r="H768" i="2"/>
  <c r="H767" i="2"/>
  <c r="H766" i="2"/>
  <c r="H551" i="2"/>
  <c r="H270" i="1" l="1"/>
  <c r="H263" i="1"/>
  <c r="H262" i="1"/>
  <c r="H260" i="1"/>
  <c r="H259" i="1"/>
  <c r="H255" i="1" l="1"/>
  <c r="H256" i="1"/>
  <c r="H257" i="1"/>
  <c r="H243" i="1"/>
  <c r="H242" i="1"/>
  <c r="H235" i="1"/>
  <c r="H234" i="1"/>
  <c r="J222" i="1"/>
  <c r="H222" i="1"/>
  <c r="H74" i="2" l="1"/>
  <c r="H51" i="8" l="1"/>
  <c r="H50" i="8"/>
  <c r="H53" i="8"/>
  <c r="H52" i="8"/>
  <c r="H49" i="8"/>
  <c r="H48" i="8"/>
  <c r="H47" i="8"/>
  <c r="H46" i="8"/>
  <c r="H45" i="8"/>
  <c r="H44" i="8"/>
  <c r="H222" i="6" l="1"/>
  <c r="H218" i="6"/>
  <c r="H221" i="6"/>
  <c r="H220" i="6"/>
  <c r="H219" i="6"/>
  <c r="H214" i="6"/>
  <c r="H215" i="6"/>
  <c r="H213" i="6"/>
  <c r="H212" i="6"/>
  <c r="H211" i="6"/>
  <c r="H304" i="1" l="1"/>
  <c r="H303" i="1"/>
  <c r="H272" i="2" l="1"/>
  <c r="H31" i="6" l="1"/>
  <c r="H62" i="6"/>
  <c r="H61" i="6"/>
  <c r="H235" i="2"/>
  <c r="H233" i="2"/>
  <c r="H260" i="2" l="1"/>
  <c r="H252" i="2"/>
  <c r="H64" i="6"/>
  <c r="H63" i="6"/>
  <c r="H65" i="6"/>
  <c r="H67" i="6"/>
  <c r="H66" i="6"/>
  <c r="H68" i="6"/>
  <c r="H41" i="8" l="1"/>
  <c r="H267" i="2"/>
  <c r="H251" i="2" l="1"/>
  <c r="H250" i="2"/>
  <c r="H249" i="2"/>
  <c r="H243" i="6" l="1"/>
  <c r="H244" i="6"/>
  <c r="H245" i="6"/>
  <c r="H242" i="6"/>
  <c r="H241" i="6"/>
  <c r="H236" i="6"/>
  <c r="H237" i="6"/>
  <c r="H238" i="6"/>
  <c r="H240" i="6"/>
  <c r="H143" i="6"/>
  <c r="H139" i="6"/>
  <c r="H140" i="6"/>
  <c r="H141" i="6"/>
  <c r="F46" i="3"/>
  <c r="F47" i="3"/>
  <c r="F48" i="3"/>
  <c r="F49" i="3"/>
  <c r="F45" i="3"/>
  <c r="H215" i="2" l="1"/>
  <c r="H78" i="2" l="1"/>
  <c r="H70" i="2" l="1"/>
  <c r="H73" i="2"/>
  <c r="H72" i="2"/>
  <c r="H34" i="1"/>
  <c r="H35" i="1"/>
  <c r="H36" i="1"/>
  <c r="H33" i="1"/>
  <c r="H53" i="2"/>
  <c r="H39" i="1"/>
  <c r="H43" i="1"/>
  <c r="H28" i="1"/>
  <c r="H42" i="1"/>
  <c r="H87" i="2"/>
  <c r="H86" i="2"/>
  <c r="H85" i="2"/>
  <c r="H47" i="2"/>
  <c r="H46" i="2"/>
  <c r="H45" i="2"/>
  <c r="H42" i="2"/>
  <c r="H43" i="2"/>
  <c r="H44" i="2"/>
  <c r="H82" i="2"/>
  <c r="H83" i="2"/>
  <c r="H84" i="2"/>
  <c r="H71" i="2"/>
  <c r="H48" i="2"/>
  <c r="H75" i="2" l="1"/>
  <c r="H76" i="2"/>
  <c r="H77" i="2"/>
  <c r="H80" i="2"/>
  <c r="H81" i="2"/>
  <c r="H79" i="2"/>
  <c r="H45" i="1"/>
  <c r="H46" i="1"/>
  <c r="H19" i="1"/>
  <c r="H20" i="1"/>
  <c r="H21" i="1"/>
  <c r="H18" i="1"/>
  <c r="H19" i="2"/>
  <c r="H18" i="2"/>
  <c r="H17" i="2"/>
  <c r="H16" i="2"/>
  <c r="H13" i="2"/>
  <c r="H14" i="2"/>
  <c r="H15" i="2"/>
  <c r="H12" i="2"/>
  <c r="H15" i="8"/>
  <c r="H8" i="2"/>
  <c r="H9" i="2"/>
  <c r="H10" i="2"/>
  <c r="H62" i="2"/>
  <c r="H63" i="2"/>
  <c r="H64" i="2"/>
  <c r="H65" i="2"/>
  <c r="H67" i="2"/>
  <c r="H69" i="2"/>
  <c r="H57" i="2"/>
  <c r="H68" i="2"/>
  <c r="H59" i="2"/>
  <c r="H58" i="2"/>
  <c r="H66" i="2"/>
  <c r="H7" i="2"/>
  <c r="H56" i="2"/>
  <c r="F34" i="3" l="1"/>
  <c r="H214" i="2" l="1"/>
  <c r="H30" i="6"/>
  <c r="H28" i="6"/>
  <c r="H27" i="6"/>
  <c r="H26" i="6"/>
  <c r="H275" i="2" l="1"/>
  <c r="H197" i="2" l="1"/>
  <c r="H84" i="1" l="1"/>
  <c r="H83" i="1"/>
  <c r="H71" i="1"/>
  <c r="H70" i="1"/>
  <c r="H56" i="6" l="1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05" i="1" l="1"/>
  <c r="H104" i="1"/>
  <c r="H212" i="2"/>
  <c r="H213" i="2"/>
  <c r="H191" i="2"/>
  <c r="H195" i="2"/>
  <c r="H190" i="2"/>
  <c r="H129" i="2"/>
  <c r="H128" i="2"/>
  <c r="H127" i="2"/>
  <c r="H126" i="2"/>
  <c r="H183" i="2"/>
  <c r="H171" i="2"/>
  <c r="H106" i="2"/>
  <c r="H160" i="2"/>
  <c r="H159" i="2"/>
  <c r="H158" i="2"/>
  <c r="H157" i="2"/>
  <c r="H156" i="2"/>
  <c r="H155" i="2"/>
  <c r="H154" i="2"/>
  <c r="H145" i="2"/>
  <c r="H144" i="2"/>
  <c r="H143" i="2"/>
  <c r="H142" i="2"/>
  <c r="H137" i="2"/>
  <c r="H136" i="2"/>
  <c r="H135" i="2"/>
  <c r="H134" i="2"/>
  <c r="H133" i="2"/>
  <c r="H132" i="2"/>
  <c r="H131" i="2"/>
  <c r="H141" i="2"/>
  <c r="H140" i="2"/>
  <c r="H139" i="2"/>
  <c r="H138" i="2"/>
  <c r="H121" i="2"/>
  <c r="H109" i="2"/>
  <c r="H12" i="1" l="1"/>
  <c r="H13" i="1"/>
  <c r="H14" i="1"/>
  <c r="H281" i="2" l="1"/>
  <c r="H280" i="2"/>
  <c r="H279" i="2"/>
  <c r="H278" i="2"/>
  <c r="H277" i="2"/>
  <c r="H276" i="2"/>
  <c r="H271" i="2" l="1"/>
  <c r="H270" i="2"/>
  <c r="H269" i="2"/>
  <c r="H268" i="2"/>
  <c r="H266" i="2"/>
  <c r="H264" i="2"/>
  <c r="H265" i="2"/>
  <c r="H263" i="2"/>
  <c r="H113" i="1"/>
  <c r="H112" i="1"/>
  <c r="H111" i="1"/>
  <c r="H259" i="2"/>
  <c r="H258" i="2"/>
  <c r="H257" i="2"/>
  <c r="H256" i="2"/>
  <c r="H255" i="2"/>
  <c r="H40" i="8"/>
  <c r="H39" i="8"/>
  <c r="H248" i="2"/>
  <c r="H247" i="2"/>
  <c r="H246" i="2"/>
  <c r="H245" i="2"/>
  <c r="H244" i="2"/>
  <c r="H243" i="2"/>
  <c r="H242" i="2"/>
  <c r="H241" i="2"/>
  <c r="H38" i="8"/>
  <c r="H37" i="8"/>
  <c r="H36" i="8"/>
  <c r="H239" i="2"/>
  <c r="H238" i="2"/>
  <c r="H240" i="2"/>
  <c r="H237" i="2"/>
  <c r="H236" i="2"/>
  <c r="H108" i="1"/>
  <c r="H107" i="1"/>
  <c r="H234" i="2"/>
  <c r="H232" i="2"/>
  <c r="H231" i="2"/>
  <c r="H207" i="6" l="1"/>
  <c r="H298" i="1" l="1"/>
  <c r="H208" i="2" l="1"/>
  <c r="H206" i="2"/>
  <c r="H205" i="2"/>
  <c r="H203" i="2"/>
  <c r="H202" i="2"/>
  <c r="H201" i="2"/>
  <c r="H200" i="2"/>
  <c r="H102" i="1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101" i="1"/>
  <c r="H100" i="1"/>
  <c r="H99" i="1"/>
  <c r="H98" i="1"/>
  <c r="H97" i="1"/>
  <c r="H96" i="1"/>
  <c r="H196" i="2"/>
  <c r="H194" i="2"/>
  <c r="H193" i="2"/>
  <c r="H192" i="2"/>
  <c r="H103" i="1" l="1"/>
  <c r="H188" i="2"/>
  <c r="H90" i="1"/>
  <c r="H89" i="1"/>
  <c r="H88" i="1"/>
  <c r="H87" i="1"/>
  <c r="H86" i="1"/>
  <c r="H85" i="1"/>
  <c r="H82" i="1"/>
  <c r="H81" i="1"/>
  <c r="H80" i="1"/>
  <c r="H79" i="1"/>
  <c r="H78" i="1"/>
  <c r="H77" i="1"/>
  <c r="H76" i="1"/>
  <c r="H75" i="1"/>
  <c r="H74" i="1"/>
  <c r="H73" i="1"/>
  <c r="H72" i="1"/>
  <c r="H69" i="1"/>
  <c r="H68" i="1"/>
  <c r="H67" i="1"/>
  <c r="H66" i="1"/>
  <c r="H65" i="1"/>
  <c r="H187" i="2"/>
  <c r="H186" i="2"/>
  <c r="H185" i="2"/>
  <c r="H184" i="2"/>
  <c r="H182" i="2"/>
  <c r="H181" i="2"/>
  <c r="H172" i="2"/>
  <c r="H170" i="2"/>
  <c r="H169" i="2"/>
  <c r="H168" i="2"/>
  <c r="H167" i="2"/>
  <c r="H166" i="2"/>
  <c r="H165" i="2"/>
  <c r="H164" i="2"/>
  <c r="H163" i="2"/>
  <c r="H162" i="2"/>
  <c r="H161" i="2"/>
  <c r="H130" i="2"/>
  <c r="H125" i="2" l="1"/>
  <c r="H124" i="2"/>
  <c r="H119" i="2"/>
  <c r="H123" i="2"/>
  <c r="H122" i="2"/>
  <c r="H120" i="2"/>
  <c r="H114" i="2"/>
  <c r="H113" i="2"/>
  <c r="H112" i="2"/>
  <c r="H111" i="2"/>
  <c r="H110" i="2"/>
  <c r="H64" i="1"/>
  <c r="H63" i="1"/>
  <c r="H62" i="1"/>
  <c r="H61" i="1"/>
  <c r="H60" i="1"/>
  <c r="H108" i="2"/>
  <c r="H107" i="2"/>
  <c r="H59" i="1"/>
  <c r="H58" i="1"/>
  <c r="H57" i="1"/>
  <c r="H56" i="1"/>
  <c r="H55" i="1"/>
  <c r="H105" i="2"/>
  <c r="H104" i="2"/>
  <c r="H103" i="2"/>
  <c r="H102" i="2"/>
  <c r="H101" i="2"/>
  <c r="H54" i="1"/>
  <c r="H53" i="1"/>
  <c r="H100" i="2"/>
  <c r="H99" i="2"/>
  <c r="H95" i="1"/>
  <c r="H52" i="1"/>
  <c r="H216" i="2"/>
  <c r="H98" i="2"/>
  <c r="H131" i="1" l="1"/>
  <c r="H130" i="1"/>
  <c r="J226" i="1" l="1"/>
  <c r="J227" i="1"/>
  <c r="J225" i="1"/>
  <c r="N221" i="1" l="1"/>
  <c r="H221" i="1"/>
  <c r="H223" i="1"/>
  <c r="H220" i="1"/>
  <c r="J219" i="1"/>
  <c r="H218" i="1"/>
  <c r="J216" i="1"/>
  <c r="J215" i="1"/>
  <c r="J214" i="1"/>
  <c r="J213" i="1"/>
  <c r="C216" i="1"/>
  <c r="C212" i="1"/>
  <c r="C213" i="1" s="1"/>
  <c r="C214" i="1" s="1"/>
  <c r="J208" i="1"/>
  <c r="J209" i="1"/>
  <c r="C205" i="1"/>
  <c r="C206" i="1" s="1"/>
  <c r="C207" i="1" s="1"/>
  <c r="C208" i="1" s="1"/>
  <c r="C209" i="1" s="1"/>
  <c r="J207" i="1"/>
  <c r="H90" i="2" l="1"/>
  <c r="H54" i="2"/>
  <c r="H20" i="2"/>
  <c r="H49" i="2"/>
  <c r="H50" i="2"/>
  <c r="H51" i="2"/>
  <c r="H52" i="2"/>
  <c r="H41" i="1"/>
  <c r="H37" i="1"/>
  <c r="H38" i="1"/>
  <c r="H36" i="2"/>
  <c r="H37" i="2"/>
  <c r="H38" i="2"/>
  <c r="H39" i="2"/>
  <c r="H21" i="2"/>
  <c r="H22" i="2"/>
  <c r="H15" i="1"/>
  <c r="H40" i="1"/>
  <c r="H11" i="2"/>
  <c r="H89" i="2"/>
  <c r="H204" i="1" l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9" i="1"/>
  <c r="H224" i="1"/>
  <c r="H225" i="1"/>
  <c r="H226" i="1"/>
  <c r="H227" i="1"/>
  <c r="H228" i="1"/>
  <c r="H229" i="1"/>
  <c r="H230" i="1"/>
  <c r="H231" i="1"/>
  <c r="H232" i="1"/>
  <c r="H233" i="1"/>
  <c r="H236" i="1"/>
  <c r="H237" i="1"/>
  <c r="H238" i="1"/>
  <c r="H239" i="1"/>
  <c r="H240" i="1"/>
  <c r="H241" i="1"/>
  <c r="H244" i="1"/>
  <c r="H245" i="1"/>
  <c r="H246" i="1"/>
  <c r="H247" i="1"/>
  <c r="H248" i="1"/>
  <c r="H249" i="1"/>
  <c r="H250" i="1"/>
  <c r="H251" i="1"/>
  <c r="H252" i="1"/>
  <c r="H253" i="1"/>
  <c r="H254" i="1"/>
  <c r="H258" i="1"/>
  <c r="H261" i="1"/>
  <c r="H264" i="1"/>
  <c r="H265" i="1"/>
  <c r="H266" i="1"/>
  <c r="H267" i="1"/>
  <c r="H268" i="1"/>
  <c r="H269" i="1"/>
  <c r="H272" i="1"/>
  <c r="H258" i="6" l="1"/>
  <c r="H257" i="6"/>
  <c r="H256" i="6"/>
  <c r="H255" i="6"/>
  <c r="H254" i="6"/>
  <c r="H253" i="6"/>
  <c r="H252" i="6"/>
  <c r="H251" i="6"/>
  <c r="H250" i="6"/>
  <c r="H249" i="6"/>
  <c r="H248" i="6"/>
  <c r="H247" i="6"/>
  <c r="H235" i="6"/>
  <c r="H231" i="6"/>
  <c r="H230" i="6"/>
  <c r="H227" i="6"/>
  <c r="H226" i="6"/>
  <c r="H225" i="6"/>
  <c r="H224" i="6"/>
  <c r="H223" i="6"/>
  <c r="H217" i="6"/>
  <c r="H210" i="6"/>
  <c r="H205" i="6"/>
  <c r="H201" i="6"/>
  <c r="H200" i="6"/>
  <c r="H199" i="6"/>
  <c r="H198" i="6"/>
  <c r="H197" i="6"/>
  <c r="H196" i="6"/>
  <c r="H195" i="6"/>
  <c r="H194" i="6"/>
  <c r="H193" i="6"/>
  <c r="H142" i="6"/>
  <c r="H129" i="6"/>
  <c r="H118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60" i="6"/>
  <c r="H209" i="6"/>
  <c r="H208" i="6"/>
  <c r="H206" i="6"/>
  <c r="H24" i="6"/>
  <c r="H23" i="6"/>
  <c r="H22" i="6"/>
  <c r="H14" i="6"/>
  <c r="H13" i="6"/>
  <c r="H12" i="6"/>
  <c r="H11" i="6"/>
  <c r="H10" i="6"/>
  <c r="H9" i="6"/>
  <c r="H21" i="6"/>
  <c r="H20" i="6"/>
  <c r="H19" i="6"/>
  <c r="H86" i="8"/>
  <c r="H85" i="8"/>
  <c r="H84" i="8"/>
  <c r="H79" i="8"/>
  <c r="H75" i="8"/>
  <c r="H66" i="8"/>
  <c r="H65" i="8"/>
  <c r="H74" i="8"/>
  <c r="H73" i="8"/>
  <c r="H72" i="8"/>
  <c r="H71" i="8"/>
  <c r="H70" i="8"/>
  <c r="H69" i="8"/>
  <c r="H68" i="8"/>
  <c r="H67" i="8"/>
  <c r="H64" i="8"/>
  <c r="H43" i="8"/>
  <c r="H35" i="8"/>
  <c r="H16" i="8"/>
  <c r="H12" i="8"/>
  <c r="H11" i="8"/>
  <c r="H10" i="8"/>
  <c r="H9" i="8"/>
  <c r="H14" i="8"/>
  <c r="H13" i="8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3" i="1"/>
  <c r="H312" i="1"/>
  <c r="H311" i="1"/>
  <c r="H310" i="1"/>
  <c r="H309" i="1"/>
  <c r="H308" i="1"/>
  <c r="H307" i="1"/>
  <c r="H306" i="1"/>
  <c r="H305" i="1"/>
  <c r="H302" i="1"/>
  <c r="H301" i="1"/>
  <c r="H297" i="1"/>
  <c r="H296" i="1"/>
  <c r="H295" i="1"/>
  <c r="H294" i="1"/>
  <c r="H293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03" i="1"/>
  <c r="H202" i="1"/>
  <c r="H190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06" i="1"/>
  <c r="H94" i="1"/>
  <c r="H51" i="1"/>
  <c r="H50" i="1"/>
  <c r="H49" i="1"/>
  <c r="H48" i="1"/>
  <c r="H47" i="1"/>
  <c r="H27" i="1"/>
  <c r="H26" i="1"/>
  <c r="H25" i="1"/>
  <c r="H24" i="1"/>
  <c r="H23" i="1"/>
  <c r="H22" i="1"/>
  <c r="H17" i="1"/>
  <c r="H16" i="1"/>
  <c r="H32" i="1"/>
  <c r="H31" i="1"/>
  <c r="H30" i="1"/>
  <c r="H29" i="1"/>
  <c r="H11" i="1"/>
  <c r="H9" i="1"/>
  <c r="H8" i="1"/>
  <c r="H781" i="2"/>
  <c r="H777" i="2"/>
  <c r="H773" i="2"/>
  <c r="H761" i="2"/>
  <c r="H757" i="2"/>
  <c r="H754" i="2"/>
  <c r="H753" i="2"/>
  <c r="H708" i="2"/>
  <c r="H687" i="2"/>
  <c r="H661" i="2"/>
  <c r="H657" i="2"/>
  <c r="H550" i="2"/>
  <c r="H450" i="2"/>
  <c r="H317" i="2"/>
  <c r="H230" i="2"/>
  <c r="H97" i="2"/>
  <c r="H91" i="2"/>
  <c r="F14" i="3" l="1"/>
  <c r="F12" i="3"/>
  <c r="F9" i="3"/>
  <c r="F7" i="3"/>
  <c r="H18" i="6"/>
  <c r="H17" i="6"/>
  <c r="H16" i="6"/>
  <c r="H15" i="6"/>
  <c r="H8" i="6"/>
  <c r="H7" i="6"/>
  <c r="H6" i="6"/>
  <c r="H5" i="6"/>
  <c r="H8" i="8"/>
  <c r="H7" i="8"/>
  <c r="H6" i="8"/>
  <c r="H5" i="8"/>
  <c r="H10" i="1"/>
  <c r="H7" i="1"/>
  <c r="H6" i="1"/>
  <c r="H5" i="1"/>
  <c r="H786" i="2"/>
  <c r="H785" i="2"/>
  <c r="H752" i="2"/>
  <c r="H750" i="2"/>
  <c r="H749" i="2"/>
  <c r="H747" i="2"/>
  <c r="H743" i="2"/>
  <c r="H740" i="2"/>
  <c r="H739" i="2"/>
  <c r="H736" i="2"/>
  <c r="H735" i="2"/>
  <c r="H734" i="2"/>
  <c r="H733" i="2"/>
  <c r="H732" i="2"/>
  <c r="H731" i="2"/>
  <c r="H714" i="2"/>
  <c r="H742" i="2"/>
  <c r="H741" i="2"/>
  <c r="H730" i="2"/>
  <c r="H729" i="2"/>
  <c r="H712" i="2"/>
  <c r="H711" i="2"/>
  <c r="H631" i="2"/>
  <c r="H580" i="2"/>
  <c r="H579" i="2"/>
  <c r="H316" i="2"/>
  <c r="H315" i="2"/>
  <c r="H312" i="2"/>
  <c r="H311" i="2"/>
  <c r="H308" i="2"/>
  <c r="H307" i="2"/>
  <c r="H306" i="2"/>
  <c r="H310" i="2"/>
  <c r="H305" i="2"/>
  <c r="H304" i="2"/>
  <c r="H309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41" i="2"/>
  <c r="H40" i="2"/>
  <c r="H35" i="2"/>
  <c r="H33" i="2"/>
  <c r="H31" i="2"/>
  <c r="H30" i="2"/>
  <c r="H29" i="2"/>
  <c r="H28" i="2"/>
  <c r="H27" i="2"/>
  <c r="H26" i="2"/>
  <c r="H34" i="2"/>
  <c r="H32" i="2"/>
  <c r="H25" i="2"/>
  <c r="H24" i="2"/>
  <c r="H23" i="2"/>
  <c r="H6" i="2"/>
  <c r="H5" i="2"/>
  <c r="F5" i="3"/>
  <c r="F8" i="3"/>
  <c r="F11" i="3"/>
  <c r="F13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3" i="3"/>
  <c r="F40" i="3"/>
  <c r="F41" i="3"/>
  <c r="F42" i="3"/>
  <c r="F43" i="3"/>
  <c r="F44" i="3"/>
  <c r="F53" i="3"/>
  <c r="F6" i="3"/>
</calcChain>
</file>

<file path=xl/sharedStrings.xml><?xml version="1.0" encoding="utf-8"?>
<sst xmlns="http://schemas.openxmlformats.org/spreadsheetml/2006/main" count="10409" uniqueCount="2723">
  <si>
    <t>Tag Number</t>
  </si>
  <si>
    <t>Valve Type</t>
  </si>
  <si>
    <t>Valve Type Number</t>
  </si>
  <si>
    <t>Size (mm)</t>
  </si>
  <si>
    <t>Remarks</t>
  </si>
  <si>
    <t>Piping Material</t>
  </si>
  <si>
    <t>Outlet Pressure (kPag)</t>
  </si>
  <si>
    <t>NEMA Rating</t>
  </si>
  <si>
    <t>General Notes:</t>
  </si>
  <si>
    <t>1. This schedule is provided for the Contractor's convenience and shall not be taken as complete.</t>
  </si>
  <si>
    <t>2. Valves to be supplied and installed under this contract unless otherwise indicated.</t>
  </si>
  <si>
    <t>3. n/a = not applicable; valve supplied by others, installed under this contract.</t>
  </si>
  <si>
    <t>Notes:</t>
  </si>
  <si>
    <t>Service
[Note 1]</t>
  </si>
  <si>
    <t>2. Control Features:</t>
  </si>
  <si>
    <t>A = Actuator shall open valve upon loss of signal.</t>
  </si>
  <si>
    <t>Maximum Flow
(L/s)</t>
  </si>
  <si>
    <t>Inlet Pressure (kPag)
[Note 1]</t>
  </si>
  <si>
    <t>Control Features [Note 1]</t>
  </si>
  <si>
    <t>1. Control Features:</t>
  </si>
  <si>
    <t>O/C = Open-Close</t>
  </si>
  <si>
    <t>T = Throttling</t>
  </si>
  <si>
    <t>M = Modulating</t>
  </si>
  <si>
    <t>1. Service:</t>
  </si>
  <si>
    <t>Bottom of print range</t>
  </si>
  <si>
    <t>1. Inlet Pressure = Set pressure for pressure relief valve or upstream pressure for pressure reducing valve.</t>
  </si>
  <si>
    <t>Voltage/ Phase</t>
  </si>
  <si>
    <t>Size
(mm)</t>
  </si>
  <si>
    <t>4. Refer to the scope of pre-purchased equipment for valves that are supplied by others to be installed under this contract.</t>
  </si>
  <si>
    <t>SEWPCC UPGRADING/EXPANSION PROJECT</t>
  </si>
  <si>
    <t>Location / Description</t>
  </si>
  <si>
    <t>Service / Description</t>
  </si>
  <si>
    <t>P&amp;ID Number</t>
  </si>
  <si>
    <t>Description / Location</t>
  </si>
  <si>
    <t>1-0102-PPID-K203</t>
  </si>
  <si>
    <t>1-0102-PPID-K108</t>
  </si>
  <si>
    <t>1-0102-PPID-K301</t>
  </si>
  <si>
    <t>1-0102-PPID-K605</t>
  </si>
  <si>
    <t>1-0102-PPID-K606</t>
  </si>
  <si>
    <t>1-0102-PPID-K101</t>
  </si>
  <si>
    <t>1-0102-PPID-K102</t>
  </si>
  <si>
    <t>1-0102-PPID-K107</t>
  </si>
  <si>
    <t>1-0102-PPID-K103</t>
  </si>
  <si>
    <t>1-0102-PPID-K106</t>
  </si>
  <si>
    <t>1-0102-PPID-K104</t>
  </si>
  <si>
    <t>1-0102-PPID-K105</t>
  </si>
  <si>
    <t>1-0102-PPID-K201</t>
  </si>
  <si>
    <t>1-0102-PPID-K202</t>
  </si>
  <si>
    <t>1-0102-PPID-K601</t>
  </si>
  <si>
    <t>1-0102-PPID-K602</t>
  </si>
  <si>
    <t>1-0102-PPID-K603</t>
  </si>
  <si>
    <t>CV-K251</t>
  </si>
  <si>
    <t>CV-K252</t>
  </si>
  <si>
    <t>CV-K253</t>
  </si>
  <si>
    <t>CV-K660</t>
  </si>
  <si>
    <t>CV-K661</t>
  </si>
  <si>
    <t>CV-K665</t>
  </si>
  <si>
    <t>CV-K666</t>
  </si>
  <si>
    <t>HV-K114F</t>
  </si>
  <si>
    <t>HV-K124F</t>
  </si>
  <si>
    <t>HV-K160A</t>
  </si>
  <si>
    <t>HV-K211A</t>
  </si>
  <si>
    <t>HV-K211B</t>
  </si>
  <si>
    <t>HV-K212A</t>
  </si>
  <si>
    <t>HV-K212B</t>
  </si>
  <si>
    <t>HV-K213A</t>
  </si>
  <si>
    <t>HV-K213B</t>
  </si>
  <si>
    <t>HV-K221A</t>
  </si>
  <si>
    <t>HV-K221B</t>
  </si>
  <si>
    <t>HV-K222A</t>
  </si>
  <si>
    <t>HV-K222B</t>
  </si>
  <si>
    <t>HV-K223A</t>
  </si>
  <si>
    <t>HV-K223B</t>
  </si>
  <si>
    <t>HV-K251A</t>
  </si>
  <si>
    <t>HV-K251B</t>
  </si>
  <si>
    <t>HV-K251C</t>
  </si>
  <si>
    <t>HV-K252A</t>
  </si>
  <si>
    <t>HV-K252B</t>
  </si>
  <si>
    <t>HV-K252C</t>
  </si>
  <si>
    <t>HV-K253A</t>
  </si>
  <si>
    <t>HV-K253B</t>
  </si>
  <si>
    <t>HV-K253G</t>
  </si>
  <si>
    <t>HV-K254A</t>
  </si>
  <si>
    <t>HV-K254B</t>
  </si>
  <si>
    <t>HV-K610A</t>
  </si>
  <si>
    <t>HV-K610B</t>
  </si>
  <si>
    <t>HV-K620A</t>
  </si>
  <si>
    <t>HV-K620B</t>
  </si>
  <si>
    <t>HV-K630A</t>
  </si>
  <si>
    <t>HV-K630B</t>
  </si>
  <si>
    <t>HV-K660A</t>
  </si>
  <si>
    <t>HV-K660B</t>
  </si>
  <si>
    <t>HV-K660J</t>
  </si>
  <si>
    <t>HV-K661A</t>
  </si>
  <si>
    <t>HV-K661B</t>
  </si>
  <si>
    <t>HV-K661J</t>
  </si>
  <si>
    <t>HV-K661K</t>
  </si>
  <si>
    <t>HV-K663A</t>
  </si>
  <si>
    <t>HV-K663C</t>
  </si>
  <si>
    <t>HV-K663D</t>
  </si>
  <si>
    <t>HV-K665A</t>
  </si>
  <si>
    <t>HV-K665B</t>
  </si>
  <si>
    <t>HV-K666A</t>
  </si>
  <si>
    <t>HV-K666B</t>
  </si>
  <si>
    <t>Commodity</t>
  </si>
  <si>
    <t>1-0102-PPID-G301</t>
  </si>
  <si>
    <t>1-0102-PPID-G302</t>
  </si>
  <si>
    <t>XV-G3211</t>
  </si>
  <si>
    <t>XV-G3221</t>
  </si>
  <si>
    <t>V711</t>
  </si>
  <si>
    <t>V308</t>
  </si>
  <si>
    <t>V940</t>
  </si>
  <si>
    <t>V150</t>
  </si>
  <si>
    <t>O/C</t>
  </si>
  <si>
    <t>1-0102-PPID-G505</t>
  </si>
  <si>
    <t>CV-G521</t>
  </si>
  <si>
    <t>HV-G323A</t>
  </si>
  <si>
    <t>HV-G323C</t>
  </si>
  <si>
    <t>HV-G324A</t>
  </si>
  <si>
    <t>HV-G324B</t>
  </si>
  <si>
    <t>HV-G325A</t>
  </si>
  <si>
    <t>HV-G325B</t>
  </si>
  <si>
    <t>HV-G325C</t>
  </si>
  <si>
    <t>HV-G521A</t>
  </si>
  <si>
    <t>HV-G323B</t>
  </si>
  <si>
    <t>V405</t>
  </si>
  <si>
    <t>V609</t>
  </si>
  <si>
    <t>V603</t>
  </si>
  <si>
    <t>Check</t>
  </si>
  <si>
    <t>Commodity Code</t>
  </si>
  <si>
    <t>Ball</t>
  </si>
  <si>
    <t>V306</t>
  </si>
  <si>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50</t>
    </r>
  </si>
  <si>
    <t>GRT</t>
  </si>
  <si>
    <t>Commodity  Code</t>
  </si>
  <si>
    <t>SPD</t>
  </si>
  <si>
    <t>ALP</t>
  </si>
  <si>
    <t>Ball valves on sampling service</t>
  </si>
  <si>
    <t>SAM</t>
  </si>
  <si>
    <t>PVC</t>
  </si>
  <si>
    <t>V330</t>
  </si>
  <si>
    <t>Globe valves on sampling service</t>
  </si>
  <si>
    <t>Globe</t>
  </si>
  <si>
    <t>V230</t>
  </si>
  <si>
    <t>Ball valves on sodium hydroxide service</t>
  </si>
  <si>
    <t>SHD</t>
  </si>
  <si>
    <t>Ball valves on ferric chloride service</t>
  </si>
  <si>
    <t>FC</t>
  </si>
  <si>
    <t>Ball valves on mixed polymer service</t>
  </si>
  <si>
    <t>MP</t>
  </si>
  <si>
    <t>Globe valves on mixed polymer service</t>
  </si>
  <si>
    <t>Ball valves on low pressure air service</t>
  </si>
  <si>
    <t>Ball valves on sodium bisulphite service</t>
  </si>
  <si>
    <t>SBS</t>
  </si>
  <si>
    <t>Butterfly</t>
  </si>
  <si>
    <t>Eccentric plug</t>
  </si>
  <si>
    <t>Pressure gauge isolation valves</t>
  </si>
  <si>
    <t>Pressure switch isolation valves</t>
  </si>
  <si>
    <t>Pressure transmitter isolation valves</t>
  </si>
  <si>
    <t>Various</t>
  </si>
  <si>
    <t>Plug</t>
  </si>
  <si>
    <t>Knife gate</t>
  </si>
  <si>
    <t>FSW</t>
  </si>
  <si>
    <t>XV-G3622</t>
  </si>
  <si>
    <t>XV-G3632</t>
  </si>
  <si>
    <t>V500</t>
  </si>
  <si>
    <t>4X</t>
  </si>
  <si>
    <t>B = Actuator shall close valve upon loss of signal.</t>
  </si>
  <si>
    <t>C = Actuator shall maintain valve in last position upon loss of signal.</t>
  </si>
  <si>
    <t>Control Features
[Note 2]</t>
  </si>
  <si>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30</t>
    </r>
  </si>
  <si>
    <t>PCV-K1107</t>
  </si>
  <si>
    <t>Pressure reducing</t>
  </si>
  <si>
    <t>PCV-K1108</t>
  </si>
  <si>
    <t>PCV-K1109</t>
  </si>
  <si>
    <t>SHC</t>
  </si>
  <si>
    <t>NO = Open when de-energized</t>
  </si>
  <si>
    <t>NC = Closed when de-energized</t>
  </si>
  <si>
    <t>A = Slow closing</t>
  </si>
  <si>
    <t>B = Manual override button</t>
  </si>
  <si>
    <t>V722</t>
  </si>
  <si>
    <t>PD</t>
  </si>
  <si>
    <t>XV-K1141</t>
  </si>
  <si>
    <t>XV-K1142</t>
  </si>
  <si>
    <t>XV-K1143</t>
  </si>
  <si>
    <t>Supplied by HRC vendor</t>
  </si>
  <si>
    <t>FG-K113</t>
  </si>
  <si>
    <t>FG-K123</t>
  </si>
  <si>
    <t>Flap</t>
  </si>
  <si>
    <t>V692</t>
  </si>
  <si>
    <t>Mud</t>
  </si>
  <si>
    <t>V915</t>
  </si>
  <si>
    <t>PCV-K1207</t>
  </si>
  <si>
    <t>PCV-K1208</t>
  </si>
  <si>
    <t>PCV-K1209</t>
  </si>
  <si>
    <t>XV-K1241</t>
  </si>
  <si>
    <t>XV-K1242</t>
  </si>
  <si>
    <t>XV-K1243</t>
  </si>
  <si>
    <t>PCV-K1509</t>
  </si>
  <si>
    <t>XV-K1512</t>
  </si>
  <si>
    <t>XV-K1123</t>
  </si>
  <si>
    <t>XV-K1124</t>
  </si>
  <si>
    <t>XV-K1125</t>
  </si>
  <si>
    <t>XV-K1223</t>
  </si>
  <si>
    <t>XV-K1224</t>
  </si>
  <si>
    <t>XV-K1225</t>
  </si>
  <si>
    <t>HRC Lamella Air Scour Blower Outlet</t>
  </si>
  <si>
    <t>Recycle Pump P-K211 Inlet</t>
  </si>
  <si>
    <t>Recycle Pump P-K212 Inlet</t>
  </si>
  <si>
    <t>Recycle Pump P-K213 Inlet</t>
  </si>
  <si>
    <t>Recycle Pump P-K221 Inlet</t>
  </si>
  <si>
    <t>Recycle Pump P-K222 Inlet</t>
  </si>
  <si>
    <t>Recycle Pump P-K211 Outlet</t>
  </si>
  <si>
    <t>Recycle Pump P-K212 Outlet</t>
  </si>
  <si>
    <t>Recycle Pump P-K213 Outlet</t>
  </si>
  <si>
    <t>Recycle Pump P-K223 Outlet</t>
  </si>
  <si>
    <t>Recycle Pump P-K222 Outlet</t>
  </si>
  <si>
    <t>Recycle Pump P-K221 Outlet</t>
  </si>
  <si>
    <t>Drain Pump P-K253 Inlet</t>
  </si>
  <si>
    <t>Drain Pump P-K253 Outlet</t>
  </si>
  <si>
    <t>Drain Pump P-K253 Recirculation</t>
  </si>
  <si>
    <t>Ball valves on drains and flushing connections</t>
  </si>
  <si>
    <t>-</t>
  </si>
  <si>
    <t>XV-K1121</t>
  </si>
  <si>
    <t>XV-K1221</t>
  </si>
  <si>
    <t>CS</t>
  </si>
  <si>
    <t>PCV-K3109</t>
  </si>
  <si>
    <t>Flushing Water to HRC Influent Channel 1</t>
  </si>
  <si>
    <t>Flushing Water to HRC Influent Channel 2</t>
  </si>
  <si>
    <t>Sodium Hydroxide to HRC Train 1</t>
  </si>
  <si>
    <t>Ferric Chloride to HRC Train 1</t>
  </si>
  <si>
    <t>Sodium Hypochlorite to HRC Train 1</t>
  </si>
  <si>
    <t>Sodium Hydroxide to HRC Train 2</t>
  </si>
  <si>
    <t>Ferric Chloride to HRC Train 2</t>
  </si>
  <si>
    <t>Sodium Hypochlorite to HRC Train 2</t>
  </si>
  <si>
    <t>Sodium Hydroxide to HRC Effluent Channel</t>
  </si>
  <si>
    <t>V710</t>
  </si>
  <si>
    <t>Sand Slurry to HRC Train 1 Injection Zone</t>
  </si>
  <si>
    <t>Sand Slurry to HRC Train 2 Injection Zone</t>
  </si>
  <si>
    <t>Ball valves on sump discharge service</t>
  </si>
  <si>
    <t>Check valves on sump discharge service</t>
  </si>
  <si>
    <t>1-0102-PPID-G101</t>
  </si>
  <si>
    <t>Flushing Water to Sludge Pump P-K251</t>
  </si>
  <si>
    <t>Flushing Water to Sludge Pump P-K252</t>
  </si>
  <si>
    <t>RS</t>
  </si>
  <si>
    <t>1-0102-PPID-G103</t>
  </si>
  <si>
    <t>V155</t>
  </si>
  <si>
    <t>Raw Sewage Pump P-G102 Inlet</t>
  </si>
  <si>
    <t>Pinch</t>
  </si>
  <si>
    <t>M</t>
  </si>
  <si>
    <t>Seal Water to Raw Sewage Pump P-G102</t>
  </si>
  <si>
    <t>Solenoid</t>
  </si>
  <si>
    <t>NC,B</t>
  </si>
  <si>
    <t>Manual Valve Schedule (75 mm and Larger)</t>
  </si>
  <si>
    <t>PROCESS MECHANICAL</t>
  </si>
  <si>
    <t>Raw Sewage Pumping</t>
  </si>
  <si>
    <t>BUILDING MECHANICAL</t>
  </si>
  <si>
    <t>Screening</t>
  </si>
  <si>
    <t>Grit Removal</t>
  </si>
  <si>
    <t>HWS</t>
  </si>
  <si>
    <t>HWR</t>
  </si>
  <si>
    <t>GS</t>
  </si>
  <si>
    <t>GR</t>
  </si>
  <si>
    <t>D</t>
  </si>
  <si>
    <t>Flushing Water to Grit Tank 1</t>
  </si>
  <si>
    <t>Flushing Water to Grit Tank 2</t>
  </si>
  <si>
    <t>1-0102-PPID-G201</t>
  </si>
  <si>
    <t>1-0102-PPID-G203</t>
  </si>
  <si>
    <t>1-0102-PPID-G202</t>
  </si>
  <si>
    <t>Grit Tank 1 Outlet</t>
  </si>
  <si>
    <t>Grit Tank 2 Outlet</t>
  </si>
  <si>
    <t>XV-G1221</t>
  </si>
  <si>
    <t>PCV-G3219</t>
  </si>
  <si>
    <t>PCV-G3229</t>
  </si>
  <si>
    <t>PCV-G1029</t>
  </si>
  <si>
    <t>PCV-G3239</t>
  </si>
  <si>
    <t>PCV-G3249</t>
  </si>
  <si>
    <t>PCV-G3259</t>
  </si>
  <si>
    <t>CV-G323</t>
  </si>
  <si>
    <t>CV-G324</t>
  </si>
  <si>
    <t>CV-G325</t>
  </si>
  <si>
    <t>HRCS to Primary Clarifiers Influent Channel</t>
  </si>
  <si>
    <t>XV-G3411</t>
  </si>
  <si>
    <t>XV-G3412</t>
  </si>
  <si>
    <t>XV-G3413</t>
  </si>
  <si>
    <t>XV-G3421</t>
  </si>
  <si>
    <t>XV-G3422</t>
  </si>
  <si>
    <t>XV-G3423</t>
  </si>
  <si>
    <t>1-0102-PPID-G305</t>
  </si>
  <si>
    <t>XV-G3414</t>
  </si>
  <si>
    <t>XV-G3424</t>
  </si>
  <si>
    <t>PCV-G3419</t>
  </si>
  <si>
    <t>PCV-G3429</t>
  </si>
  <si>
    <t>Grit Classifier GRP-G341 Drain</t>
  </si>
  <si>
    <t>Grit Classifier GRP-G342 Drain</t>
  </si>
  <si>
    <t>V300</t>
  </si>
  <si>
    <t>CU</t>
  </si>
  <si>
    <t>Ball valves on flushing water</t>
  </si>
  <si>
    <t>Check valves on flushing water</t>
  </si>
  <si>
    <t>V600</t>
  </si>
  <si>
    <t>Drain from HRC Train 1 Maturation Tank</t>
  </si>
  <si>
    <t>Drain from HRC Train 2 Maturation Tank</t>
  </si>
  <si>
    <t>Flushing Water to HRC Effluent Drop Shaft Spray Nozzle</t>
  </si>
  <si>
    <t>HRC Train 1 Effluent Sample Line Inlet</t>
  </si>
  <si>
    <t>HRC Train 2 Effluent Sample Line Inlet</t>
  </si>
  <si>
    <t>Air Scour to HRC Train 1 North Corner Grid</t>
  </si>
  <si>
    <t>Air Scour to HRC Train 2 North Corner Grid</t>
  </si>
  <si>
    <t>Air Scour to HRC Train 1 South Corner Grid</t>
  </si>
  <si>
    <t>Air Scour to HRC Train 1 Rotating Grid</t>
  </si>
  <si>
    <t>Air Scour to HRC Train 2 South Corner Grid</t>
  </si>
  <si>
    <t>Air Scour to HRC Train 2 Rotating Grid</t>
  </si>
  <si>
    <t>HRS to Fermenters Cell No. 4</t>
  </si>
  <si>
    <t>XV-K2543</t>
  </si>
  <si>
    <t>XV-K2544</t>
  </si>
  <si>
    <t>HRS</t>
  </si>
  <si>
    <t>SNS</t>
  </si>
  <si>
    <t>Ballast Addition Skid Non-Potable Water Control</t>
  </si>
  <si>
    <t>XV-K3105</t>
  </si>
  <si>
    <t>XV-K3106</t>
  </si>
  <si>
    <t>NPW</t>
  </si>
  <si>
    <t>Supplied by HRC vendor as part of Ballast Addition Skid</t>
  </si>
  <si>
    <t>Non-Potable Water to HRC Ballast Addition Skid</t>
  </si>
  <si>
    <t>Flushing Water Lamella Hose Station for HRC Train 1</t>
  </si>
  <si>
    <t>Flushing Water Lamella Hose Station for HRC Train 2</t>
  </si>
  <si>
    <t>Supplied by HRC Vendor</t>
  </si>
  <si>
    <t>Ball valves on sodium hypochlorite service</t>
  </si>
  <si>
    <t>PCV-K1144</t>
  </si>
  <si>
    <t>PCV-K1244</t>
  </si>
  <si>
    <t>Ball valves on non-potable water</t>
  </si>
  <si>
    <t>Check valves on non-potable water</t>
  </si>
  <si>
    <t>Ball valves on ballasted sludge service</t>
  </si>
  <si>
    <t>BLS</t>
  </si>
  <si>
    <t>Ball valves on high-rate clarifier sludge service</t>
  </si>
  <si>
    <t>Plug valves on sand slurry service</t>
  </si>
  <si>
    <t>V400</t>
  </si>
  <si>
    <t>Sample valves on cyclone overflow</t>
  </si>
  <si>
    <t>XV-K1155</t>
  </si>
  <si>
    <t>XV-K1156</t>
  </si>
  <si>
    <t>XV-K1255</t>
  </si>
  <si>
    <t>XV-K1256</t>
  </si>
  <si>
    <t>Sodium Hypochlorite to HRC Train 1 Effluent Channel and Maturation Tank 1</t>
  </si>
  <si>
    <t>Sodium Hypochlorite to HRC Train 2 Effluent Channel and Maturation Tank 2</t>
  </si>
  <si>
    <t>PCV-K1233</t>
  </si>
  <si>
    <t>PCV-K1133</t>
  </si>
  <si>
    <t>Air, Low Pressure</t>
  </si>
  <si>
    <t>Ballasted Sludge</t>
  </si>
  <si>
    <t>CA</t>
  </si>
  <si>
    <t>Compressed Air</t>
  </si>
  <si>
    <t>CDR</t>
  </si>
  <si>
    <t>Condenser Water Return</t>
  </si>
  <si>
    <t>CDS</t>
  </si>
  <si>
    <t>Condenser Water Supply</t>
  </si>
  <si>
    <t>CE</t>
  </si>
  <si>
    <t>Centrate</t>
  </si>
  <si>
    <t>CG</t>
  </si>
  <si>
    <t>Calibration Gas</t>
  </si>
  <si>
    <t>CHR</t>
  </si>
  <si>
    <t>Chilled Water Return</t>
  </si>
  <si>
    <t>CHS</t>
  </si>
  <si>
    <t>Chilled Water Supply</t>
  </si>
  <si>
    <t>CL2</t>
  </si>
  <si>
    <t>Chlorine</t>
  </si>
  <si>
    <t>CO2</t>
  </si>
  <si>
    <t>Carbon Dioxide</t>
  </si>
  <si>
    <t>CON</t>
  </si>
  <si>
    <t>Condensate</t>
  </si>
  <si>
    <t>Combined Sewer</t>
  </si>
  <si>
    <t>CWR</t>
  </si>
  <si>
    <t>Cooling Water Return</t>
  </si>
  <si>
    <t>CWS</t>
  </si>
  <si>
    <t>Cooling Water Supply</t>
  </si>
  <si>
    <t>Drain (non-process)</t>
  </si>
  <si>
    <t>DFR</t>
  </si>
  <si>
    <t>Diesel Fuel Return</t>
  </si>
  <si>
    <t>DFS</t>
  </si>
  <si>
    <t>Diesel Fuel Supply</t>
  </si>
  <si>
    <t>DHR</t>
  </si>
  <si>
    <t>Domestic Hot Water Return</t>
  </si>
  <si>
    <t>DG</t>
  </si>
  <si>
    <t>Digester Gas</t>
  </si>
  <si>
    <t>DGH</t>
  </si>
  <si>
    <t>Digester Gas, High Pressure</t>
  </si>
  <si>
    <t>DHW</t>
  </si>
  <si>
    <t>Domestic Hot Water</t>
  </si>
  <si>
    <t>DL</t>
  </si>
  <si>
    <t>Decant Liquor</t>
  </si>
  <si>
    <t>DP</t>
  </si>
  <si>
    <t>Dry Polymer</t>
  </si>
  <si>
    <t>DS</t>
  </si>
  <si>
    <t>Digester Sludge</t>
  </si>
  <si>
    <t>EA</t>
  </si>
  <si>
    <t>Exhaust Air</t>
  </si>
  <si>
    <t>ES</t>
  </si>
  <si>
    <t>Electrical Supply</t>
  </si>
  <si>
    <t>Ferric Chloride</t>
  </si>
  <si>
    <t>FE</t>
  </si>
  <si>
    <t>Final Effluent</t>
  </si>
  <si>
    <t>FOA</t>
  </si>
  <si>
    <t>Foul Air</t>
  </si>
  <si>
    <t>FSF</t>
  </si>
  <si>
    <t>Fermented Sludge Filtrate</t>
  </si>
  <si>
    <t>FSL</t>
  </si>
  <si>
    <t>Fermented Sludge</t>
  </si>
  <si>
    <t>FSU</t>
  </si>
  <si>
    <t>Fermenter Supernatent</t>
  </si>
  <si>
    <t>Flushing Water</t>
  </si>
  <si>
    <t>GE</t>
  </si>
  <si>
    <t>Grit Effluent</t>
  </si>
  <si>
    <t>Glycol Return</t>
  </si>
  <si>
    <t>GRS</t>
  </si>
  <si>
    <t>Grit Slurry</t>
  </si>
  <si>
    <t>Grit (solids)</t>
  </si>
  <si>
    <t>Glycol Supply</t>
  </si>
  <si>
    <t>HCO</t>
  </si>
  <si>
    <t>Hydraulic Oil</t>
  </si>
  <si>
    <t>HFW</t>
  </si>
  <si>
    <t>Hot Flushing Water</t>
  </si>
  <si>
    <t>High Rate Clarifier Sludge</t>
  </si>
  <si>
    <t>Hot Water Return</t>
  </si>
  <si>
    <t>Hot Water Supply</t>
  </si>
  <si>
    <t>H2</t>
  </si>
  <si>
    <t>Hydrogen</t>
  </si>
  <si>
    <t>IAS</t>
  </si>
  <si>
    <t>Instrument Air Supply</t>
  </si>
  <si>
    <t>LCP</t>
  </si>
  <si>
    <t>Liquid Concentrated Polymer</t>
  </si>
  <si>
    <t>LDS</t>
  </si>
  <si>
    <t>Land Drainage Sewer</t>
  </si>
  <si>
    <t>LGO</t>
  </si>
  <si>
    <t>Lubricating Oil</t>
  </si>
  <si>
    <t>LOX</t>
  </si>
  <si>
    <t>Liquid Oxygen</t>
  </si>
  <si>
    <t>LPS</t>
  </si>
  <si>
    <t>Low Pressure Steam</t>
  </si>
  <si>
    <t>MA</t>
  </si>
  <si>
    <t>Mixed Air</t>
  </si>
  <si>
    <t>MET</t>
  </si>
  <si>
    <t>Methanol</t>
  </si>
  <si>
    <t>ML</t>
  </si>
  <si>
    <t>Mixed Liquor</t>
  </si>
  <si>
    <t>Mixed Polymer</t>
  </si>
  <si>
    <t>N2</t>
  </si>
  <si>
    <t>Nitrogen Gas</t>
  </si>
  <si>
    <t>N2L</t>
  </si>
  <si>
    <t>Nitrogen Liquid</t>
  </si>
  <si>
    <t>NG</t>
  </si>
  <si>
    <t>Natural Gas</t>
  </si>
  <si>
    <t>Non-Potable Water</t>
  </si>
  <si>
    <t>OA</t>
  </si>
  <si>
    <t>Outdoor Air</t>
  </si>
  <si>
    <t>O2</t>
  </si>
  <si>
    <t>Oxygen Gas</t>
  </si>
  <si>
    <t>Process Drain</t>
  </si>
  <si>
    <t>PE</t>
  </si>
  <si>
    <t>Primary Effluent</t>
  </si>
  <si>
    <t>PO</t>
  </si>
  <si>
    <t>Process Overflow</t>
  </si>
  <si>
    <t>PS</t>
  </si>
  <si>
    <t>Primary Sludge</t>
  </si>
  <si>
    <t>PV</t>
  </si>
  <si>
    <t>Process Vent</t>
  </si>
  <si>
    <t>PW</t>
  </si>
  <si>
    <t>Potable Water</t>
  </si>
  <si>
    <t>R</t>
  </si>
  <si>
    <t>Refrigerant</t>
  </si>
  <si>
    <t>RA</t>
  </si>
  <si>
    <t>Return Air</t>
  </si>
  <si>
    <t>RAS</t>
  </si>
  <si>
    <t>Return Activated Sludge</t>
  </si>
  <si>
    <t>Raw Sewage</t>
  </si>
  <si>
    <t>RW</t>
  </si>
  <si>
    <t>Rain/Roof Water</t>
  </si>
  <si>
    <t>SA</t>
  </si>
  <si>
    <t>Supply Air</t>
  </si>
  <si>
    <t>Sample</t>
  </si>
  <si>
    <t>Sodium Bisulphite</t>
  </si>
  <si>
    <t>SC</t>
  </si>
  <si>
    <t>Scum</t>
  </si>
  <si>
    <t>SCB</t>
  </si>
  <si>
    <t>Sodium Carbonate (soda ash)</t>
  </si>
  <si>
    <t>SCS</t>
  </si>
  <si>
    <t>Screenings</t>
  </si>
  <si>
    <t>SE</t>
  </si>
  <si>
    <t>Secondary Effluent</t>
  </si>
  <si>
    <t>SEA</t>
  </si>
  <si>
    <t>Service Air</t>
  </si>
  <si>
    <t>Sodium Hypochlorite</t>
  </si>
  <si>
    <t>Sodium Hydroxide</t>
  </si>
  <si>
    <t>SLC</t>
  </si>
  <si>
    <t>Sludge Cake</t>
  </si>
  <si>
    <t>SND</t>
  </si>
  <si>
    <t>Sand (solid)</t>
  </si>
  <si>
    <t>Sand Slurry</t>
  </si>
  <si>
    <t>Sump Pump Discharge</t>
  </si>
  <si>
    <t>SRS</t>
  </si>
  <si>
    <t>Storm Relief Sewer</t>
  </si>
  <si>
    <t>SUB</t>
  </si>
  <si>
    <t>DAF Subnatent</t>
  </si>
  <si>
    <t>TBS</t>
  </si>
  <si>
    <t>Thickened Bottom Sludge</t>
  </si>
  <si>
    <t>TCE</t>
  </si>
  <si>
    <t>Treated Centrate</t>
  </si>
  <si>
    <t>TDW</t>
  </si>
  <si>
    <t>Tempered Domestic Water</t>
  </si>
  <si>
    <t>TFS</t>
  </si>
  <si>
    <t>Thickened Fermented Sludge</t>
  </si>
  <si>
    <t>TO</t>
  </si>
  <si>
    <t>Thermal Oxidizer</t>
  </si>
  <si>
    <t>TS</t>
  </si>
  <si>
    <t>Thin Sludge</t>
  </si>
  <si>
    <t>TWAS</t>
  </si>
  <si>
    <t>Thickened Waste Activated Sludge</t>
  </si>
  <si>
    <t>VAC</t>
  </si>
  <si>
    <t>Vacuum</t>
  </si>
  <si>
    <t>VTA</t>
  </si>
  <si>
    <t>Vent to Atmosphere</t>
  </si>
  <si>
    <t>W</t>
  </si>
  <si>
    <t>Water</t>
  </si>
  <si>
    <t>WA</t>
  </si>
  <si>
    <t>Waste Air</t>
  </si>
  <si>
    <t>WAS</t>
  </si>
  <si>
    <t>Waste Activated Sludge</t>
  </si>
  <si>
    <t>WSF</t>
  </si>
  <si>
    <t>Waste Activated Sludge Filtrate</t>
  </si>
  <si>
    <t>WWS</t>
  </si>
  <si>
    <t>Wastewater Sewer</t>
  </si>
  <si>
    <t>Travel Time
(sec)</t>
  </si>
  <si>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120</t>
    </r>
  </si>
  <si>
    <t>SS</t>
  </si>
  <si>
    <t>Butterfly valves on flushing water</t>
  </si>
  <si>
    <t>V513</t>
  </si>
  <si>
    <t>Swing check</t>
  </si>
  <si>
    <t>Rubber flapper check</t>
  </si>
  <si>
    <t>Butterfly valves on non-potable water</t>
  </si>
  <si>
    <t>XV-G1062</t>
  </si>
  <si>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60</t>
    </r>
  </si>
  <si>
    <t>AREA G - HEADWORKS</t>
  </si>
  <si>
    <t>AREA P - PRIMARY CLARIFIERS</t>
  </si>
  <si>
    <t>AREA R - BIOREACTORS / BLOWER BUILDING</t>
  </si>
  <si>
    <t>AREA S - SECONDARY CLARIFIERS</t>
  </si>
  <si>
    <t>AREA U - UV DISINFECTION BUILDING</t>
  </si>
  <si>
    <t>AREA K - HIGH RATE CLARIFIERS</t>
  </si>
  <si>
    <t>AREA T - BIOFILTER / ODOUR CONTROL</t>
  </si>
  <si>
    <t>AREA C - CHEMICAL BUILDING / ELECTRICAL BUILDING</t>
  </si>
  <si>
    <t>AREA Y - YARD / ELECTRICAL SUBSTATION</t>
  </si>
  <si>
    <t>AREA B - SERVICE BUILDING</t>
  </si>
  <si>
    <t>AREA M - ADMINISTRATION BUILDING</t>
  </si>
  <si>
    <t>Solenoid Valve Schedule</t>
  </si>
  <si>
    <t>Chemical fill line to TK-C101 isolation valve</t>
  </si>
  <si>
    <t>XV-C1012</t>
  </si>
  <si>
    <t>Chemical fill line to TK-C102 isolation valve</t>
  </si>
  <si>
    <t>XV-C1022</t>
  </si>
  <si>
    <t>Chemical fill line to TK-C103 isolation valve</t>
  </si>
  <si>
    <t>XV-C1032</t>
  </si>
  <si>
    <t>Tank TK-C101 outlet isolation valve</t>
  </si>
  <si>
    <t>XV-C1013</t>
  </si>
  <si>
    <t>Tank TK-C102 outlet isolation valve</t>
  </si>
  <si>
    <t>XV-C1023</t>
  </si>
  <si>
    <t>Tank TK-C103 outlet isolation valve</t>
  </si>
  <si>
    <t>XV-C1033</t>
  </si>
  <si>
    <t>Chemical fill line to TK-C201 isolation valve</t>
  </si>
  <si>
    <t>XV-C2012</t>
  </si>
  <si>
    <t>Chemical fill line to TK-C202 isolation valve</t>
  </si>
  <si>
    <t>XV-C2022</t>
  </si>
  <si>
    <t>Tank TK-C201 outlet isolation valve</t>
  </si>
  <si>
    <t>XV-C2013</t>
  </si>
  <si>
    <t>Tank TK-C202 outlet isolation valve</t>
  </si>
  <si>
    <t>XV-C2023</t>
  </si>
  <si>
    <t>XV-C4014</t>
  </si>
  <si>
    <t>XV-C4024</t>
  </si>
  <si>
    <t>XV-C4034</t>
  </si>
  <si>
    <t>Polymer fill to tank TK-C402 isolation valve</t>
  </si>
  <si>
    <t>XV-C4025</t>
  </si>
  <si>
    <t>Polymer fill to tank TK-C403 isolation valve</t>
  </si>
  <si>
    <t>XV-C4035</t>
  </si>
  <si>
    <t>Aging tanks interconnection isolation valve</t>
  </si>
  <si>
    <t>XV-C4037</t>
  </si>
  <si>
    <t>Aging tank TK-C402 outlet isolation valve</t>
  </si>
  <si>
    <t>XV-C4026</t>
  </si>
  <si>
    <t>XV-C4036</t>
  </si>
  <si>
    <t>XV-C4212</t>
  </si>
  <si>
    <t>XV-C4222</t>
  </si>
  <si>
    <t>Polymer fill to tank TK-C422 isolation valve</t>
  </si>
  <si>
    <t>XV-C4223</t>
  </si>
  <si>
    <t>Polymer skid pump P-C432 isolation valve</t>
  </si>
  <si>
    <t>XV-C4414</t>
  </si>
  <si>
    <t>XV-C4424</t>
  </si>
  <si>
    <t>XV-C4434</t>
  </si>
  <si>
    <t>Polymer fill to tank TK-C442 isolation valve</t>
  </si>
  <si>
    <t>XV-C4425</t>
  </si>
  <si>
    <t>Polymer fill to tank TK-C443 isolation valve</t>
  </si>
  <si>
    <t>XV-C4435</t>
  </si>
  <si>
    <t>XV-C4437</t>
  </si>
  <si>
    <t>Aging tank TK-C442 outlet isolation valve</t>
  </si>
  <si>
    <t>XV-C4426</t>
  </si>
  <si>
    <t>XV-C4436</t>
  </si>
  <si>
    <t>Polymer skid pump P-C452 isolation valve</t>
  </si>
  <si>
    <t>XV-C4525</t>
  </si>
  <si>
    <t>XV-C4612</t>
  </si>
  <si>
    <t>XV-C4622</t>
  </si>
  <si>
    <t>Polymer fill to tank TK-C462 isolation valve</t>
  </si>
  <si>
    <t>XV-C4623</t>
  </si>
  <si>
    <t>120/1</t>
  </si>
  <si>
    <t>Electric actuator for chemical service</t>
  </si>
  <si>
    <t>Electric actuator for chemical service - by skid supplier</t>
  </si>
  <si>
    <t>&lt; 60</t>
  </si>
  <si>
    <t>Ferric Chloride System</t>
  </si>
  <si>
    <t>Sodium Hypochlorite System</t>
  </si>
  <si>
    <t>Sodium Hydroxide System</t>
  </si>
  <si>
    <t>Polymer System WAS RDT</t>
  </si>
  <si>
    <t>Polymer System HRC</t>
  </si>
  <si>
    <t>Polymer System Secondary Clarifiers</t>
  </si>
  <si>
    <t>XV-G2112</t>
  </si>
  <si>
    <t>XV-G2122</t>
  </si>
  <si>
    <r>
      <t xml:space="preserve">Maximum </t>
    </r>
    <r>
      <rPr>
        <b/>
        <sz val="10"/>
        <rFont val="Symbol"/>
        <family val="1"/>
        <charset val="2"/>
      </rPr>
      <t>D</t>
    </r>
    <r>
      <rPr>
        <b/>
        <sz val="10"/>
        <rFont val="Arial"/>
        <family val="2"/>
      </rPr>
      <t>P
(kPa)</t>
    </r>
  </si>
  <si>
    <t>Supplied by screen vendor.</t>
  </si>
  <si>
    <t>PCV-G2119</t>
  </si>
  <si>
    <t>PCV-G2129</t>
  </si>
  <si>
    <t>PCV-G2139</t>
  </si>
  <si>
    <t>PCV-G2149</t>
  </si>
  <si>
    <t>XV-G2301</t>
  </si>
  <si>
    <t>HV-G230A</t>
  </si>
  <si>
    <t>XV-G2303</t>
  </si>
  <si>
    <t>Wash Water to Washer/Compactor WCP-G231</t>
  </si>
  <si>
    <t>Wash Water to Washer/Compactor WCP-G232</t>
  </si>
  <si>
    <t>Wash Water to Screen SCR-G211</t>
  </si>
  <si>
    <t>Wash Water to Screen SCR-G212</t>
  </si>
  <si>
    <t>Wash Water to Screen SCR-G213</t>
  </si>
  <si>
    <t>Wash Water to Screen SCR-G214</t>
  </si>
  <si>
    <t>PCV-G2319</t>
  </si>
  <si>
    <t>PCV-G2329</t>
  </si>
  <si>
    <t>XV-G2311</t>
  </si>
  <si>
    <t>XV-G2321</t>
  </si>
  <si>
    <t>Screenings to Washer/Compactor WCP-G231</t>
  </si>
  <si>
    <t>Screenings to Washer/Compactor WCP-G232</t>
  </si>
  <si>
    <t>Supplied by washer/compactor vendor.</t>
  </si>
  <si>
    <t>HV-G321F</t>
  </si>
  <si>
    <t>HV-G322F</t>
  </si>
  <si>
    <t>HV-G321G</t>
  </si>
  <si>
    <t>Seal Water to Grit Slurry Pump P-G323</t>
  </si>
  <si>
    <t>Seal Water to Grit Slurry Pump P-G324</t>
  </si>
  <si>
    <t>Seal Water to Grit Slurry Pump P-G325</t>
  </si>
  <si>
    <t>YV-G3235</t>
  </si>
  <si>
    <t>YV-G3245</t>
  </si>
  <si>
    <t>YV-G3255</t>
  </si>
  <si>
    <t>Grit Slurry Pump P-G323 Inlet</t>
  </si>
  <si>
    <t>Grit Slurry Pump P-G323 Outlet</t>
  </si>
  <si>
    <t>Grit Slurry Pumps Discharge Cross-connection</t>
  </si>
  <si>
    <t>Grit Slurry Pumps Suction Cross-connection</t>
  </si>
  <si>
    <t>Grit Slurry Pump P-G324 Inlet</t>
  </si>
  <si>
    <t>Grit Slurry Pump P-G324 Outlet</t>
  </si>
  <si>
    <t>Grit Slurry Pump P-G325 Inlet</t>
  </si>
  <si>
    <t>Grit Slurry Pump P-G325 Outlet</t>
  </si>
  <si>
    <t>Grit Slurry Pump P-G335 Outlet</t>
  </si>
  <si>
    <t>HV-G335B</t>
  </si>
  <si>
    <t>Grit Slurry Pump P-G336 Outlet</t>
  </si>
  <si>
    <t>CV-G335A</t>
  </si>
  <si>
    <t>CV-G336A</t>
  </si>
  <si>
    <t>HV-G336B</t>
  </si>
  <si>
    <t>1-0102-PPID-G304</t>
  </si>
  <si>
    <t>Grit Cyclone CYC-G341-1 Inlet</t>
  </si>
  <si>
    <t>Grit Cyclone CYC-G341-2 Inlet</t>
  </si>
  <si>
    <t>Grit Cyclone CYC-G341-3 Inlet</t>
  </si>
  <si>
    <t>Grit Cyclone CYC-G342-1 Inlet</t>
  </si>
  <si>
    <t>Grit Cyclone CYC-G342-2 Inlet</t>
  </si>
  <si>
    <t>Grit Cyclone CYC-G342-3 Inlet</t>
  </si>
  <si>
    <t>HV-G341D</t>
  </si>
  <si>
    <t>HV-G342D</t>
  </si>
  <si>
    <t>XV-G3401</t>
  </si>
  <si>
    <t>Wash Water to Grit Classifier GRP-G341</t>
  </si>
  <si>
    <t>Wash Water to Grit Classifier GRP-G342</t>
  </si>
  <si>
    <t>Automatic Strainer STR-G502 Inlet</t>
  </si>
  <si>
    <t>Automatic Strainer STR-G502 Outlet</t>
  </si>
  <si>
    <t>Automatic Strainer STR-G503 Inlet</t>
  </si>
  <si>
    <t>Automatic Strainer STR-G503 Outlet</t>
  </si>
  <si>
    <t>1-0102-PPID-G508</t>
  </si>
  <si>
    <t>Supplied by automatic strainer vendor.</t>
  </si>
  <si>
    <t>Flushing Water to Glycol/Flushing Water Heat Exchanger</t>
  </si>
  <si>
    <t>Three-way ball</t>
  </si>
  <si>
    <t>Sampling bin inlet valves</t>
  </si>
  <si>
    <t>1-0102-PPID-C101</t>
  </si>
  <si>
    <t>1-0102-PPID-C201</t>
  </si>
  <si>
    <t>Sodium hypochlorite skid pump P-C222 isolation valve</t>
  </si>
  <si>
    <t>XV-C2223</t>
  </si>
  <si>
    <t>1-0102-PPID-C205</t>
  </si>
  <si>
    <t>Sodium Bisulphite System</t>
  </si>
  <si>
    <t>Chemical fill line to TK-C301 isolation valve</t>
  </si>
  <si>
    <t>XV-C3012</t>
  </si>
  <si>
    <t>Tank TK-C301 outlet isolation valve</t>
  </si>
  <si>
    <t>XV-C3013</t>
  </si>
  <si>
    <t>1-0102-PPID-C301</t>
  </si>
  <si>
    <t>1-0102-PPID-C401</t>
  </si>
  <si>
    <t>HRC Train 1 Lamella Drain</t>
  </si>
  <si>
    <t>HRC Train 2 Lamella Drain</t>
  </si>
  <si>
    <t>XV-K1145</t>
  </si>
  <si>
    <t>XV-K1245</t>
  </si>
  <si>
    <t>XV-K1103</t>
  </si>
  <si>
    <t>XV-K1203</t>
  </si>
  <si>
    <t>Sodium Hypochlorite to HRC Train 1 Maturation Tank</t>
  </si>
  <si>
    <t>Sodium Hypochlorite to HRC Train 1 Inlet</t>
  </si>
  <si>
    <t>Sodium Hypochlorite to HRC Train 2 Inlet</t>
  </si>
  <si>
    <t>Sodium Hypochlorite to HRC Train 2 Maturation Tank</t>
  </si>
  <si>
    <t>XV-K1234</t>
  </si>
  <si>
    <t>XV-K1134</t>
  </si>
  <si>
    <t>Non-Potable Water for Flushing HRC Train 1 Sample Line</t>
  </si>
  <si>
    <t>Non-Potable Water for Flushing HRC Train 2 Sample Line</t>
  </si>
  <si>
    <t>Back-Pressure</t>
  </si>
  <si>
    <t>CPVC</t>
  </si>
  <si>
    <t>HRS to Primary Influent Channel</t>
  </si>
  <si>
    <t>Polymer to HRC Train 1 Cyclone K211 Underflow</t>
  </si>
  <si>
    <t>Polymer to HRC Train 1 Cyclone K212 Underflow</t>
  </si>
  <si>
    <t>Polymer to HRC Train 1 Cyclone K213 Underflow</t>
  </si>
  <si>
    <t>Polymer to HRC Train 2 Cyclone K221 Underflow</t>
  </si>
  <si>
    <t>Polymer to HRC Train 2 Cyclone K222 Underflow</t>
  </si>
  <si>
    <t>Polymer to HRC Train 2 Cyclone K223 Underflow</t>
  </si>
  <si>
    <t>Drain from HRC Train 1 Coagulation Zone to Maturation Zone</t>
  </si>
  <si>
    <t>Drain from HRC Train 2 Coagulation Zone to Maturation Zone</t>
  </si>
  <si>
    <t>Drain from HRC Train 1 Clarifier Suction</t>
  </si>
  <si>
    <t>Drain from HRC Train 2 Clarifier Suction</t>
  </si>
  <si>
    <t>Waste Sludge Pump P-K251 Inlet</t>
  </si>
  <si>
    <t>Waste Sludge Pump P-K251 Outlet</t>
  </si>
  <si>
    <t>Waste Sludge Pump P-K252 Inlet</t>
  </si>
  <si>
    <t>Waste Sludge Pump P-K252 Outlet</t>
  </si>
  <si>
    <t>T</t>
  </si>
  <si>
    <t>Propylene glycol to AHU-K610</t>
  </si>
  <si>
    <t>Propylene glycol to AHU-K620</t>
  </si>
  <si>
    <t>Propylene glycol to AHU-K630</t>
  </si>
  <si>
    <t>Propylene glycol to AHU-K640</t>
  </si>
  <si>
    <t>TV-K6104</t>
  </si>
  <si>
    <t>TV-K6204</t>
  </si>
  <si>
    <t>TV-K6304</t>
  </si>
  <si>
    <t>TV-K6404</t>
  </si>
  <si>
    <t xml:space="preserve">&lt;60 </t>
  </si>
  <si>
    <t>Electric actuator by valve supplier</t>
  </si>
  <si>
    <t>Bioreactor 1</t>
  </si>
  <si>
    <t>Blower Building</t>
  </si>
  <si>
    <t>Primary Effluent to Pre-anoxic Zone Inlet</t>
  </si>
  <si>
    <t>HV-R101B</t>
  </si>
  <si>
    <t>1-0102-PPID-R101</t>
  </si>
  <si>
    <t>HV-R101C</t>
  </si>
  <si>
    <t>FV-R1011</t>
  </si>
  <si>
    <t>RAS  to Pre-anoxic Zone Inlet</t>
  </si>
  <si>
    <t>Fermented Sludge Filtrate to Anaerobic Zone Inlet</t>
  </si>
  <si>
    <t>HV-R101D</t>
  </si>
  <si>
    <t>HV-R101E</t>
  </si>
  <si>
    <t>Fermented Sludge Filtrate to Anoxic Zone Inlet</t>
  </si>
  <si>
    <t>HV-R102D</t>
  </si>
  <si>
    <t>HV-R102E</t>
  </si>
  <si>
    <t>FV-R1013</t>
  </si>
  <si>
    <t>FV-R1023</t>
  </si>
  <si>
    <t>Primary Effluent to Anaerobic Zone Inlet</t>
  </si>
  <si>
    <t>Primary Effluent to Anoxic Zone Inlet</t>
  </si>
  <si>
    <t>1-0102-PPID-R102</t>
  </si>
  <si>
    <t>Flushing Service Water to Spray Nozzles</t>
  </si>
  <si>
    <t xml:space="preserve">Air Low Pressure to IFAS Distribution Channel </t>
  </si>
  <si>
    <t>Primary Effluent to Pre-anoxic Zone</t>
  </si>
  <si>
    <t xml:space="preserve">Primary Effluent to Pre-anoxic Zone </t>
  </si>
  <si>
    <t xml:space="preserve">RAS to Pre-anoxic Zone </t>
  </si>
  <si>
    <t xml:space="preserve">Fermented Sludge Filtrate to Anaerobic Zone </t>
  </si>
  <si>
    <t xml:space="preserve">Fermented Sludge Filtrate to Anoxic Zone </t>
  </si>
  <si>
    <t>HV-R104A</t>
  </si>
  <si>
    <t>HV-R104B</t>
  </si>
  <si>
    <t>XV-R1046</t>
  </si>
  <si>
    <t>Air Low Pressure to IFAS Zone</t>
  </si>
  <si>
    <t>Air Low Pressure to IFAS Media Screens</t>
  </si>
  <si>
    <t>Air Low Pressure to Post Aerobic Zone</t>
  </si>
  <si>
    <t>FV-R1047</t>
  </si>
  <si>
    <t>XV-R1048</t>
  </si>
  <si>
    <t>FV-R1056</t>
  </si>
  <si>
    <t>FV-R1057</t>
  </si>
  <si>
    <t>HV-R104C</t>
  </si>
  <si>
    <t>HV-R104D</t>
  </si>
  <si>
    <t>HV-R104E</t>
  </si>
  <si>
    <t>HV-R104F</t>
  </si>
  <si>
    <t>HV-R104G</t>
  </si>
  <si>
    <t>HV-R104K</t>
  </si>
  <si>
    <t>HV-R104L</t>
  </si>
  <si>
    <t>HV-R105A</t>
  </si>
  <si>
    <t>HV-R105B</t>
  </si>
  <si>
    <t>HV-R105C</t>
  </si>
  <si>
    <t>HV-R105D</t>
  </si>
  <si>
    <t>Bioreactor 2</t>
  </si>
  <si>
    <t>Bioreactor 3</t>
  </si>
  <si>
    <t>1-0102-PPID-R103</t>
  </si>
  <si>
    <t>1-0102-PPID-R104</t>
  </si>
  <si>
    <t>1-0102-PPID-R105</t>
  </si>
  <si>
    <t>1-0102-PPID-R106</t>
  </si>
  <si>
    <t>HV-R111B</t>
  </si>
  <si>
    <t>HV-R111C</t>
  </si>
  <si>
    <t>HV-R111D</t>
  </si>
  <si>
    <t>HV-R111E</t>
  </si>
  <si>
    <t>HV-R112D</t>
  </si>
  <si>
    <t>HV-R112E</t>
  </si>
  <si>
    <t>HV-R111F</t>
  </si>
  <si>
    <t>HV-R114A</t>
  </si>
  <si>
    <t>HV-R114B</t>
  </si>
  <si>
    <t>HV-R114C</t>
  </si>
  <si>
    <t>HV-R114D</t>
  </si>
  <si>
    <t>HV-R114E</t>
  </si>
  <si>
    <t>HV-R114F</t>
  </si>
  <si>
    <t>HV-R114G</t>
  </si>
  <si>
    <t>HV-R114K</t>
  </si>
  <si>
    <t>HV-R114L</t>
  </si>
  <si>
    <t>HV-R115A</t>
  </si>
  <si>
    <t>HV-R115B</t>
  </si>
  <si>
    <t>HV-R115C</t>
  </si>
  <si>
    <t>HV-R115D</t>
  </si>
  <si>
    <t>HV-R121B</t>
  </si>
  <si>
    <t>HV-R121C</t>
  </si>
  <si>
    <t>HV-R121D</t>
  </si>
  <si>
    <t>HV-R121E</t>
  </si>
  <si>
    <t>HV-R122D</t>
  </si>
  <si>
    <t>HV-R122E</t>
  </si>
  <si>
    <t>HV-R124A</t>
  </si>
  <si>
    <t>HV-R124B</t>
  </si>
  <si>
    <t>HV-R124C</t>
  </si>
  <si>
    <t>HV-R124D</t>
  </si>
  <si>
    <t>HV-R124E</t>
  </si>
  <si>
    <t>HV-R124F</t>
  </si>
  <si>
    <t>HV-R124G</t>
  </si>
  <si>
    <t>HV-R124K</t>
  </si>
  <si>
    <t>HV-R124L</t>
  </si>
  <si>
    <t>HV-R125A</t>
  </si>
  <si>
    <t>HV-R125B</t>
  </si>
  <si>
    <t>HV-R125C</t>
  </si>
  <si>
    <t>HV-R125D</t>
  </si>
  <si>
    <t>FV-R1111</t>
  </si>
  <si>
    <t>FV-R1113</t>
  </si>
  <si>
    <t>FV-R1123</t>
  </si>
  <si>
    <t>XV-R1146</t>
  </si>
  <si>
    <t>FV-R1147</t>
  </si>
  <si>
    <t>XV-R1148</t>
  </si>
  <si>
    <t>FV-R1156</t>
  </si>
  <si>
    <t>FV-R1157</t>
  </si>
  <si>
    <t>FV-R1211</t>
  </si>
  <si>
    <t>FV-R1213</t>
  </si>
  <si>
    <t>FV-R1223</t>
  </si>
  <si>
    <t>XV-R1246</t>
  </si>
  <si>
    <t>FV-R1247</t>
  </si>
  <si>
    <t>XV-R1248</t>
  </si>
  <si>
    <t>FV-R1256</t>
  </si>
  <si>
    <t>FV-R1257</t>
  </si>
  <si>
    <t>Process Drain Pump P-R140 Inlet</t>
  </si>
  <si>
    <t>Process Drain Pump P-R140 Outlet</t>
  </si>
  <si>
    <t>HV-R140A</t>
  </si>
  <si>
    <t>ARV-R140A</t>
  </si>
  <si>
    <t>CV-R140</t>
  </si>
  <si>
    <t>HV-R140B</t>
  </si>
  <si>
    <t>Air release</t>
  </si>
  <si>
    <t>To be supplied by the Process Drain Pump vendor</t>
  </si>
  <si>
    <t>N/A</t>
  </si>
  <si>
    <t>Air Low Pressure to Mixed Liquor Channel</t>
  </si>
  <si>
    <t>HV-R125M</t>
  </si>
  <si>
    <t>Miscelleaneous</t>
  </si>
  <si>
    <t>1-0102-PPID-R107</t>
  </si>
  <si>
    <t>1-0102-PPID-R108</t>
  </si>
  <si>
    <t>RAS to Pre-Anoxic Zone TK-R101</t>
  </si>
  <si>
    <t>RAS to Pre-Anoxic Zone TK-R111</t>
  </si>
  <si>
    <t>RAS to Pre-Anoxic Zone TK-R121</t>
  </si>
  <si>
    <t>HV-R101A</t>
  </si>
  <si>
    <t>HV-R111A</t>
  </si>
  <si>
    <t>HV-R121A</t>
  </si>
  <si>
    <t xml:space="preserve">RAS to WAS Sump </t>
  </si>
  <si>
    <t>HV-R400A</t>
  </si>
  <si>
    <t>Blower B-R201 Blowoff Outlet</t>
  </si>
  <si>
    <t>1-0102-PPID-R201</t>
  </si>
  <si>
    <t xml:space="preserve">N/A </t>
  </si>
  <si>
    <t>Supplied by blower vendor.</t>
  </si>
  <si>
    <t>Blower B-R202 Blowoff Outlet</t>
  </si>
  <si>
    <t>Blower B-R203 Blowoff Outlet</t>
  </si>
  <si>
    <t>Blower B-R204 Blowoff Outlet</t>
  </si>
  <si>
    <t>Blower B-R205 Blowoff Outlet</t>
  </si>
  <si>
    <t>Blower B-R206 Blowoff Outlet</t>
  </si>
  <si>
    <t>1-0102-PPID-R202</t>
  </si>
  <si>
    <t>1-0102-PPID-R203</t>
  </si>
  <si>
    <t>Blower B-R201 Outlet</t>
  </si>
  <si>
    <t>Blower B-R202 Outlet</t>
  </si>
  <si>
    <t>Blower B-R203 Outlet</t>
  </si>
  <si>
    <t>Blower B-R204 Outlet</t>
  </si>
  <si>
    <t>Blower B-R205 Outlet</t>
  </si>
  <si>
    <t>Blower B-R206 Outlet</t>
  </si>
  <si>
    <t>CV-R201</t>
  </si>
  <si>
    <t>CV-R202</t>
  </si>
  <si>
    <t>CV-R203</t>
  </si>
  <si>
    <t>CV-R204</t>
  </si>
  <si>
    <t>CV-R205</t>
  </si>
  <si>
    <t>CV-R206</t>
  </si>
  <si>
    <t>HV-R203D</t>
  </si>
  <si>
    <t>HV-R204D</t>
  </si>
  <si>
    <t>Air Low Pressure to Hoar Frost</t>
  </si>
  <si>
    <t>HV-R200A</t>
  </si>
  <si>
    <t>XV-R2001</t>
  </si>
  <si>
    <t>Air Low Pressure to RAS Channel</t>
  </si>
  <si>
    <t>XV-R2201</t>
  </si>
  <si>
    <t>XV-R2202</t>
  </si>
  <si>
    <t>HV-R220A</t>
  </si>
  <si>
    <t>HV-R220B</t>
  </si>
  <si>
    <t>HV-R300A</t>
  </si>
  <si>
    <t>1-0102-PPID-R301</t>
  </si>
  <si>
    <t>HV-R303B</t>
  </si>
  <si>
    <t>HV-R303A</t>
  </si>
  <si>
    <t>HV-R301A</t>
  </si>
  <si>
    <t>HV-R301B</t>
  </si>
  <si>
    <t>PSV-R3019</t>
  </si>
  <si>
    <t>Pressure relief</t>
  </si>
  <si>
    <t>WAS RDT Feed Pump P-R301 Outlet</t>
  </si>
  <si>
    <t>WAS RDT Feed Pump P-R301 Inlet</t>
  </si>
  <si>
    <t>WAS RDT Feed Pump P-R302 Inlet</t>
  </si>
  <si>
    <t>WAS RDT Feed Pump P-R302 Outlet</t>
  </si>
  <si>
    <t>HV-R302A</t>
  </si>
  <si>
    <t>HV-R302B</t>
  </si>
  <si>
    <t>PSV-R3029</t>
  </si>
  <si>
    <t>WAS RDT Feed Pumps Discharge Cross-connection</t>
  </si>
  <si>
    <t>Propylene glycol to AHU-R610</t>
  </si>
  <si>
    <t>1-0102-PPID-R604</t>
  </si>
  <si>
    <t>Ball valves for portable air flow meter connections</t>
  </si>
  <si>
    <t>V307</t>
  </si>
  <si>
    <t>1-0102-PPID-R603</t>
  </si>
  <si>
    <t>Pressure Reducing</t>
  </si>
  <si>
    <t>1-0102-PPID-R608</t>
  </si>
  <si>
    <t>1-0102-PPID-R607</t>
  </si>
  <si>
    <t>Natural Gas to Unit Heater GUH-R654</t>
  </si>
  <si>
    <t>Natural Gas to Air Handling Unit AHU-R610</t>
  </si>
  <si>
    <t>V321</t>
  </si>
  <si>
    <t>Natural Gas to Unit Heater GUH-R624</t>
  </si>
  <si>
    <t>Natural Gas to Unit Heater GUH-R625</t>
  </si>
  <si>
    <t>TV-R6202</t>
  </si>
  <si>
    <t>RAS Pumps P-S108 &amp; P-S109 Suction Cross-connection</t>
  </si>
  <si>
    <t>HV-S130E</t>
  </si>
  <si>
    <t>Clarifier 4 RAS Outlet</t>
  </si>
  <si>
    <t>HV-S130F</t>
  </si>
  <si>
    <t>RAS Pumps P-S216 &amp; P-S109 Suction Cross-connection</t>
  </si>
  <si>
    <t>HV-S140A</t>
  </si>
  <si>
    <t>HV-S140B</t>
  </si>
  <si>
    <t xml:space="preserve">Clarifier 4 RAS Drain </t>
  </si>
  <si>
    <t>Clarifier 4 ML Inlet</t>
  </si>
  <si>
    <t>FV-S1421</t>
  </si>
  <si>
    <t>1-0102-PPID-S105</t>
  </si>
  <si>
    <t>Clarifier 5 ML Inlet</t>
  </si>
  <si>
    <t>FV-S1521</t>
  </si>
  <si>
    <t>1-0102-PPID-S106</t>
  </si>
  <si>
    <t>Clarifier 5 RAS Outlet</t>
  </si>
  <si>
    <t xml:space="preserve">Clarifier 5 RAS Drain </t>
  </si>
  <si>
    <t>HV-S150A</t>
  </si>
  <si>
    <t>HV-S150B</t>
  </si>
  <si>
    <t>RAS Pump P-S216 Suction</t>
  </si>
  <si>
    <t>HV-S216A</t>
  </si>
  <si>
    <t>RAS Pump P-S216 Flushing Water</t>
  </si>
  <si>
    <t>RAS Pump P-S216 Outlet</t>
  </si>
  <si>
    <t>CV-S216</t>
  </si>
  <si>
    <t>HV-S216B</t>
  </si>
  <si>
    <t>Seal Water to RAS Pump P-S216</t>
  </si>
  <si>
    <t>1-0102-PPID-S204</t>
  </si>
  <si>
    <t>Seal Water to RAS Pump P-S217</t>
  </si>
  <si>
    <t>Seal Water to RAS Pump P-S218</t>
  </si>
  <si>
    <t>1-0102-PPID-S205</t>
  </si>
  <si>
    <t>RAS Pump P-S217 Suction</t>
  </si>
  <si>
    <t>RAS Pump P-S217 Outlet</t>
  </si>
  <si>
    <t>RAS Pump P-S217 Flushing Water</t>
  </si>
  <si>
    <t>HV-S217A</t>
  </si>
  <si>
    <t>CV-S217</t>
  </si>
  <si>
    <t>HV-S217B</t>
  </si>
  <si>
    <t>HV-S217C</t>
  </si>
  <si>
    <t>RAS Pump P-S218 Suction</t>
  </si>
  <si>
    <t>RAS Pump P-S218 Outlet</t>
  </si>
  <si>
    <t>RAS Pump P-S218 Flushing Water</t>
  </si>
  <si>
    <t>HV-S218A</t>
  </si>
  <si>
    <t>CV-S218</t>
  </si>
  <si>
    <t>HV-S218B</t>
  </si>
  <si>
    <t>HV-S218C</t>
  </si>
  <si>
    <t>Seal Water to Scum Pump P-S316</t>
  </si>
  <si>
    <t>Seal Water to Scum Pump P-S317</t>
  </si>
  <si>
    <t>1-0102-PPID-S303</t>
  </si>
  <si>
    <t>Scum Pump P-S316 Suction</t>
  </si>
  <si>
    <t>Scum Pump P-S316 Outlet</t>
  </si>
  <si>
    <t>Scum Pump P-S317 Suction</t>
  </si>
  <si>
    <t>Scum Pump P-S317 Outlet</t>
  </si>
  <si>
    <t>Scum Pump P-S316 and P-S317 Recirculation</t>
  </si>
  <si>
    <t>Flushing water for scum pumps P-S316 and P-S317</t>
  </si>
  <si>
    <t>XV-S3162</t>
  </si>
  <si>
    <t>Scum pumps P-S316 and P-S317 recirculation</t>
  </si>
  <si>
    <t xml:space="preserve">Scum pumps P-S316 and P-S317 Outlet </t>
  </si>
  <si>
    <t>Scum from Tank V-S307</t>
  </si>
  <si>
    <t>HV-S300F</t>
  </si>
  <si>
    <t>Scum from Tank V-S308</t>
  </si>
  <si>
    <t>HV-S300D</t>
  </si>
  <si>
    <t>HV-S300G</t>
  </si>
  <si>
    <t>HV-S300E</t>
  </si>
  <si>
    <t>Flood Pump P-S593 Outlet</t>
  </si>
  <si>
    <t>Flood Pump P-S594 Outlet</t>
  </si>
  <si>
    <t>Sodium Bisulphite Dispersion Pump P-S181 Suction</t>
  </si>
  <si>
    <t>Sodium Bisulphite Dispersion Pump P-S181 Outlet</t>
  </si>
  <si>
    <t>HV-S181A</t>
  </si>
  <si>
    <t>CV-S181</t>
  </si>
  <si>
    <t>HV-S181B</t>
  </si>
  <si>
    <t>Sodium Bisulphite Dispersion Pump P-S182 Suction</t>
  </si>
  <si>
    <t>Sodium Bisulphite Dispersion Pump P-S182 Outlet</t>
  </si>
  <si>
    <t>HV-S182A</t>
  </si>
  <si>
    <t>CV-S182</t>
  </si>
  <si>
    <t>HV-S182B</t>
  </si>
  <si>
    <t>1-0102-PPID-S104</t>
  </si>
  <si>
    <t>1-0102-PPID-S304</t>
  </si>
  <si>
    <t>1-0102-PPID-S508</t>
  </si>
  <si>
    <t>Screenings Sluice Isolation Valve</t>
  </si>
  <si>
    <t>Gate</t>
  </si>
  <si>
    <t>V138</t>
  </si>
  <si>
    <t>Self-Contained Valve Schedule</t>
  </si>
  <si>
    <t>HV-R104H</t>
  </si>
  <si>
    <t>HV-R104I</t>
  </si>
  <si>
    <t>HV-R114H</t>
  </si>
  <si>
    <t>HV-R114I</t>
  </si>
  <si>
    <t xml:space="preserve">Process Drain Header </t>
  </si>
  <si>
    <t>HV-R124H</t>
  </si>
  <si>
    <t>HV-R125I</t>
  </si>
  <si>
    <t>Air Low Pressure to PE Channel</t>
  </si>
  <si>
    <t>HV-R220C</t>
  </si>
  <si>
    <t>HV-R220D</t>
  </si>
  <si>
    <t>HV-R130C</t>
  </si>
  <si>
    <t>HV-R101H</t>
  </si>
  <si>
    <t>RAS to Process Drain</t>
  </si>
  <si>
    <t>Air Low Pressure to RAS Occasionally Aerated Section</t>
  </si>
  <si>
    <t>HV-R111H</t>
  </si>
  <si>
    <t xml:space="preserve">With torque tube to gear box outside channel. </t>
  </si>
  <si>
    <t>Flushing Water to WAS Pipe</t>
  </si>
  <si>
    <t>Flushing Water Header to Bioreactors Screens</t>
  </si>
  <si>
    <t>HV-R300G</t>
  </si>
  <si>
    <t>HV-R201A</t>
  </si>
  <si>
    <t>HV-R202A</t>
  </si>
  <si>
    <t>XV-R1305</t>
  </si>
  <si>
    <t>XV-R2025</t>
  </si>
  <si>
    <t>XV-R2035</t>
  </si>
  <si>
    <t>XV-R2045</t>
  </si>
  <si>
    <t>XV-R2055</t>
  </si>
  <si>
    <t>XV-R2065</t>
  </si>
  <si>
    <t>Provide remote control station</t>
  </si>
  <si>
    <t xml:space="preserve">Set valve opening limit to 25% </t>
  </si>
  <si>
    <t xml:space="preserve">Instrument Panel Instrument Air </t>
  </si>
  <si>
    <t>XV-R1041-1</t>
  </si>
  <si>
    <t>1-0102-PPID-R109</t>
  </si>
  <si>
    <t>XV-R1022</t>
  </si>
  <si>
    <t>XV-R1032</t>
  </si>
  <si>
    <t>XV-R1041-2</t>
  </si>
  <si>
    <t>XV-R1051</t>
  </si>
  <si>
    <t>XV-R1052</t>
  </si>
  <si>
    <t>XV-R1141-1</t>
  </si>
  <si>
    <t>XV-R1141-2</t>
  </si>
  <si>
    <t>XV-R1122</t>
  </si>
  <si>
    <t>XV-R1132</t>
  </si>
  <si>
    <t>XV-R1151</t>
  </si>
  <si>
    <t>XV-R1152</t>
  </si>
  <si>
    <t>XV-R1241-1</t>
  </si>
  <si>
    <t>XV-R1241-2</t>
  </si>
  <si>
    <t>XV-R1222</t>
  </si>
  <si>
    <t>XV-R1232</t>
  </si>
  <si>
    <t>XV-R1251</t>
  </si>
  <si>
    <t>XV-R1252</t>
  </si>
  <si>
    <t xml:space="preserve">Instrument Air Cleaning </t>
  </si>
  <si>
    <t>PCV-R1041-1</t>
  </si>
  <si>
    <t>550-650</t>
  </si>
  <si>
    <t>PCV-R1042-1</t>
  </si>
  <si>
    <t>PCV-R1041-2</t>
  </si>
  <si>
    <t>PCV-R1042-2</t>
  </si>
  <si>
    <t>PCV-R1022</t>
  </si>
  <si>
    <t>PCV-R1032</t>
  </si>
  <si>
    <t>PCV-R1051</t>
  </si>
  <si>
    <t>PCV-R1052</t>
  </si>
  <si>
    <t>PCV-R1141-1</t>
  </si>
  <si>
    <t>PCV-R1142-1</t>
  </si>
  <si>
    <t>PCV-R1141-2</t>
  </si>
  <si>
    <t>PCV-R1142-2</t>
  </si>
  <si>
    <t>PCV-R1122</t>
  </si>
  <si>
    <t>PCV-R1132</t>
  </si>
  <si>
    <t>PCV-R1151</t>
  </si>
  <si>
    <t>PCV-R1152</t>
  </si>
  <si>
    <t>PCV-R1241-1</t>
  </si>
  <si>
    <t>PCV-R1242-1</t>
  </si>
  <si>
    <t>PCV-R1241-2</t>
  </si>
  <si>
    <t>PCV-R1242-2</t>
  </si>
  <si>
    <t>PCV-R1222</t>
  </si>
  <si>
    <t>PCV-R1232</t>
  </si>
  <si>
    <t>PCV-R1251</t>
  </si>
  <si>
    <t>PCV-R1252</t>
  </si>
  <si>
    <t>V514</t>
  </si>
  <si>
    <t>V515</t>
  </si>
  <si>
    <t xml:space="preserve">Rectangular butterfly gate. See drawings for details. </t>
  </si>
  <si>
    <t>Rectang. Butterfly valve</t>
  </si>
  <si>
    <t>HV-R101J</t>
  </si>
  <si>
    <t>HV-R400B</t>
  </si>
  <si>
    <t>Flushing for glycol heat recovery system</t>
  </si>
  <si>
    <t>1-0102-PPID-S627</t>
  </si>
  <si>
    <t>&lt;60</t>
  </si>
  <si>
    <t>Glycol Pump Discharge</t>
  </si>
  <si>
    <t>CV-S664</t>
  </si>
  <si>
    <t>Glycol Pump Suction</t>
  </si>
  <si>
    <t>HV-S664A</t>
  </si>
  <si>
    <t>HV-S664B</t>
  </si>
  <si>
    <t>Flushing Water Intake</t>
  </si>
  <si>
    <t>HV-S663C</t>
  </si>
  <si>
    <t>HV-S663D</t>
  </si>
  <si>
    <t>HV-S663E</t>
  </si>
  <si>
    <t>Propylene glycol to AHU-G610</t>
  </si>
  <si>
    <t>Propylene glycol to AHU-G620</t>
  </si>
  <si>
    <t>Propylene glycol to AHU-G630</t>
  </si>
  <si>
    <t>1-0102-PPID-G624</t>
  </si>
  <si>
    <t>HV-G660J</t>
  </si>
  <si>
    <t>HV-G660K</t>
  </si>
  <si>
    <t>HV-G660A</t>
  </si>
  <si>
    <t>HV-G660B</t>
  </si>
  <si>
    <t>HV-G661A</t>
  </si>
  <si>
    <t>HV-G661B</t>
  </si>
  <si>
    <t>HV-G660H</t>
  </si>
  <si>
    <t>HV-G661H</t>
  </si>
  <si>
    <t>HV-G663C</t>
  </si>
  <si>
    <t>HV-G663F</t>
  </si>
  <si>
    <t>HV-G663A</t>
  </si>
  <si>
    <t>1-0102-PPID-G625</t>
  </si>
  <si>
    <t>HV-G666A</t>
  </si>
  <si>
    <t>HV-G665A</t>
  </si>
  <si>
    <t>HV-G665B</t>
  </si>
  <si>
    <t>HV-G666B</t>
  </si>
  <si>
    <t>HV-G663P</t>
  </si>
  <si>
    <t>HV-G620C</t>
  </si>
  <si>
    <t>HV-G620D</t>
  </si>
  <si>
    <t>1-0102-PPID-G608</t>
  </si>
  <si>
    <t>TV-G6206</t>
  </si>
  <si>
    <t>HV-G610M</t>
  </si>
  <si>
    <t>HV-G610J</t>
  </si>
  <si>
    <t>1-0102-PPID-G617</t>
  </si>
  <si>
    <t>1-0102-PPID-G618</t>
  </si>
  <si>
    <t>HV-G630M</t>
  </si>
  <si>
    <t>HV-G630J</t>
  </si>
  <si>
    <t>1-0102-PPID-G623</t>
  </si>
  <si>
    <t>HV-G673B</t>
  </si>
  <si>
    <t>HV-G673E</t>
  </si>
  <si>
    <t>HV-G673C</t>
  </si>
  <si>
    <t>HV-G674A</t>
  </si>
  <si>
    <t>HV-G674B</t>
  </si>
  <si>
    <t>HV-G610B</t>
  </si>
  <si>
    <t>HV-G610A</t>
  </si>
  <si>
    <t>HV-G630A</t>
  </si>
  <si>
    <t>HV-G630B</t>
  </si>
  <si>
    <t>HV-G620G</t>
  </si>
  <si>
    <t>HV-G620H</t>
  </si>
  <si>
    <t>TV-G6106</t>
  </si>
  <si>
    <t>TV-G6306</t>
  </si>
  <si>
    <t>HV-R610A</t>
  </si>
  <si>
    <t>HV-R610B</t>
  </si>
  <si>
    <t>Glycol Pump Diverting</t>
  </si>
  <si>
    <t>Balancing</t>
  </si>
  <si>
    <t>Sodium Bisulphite Dispersion Pumps Suction</t>
  </si>
  <si>
    <t>HV-U190A</t>
  </si>
  <si>
    <t>1-0102-PPID-U101</t>
  </si>
  <si>
    <t>Ferric Chloride Application Point for bioreactor 1</t>
  </si>
  <si>
    <t>PCV-R1059</t>
  </si>
  <si>
    <t xml:space="preserve">Back Pressure </t>
  </si>
  <si>
    <t>Ferric Chloride Application Point for bioreactor 2</t>
  </si>
  <si>
    <t>Ferric Chloride Application Point for bioreactor 3</t>
  </si>
  <si>
    <t>PCV-R1159</t>
  </si>
  <si>
    <t>PCV-R1259</t>
  </si>
  <si>
    <t>RAS pipe</t>
  </si>
  <si>
    <t>PCV-R4009</t>
  </si>
  <si>
    <t xml:space="preserve">Process Drain on Pump P-R301 Outlet </t>
  </si>
  <si>
    <t>Ball valves on instrument air service</t>
  </si>
  <si>
    <r>
      <rPr>
        <sz val="10"/>
        <rFont val="Calibri"/>
        <family val="2"/>
      </rPr>
      <t>≤</t>
    </r>
    <r>
      <rPr>
        <sz val="10"/>
        <rFont val="Arial"/>
        <family val="2"/>
      </rPr>
      <t xml:space="preserve"> 65</t>
    </r>
  </si>
  <si>
    <t>V303</t>
  </si>
  <si>
    <t>HV-G211E</t>
  </si>
  <si>
    <t>Air Low Pressure to Screen Channel 1</t>
  </si>
  <si>
    <t>V510</t>
  </si>
  <si>
    <t>Air Low Pressure to Screens Influent Channel</t>
  </si>
  <si>
    <t>HV-G211F</t>
  </si>
  <si>
    <t>Air Low Pressure to Screen Channel 2</t>
  </si>
  <si>
    <t>HV-G211J</t>
  </si>
  <si>
    <t>Air Low Pressure to Screens Effluent Channel</t>
  </si>
  <si>
    <t>HV-G212F</t>
  </si>
  <si>
    <t>HV-G212E</t>
  </si>
  <si>
    <t>HV-G212G</t>
  </si>
  <si>
    <t>Air Low Pressure to Screen Channel 3</t>
  </si>
  <si>
    <t>Air Low Pressure to Screen Channel 4</t>
  </si>
  <si>
    <t>HV-G213E</t>
  </si>
  <si>
    <t>HV-G214E</t>
  </si>
  <si>
    <t>HV-G213G</t>
  </si>
  <si>
    <t>HV-G214G</t>
  </si>
  <si>
    <t>HV-G213F</t>
  </si>
  <si>
    <t>HV-G214F</t>
  </si>
  <si>
    <t>HV-G214J</t>
  </si>
  <si>
    <t>HV-G214H</t>
  </si>
  <si>
    <t>HV-G214K</t>
  </si>
  <si>
    <t>Process Drain to Screens Effluent Channel</t>
  </si>
  <si>
    <t>Process Drain to Screens Influent Channel</t>
  </si>
  <si>
    <t>Process Drain Cross-connection</t>
  </si>
  <si>
    <t>Sluice Water to Screenings Sluice</t>
  </si>
  <si>
    <t>V905</t>
  </si>
  <si>
    <t>XV-G2314</t>
  </si>
  <si>
    <t>XV-G2324</t>
  </si>
  <si>
    <t>Sluice Water from Grit Tanks 1 &amp; 2 Effluent Channel</t>
  </si>
  <si>
    <t>HV-G220A</t>
  </si>
  <si>
    <t>1-0102-PPID-G204</t>
  </si>
  <si>
    <t>Sluice Water from Grit Tanks 3 &amp; 4 Effluent Channel</t>
  </si>
  <si>
    <t>HV-G220B</t>
  </si>
  <si>
    <t>Sluice Water Pump P-G221 Inlet</t>
  </si>
  <si>
    <t>HV-G221A</t>
  </si>
  <si>
    <t>Sluice Water Pump P-G221 Outlet</t>
  </si>
  <si>
    <t>CV-G221</t>
  </si>
  <si>
    <t>HV-G221B</t>
  </si>
  <si>
    <t>Sluice Water Pump P-G222 Inlet</t>
  </si>
  <si>
    <t>Sluice Water Pump P-G222 Outlet</t>
  </si>
  <si>
    <t>HV-G222A</t>
  </si>
  <si>
    <t>CV-G222</t>
  </si>
  <si>
    <t>HV-G222B</t>
  </si>
  <si>
    <t>XV-G3236</t>
  </si>
  <si>
    <t>XV-G3256</t>
  </si>
  <si>
    <t>XV-G3237</t>
  </si>
  <si>
    <t>XV-G3257</t>
  </si>
  <si>
    <t>Air Low Pressure to Grit Tanks 3 &amp; 4 Effluent Channel</t>
  </si>
  <si>
    <t>Air Low Pressure to Grit Tanks 3 &amp; 4 Influent Channel</t>
  </si>
  <si>
    <t>1-0102-PPID-G303</t>
  </si>
  <si>
    <t>HV-G331J</t>
  </si>
  <si>
    <t>HV-G331K</t>
  </si>
  <si>
    <t>HV-G331L</t>
  </si>
  <si>
    <t>HV-G332J</t>
  </si>
  <si>
    <t>HV-G332K</t>
  </si>
  <si>
    <t>HV-G332L</t>
  </si>
  <si>
    <t>Wash Water</t>
  </si>
  <si>
    <t>Grit Blower B-G353 Inlet</t>
  </si>
  <si>
    <t>HV-G353A</t>
  </si>
  <si>
    <t>1-0102-PPID-G306</t>
  </si>
  <si>
    <t>Grit Blower B-G353 Outlet</t>
  </si>
  <si>
    <t>CV-G353</t>
  </si>
  <si>
    <t>HV-G353B</t>
  </si>
  <si>
    <t>Grit Blower B-G354 Inlet</t>
  </si>
  <si>
    <t>Grit Blower B-G354 Outlet</t>
  </si>
  <si>
    <t>HV-G354A</t>
  </si>
  <si>
    <t>CV-G354</t>
  </si>
  <si>
    <t>HV-G354B</t>
  </si>
  <si>
    <t>Channel Aeration Blower B-G351 Inlet</t>
  </si>
  <si>
    <t>HV-G351A</t>
  </si>
  <si>
    <t>1-0102-PPID-G307</t>
  </si>
  <si>
    <t>Channel Aeration Blower B-G351 Outlet</t>
  </si>
  <si>
    <t>CV-G351</t>
  </si>
  <si>
    <t>HV-G351B</t>
  </si>
  <si>
    <t>Channel Aeration Blower B-G352 Inlet</t>
  </si>
  <si>
    <t>Channel Aeration Blower B-G352 Outlet</t>
  </si>
  <si>
    <t>HV-G352A</t>
  </si>
  <si>
    <t>CV-G352</t>
  </si>
  <si>
    <t>HV-G352B</t>
  </si>
  <si>
    <t>Air Low Pressure to Grit Tanks 1 &amp; 2 Effluent Channel</t>
  </si>
  <si>
    <t>HV-G353F</t>
  </si>
  <si>
    <t>Air Low Pressure to Grit Tanks 1 &amp; 2 Influent Channel</t>
  </si>
  <si>
    <t>HV-G353G</t>
  </si>
  <si>
    <t>HV-G353H</t>
  </si>
  <si>
    <t>HV-G353D</t>
  </si>
  <si>
    <t>HV-G535A</t>
  </si>
  <si>
    <t>HV-G536A</t>
  </si>
  <si>
    <t>HV-G535B</t>
  </si>
  <si>
    <t>HV-G536B</t>
  </si>
  <si>
    <t>Automatic Strainer STR-G535 Backwash Outlet</t>
  </si>
  <si>
    <t>XV-G5351</t>
  </si>
  <si>
    <t>Automatic Strainer STR-G536 Backwash Outlet</t>
  </si>
  <si>
    <t>XV-G5361</t>
  </si>
  <si>
    <t>Non-Potable Water (backup) for Wash Water</t>
  </si>
  <si>
    <t>XV-G5345</t>
  </si>
  <si>
    <t>CV-G534</t>
  </si>
  <si>
    <t>Wash Water to Screens</t>
  </si>
  <si>
    <t>HV-G534C</t>
  </si>
  <si>
    <t>XV-G5341</t>
  </si>
  <si>
    <t>XV-G5342</t>
  </si>
  <si>
    <t>XV-G5343</t>
  </si>
  <si>
    <t>XV-G5344</t>
  </si>
  <si>
    <t>Channel Aeration</t>
  </si>
  <si>
    <t>Miscellaneous</t>
  </si>
  <si>
    <t>HV-G534D</t>
  </si>
  <si>
    <t>HV-S630A</t>
  </si>
  <si>
    <t>1-0102-PPID-S622</t>
  </si>
  <si>
    <t>Glycol Supply to AHU-S630</t>
  </si>
  <si>
    <t>1-0102-PPID-S623</t>
  </si>
  <si>
    <t>HV-S630B</t>
  </si>
  <si>
    <t>Glycol Return from AHU-S630</t>
  </si>
  <si>
    <t>HV-S630D</t>
  </si>
  <si>
    <t>Glycol Supply to AHU-S650</t>
  </si>
  <si>
    <t>Glycol Return from AHU-S650</t>
  </si>
  <si>
    <t>LV-R1014</t>
  </si>
  <si>
    <t>LV-R1024</t>
  </si>
  <si>
    <t>LV-R1034</t>
  </si>
  <si>
    <t>LV-R1114</t>
  </si>
  <si>
    <t>LV-R1124</t>
  </si>
  <si>
    <t>LV-R1134</t>
  </si>
  <si>
    <t>LV-R1214</t>
  </si>
  <si>
    <t>LV-R1224</t>
  </si>
  <si>
    <t>LV-R1234</t>
  </si>
  <si>
    <t>HV-G212H</t>
  </si>
  <si>
    <t>Grit Slurry from Pumps P-G323/P-G324</t>
  </si>
  <si>
    <t>Grit Slurry from Pumps P-G325/P-G324</t>
  </si>
  <si>
    <t>XV-R1149</t>
  </si>
  <si>
    <t>XV-R1049</t>
  </si>
  <si>
    <t>XV-R1249</t>
  </si>
  <si>
    <t>XV-R2015</t>
  </si>
  <si>
    <t>HV-R121H</t>
  </si>
  <si>
    <t>HV-R400D</t>
  </si>
  <si>
    <t>HV-R205A</t>
  </si>
  <si>
    <t>HV-R206A</t>
  </si>
  <si>
    <t>HV-R300J</t>
  </si>
  <si>
    <t>HV-R301C</t>
  </si>
  <si>
    <t>HV-R626C</t>
  </si>
  <si>
    <t>CV-R626</t>
  </si>
  <si>
    <t>CV-R501</t>
  </si>
  <si>
    <t>1-0102-PPID-R501</t>
  </si>
  <si>
    <t>CV-R502</t>
  </si>
  <si>
    <t>HV-R501A</t>
  </si>
  <si>
    <t>HV-R502A</t>
  </si>
  <si>
    <t>PE Channel drain</t>
  </si>
  <si>
    <t>HV-R123C</t>
  </si>
  <si>
    <t>HV-R111G</t>
  </si>
  <si>
    <t>1-0102-PPID-R601</t>
  </si>
  <si>
    <t>HV-R111L</t>
  </si>
  <si>
    <t>HV-R121L</t>
  </si>
  <si>
    <t>XV-G2132</t>
  </si>
  <si>
    <t>XV-G2142</t>
  </si>
  <si>
    <t>XV-S3163</t>
  </si>
  <si>
    <t>XV-S3172</t>
  </si>
  <si>
    <t>V315</t>
  </si>
  <si>
    <t>Ball valves on domestic hot water</t>
  </si>
  <si>
    <t>Ball valves on domestic hot water return</t>
  </si>
  <si>
    <t>Ball valves on potable water</t>
  </si>
  <si>
    <t>Check valves on domestic hot water return</t>
  </si>
  <si>
    <t>Check valves on potable water</t>
  </si>
  <si>
    <t>Potable water supply from City of Winnipeg watermain</t>
  </si>
  <si>
    <t>HV-C530H</t>
  </si>
  <si>
    <t>HV-C530I</t>
  </si>
  <si>
    <t>HV-C530J</t>
  </si>
  <si>
    <t>HV-C530G</t>
  </si>
  <si>
    <t>1-0102-PPID-C503</t>
  </si>
  <si>
    <t>Potable water backflow preventer</t>
  </si>
  <si>
    <t>BFP-C530K</t>
  </si>
  <si>
    <t>BFP-C530L</t>
  </si>
  <si>
    <t>BFP-C530M</t>
  </si>
  <si>
    <t>BFP-C530N</t>
  </si>
  <si>
    <t>BFP-C510D</t>
  </si>
  <si>
    <t>BFP-C510E</t>
  </si>
  <si>
    <t>RP backflow preventer</t>
  </si>
  <si>
    <t>Natural gas to gas water heater</t>
  </si>
  <si>
    <t>PCV-C5309-1</t>
  </si>
  <si>
    <t>PCV-C5309-2</t>
  </si>
  <si>
    <t>PCV-C5309-3</t>
  </si>
  <si>
    <t>Ball valves on non potable water</t>
  </si>
  <si>
    <t>Natural gas supply</t>
  </si>
  <si>
    <t>HV-C511B</t>
  </si>
  <si>
    <t>HV-C511C</t>
  </si>
  <si>
    <t>1-0102-PPID-C505</t>
  </si>
  <si>
    <t>Natural gas to AHU gas burner</t>
  </si>
  <si>
    <t>PCV-C6119</t>
  </si>
  <si>
    <t>1-0102-PPID-C601</t>
  </si>
  <si>
    <t>PCV-C6129</t>
  </si>
  <si>
    <t>1-0102-PPID-C602</t>
  </si>
  <si>
    <t>PCV-C6209</t>
  </si>
  <si>
    <t>1-0102-PPID-C603</t>
  </si>
  <si>
    <t>Plug valves on natural gas</t>
  </si>
  <si>
    <t xml:space="preserve">Natural gas to Heater Unit </t>
  </si>
  <si>
    <t>PCV-C6179</t>
  </si>
  <si>
    <t>1-0102-PPID-C607</t>
  </si>
  <si>
    <t>PCV-C6639</t>
  </si>
  <si>
    <t>PCV-C6649</t>
  </si>
  <si>
    <t>1-0102-PPID-C608</t>
  </si>
  <si>
    <t>FPW</t>
  </si>
  <si>
    <t>Fire Protection Water</t>
  </si>
  <si>
    <t>NPH</t>
  </si>
  <si>
    <t>NPT</t>
  </si>
  <si>
    <t>Non-Potable Hot Water</t>
  </si>
  <si>
    <t>Non-Potable Tempered Water</t>
  </si>
  <si>
    <t>STS</t>
  </si>
  <si>
    <t>Southend Thickened Sludge</t>
  </si>
  <si>
    <t>HV-S216C</t>
  </si>
  <si>
    <t>HV-S416A</t>
  </si>
  <si>
    <t>HV-S417A</t>
  </si>
  <si>
    <t>HV-S418A</t>
  </si>
  <si>
    <t>Sludge Holding Tank 3 Outlet</t>
  </si>
  <si>
    <t>Sludge Holding Tank 2 Outlet</t>
  </si>
  <si>
    <t>Sludge Holding Tank 1 Outlet</t>
  </si>
  <si>
    <t>1-0102-PPID-S207</t>
  </si>
  <si>
    <t>Flushing Water Pump P-S550 Suction</t>
  </si>
  <si>
    <t>HV-S550A</t>
  </si>
  <si>
    <t>1-0102-PPID-S506</t>
  </si>
  <si>
    <t>Seal Water to Flushing Water Pump P-S550</t>
  </si>
  <si>
    <t>685-750</t>
  </si>
  <si>
    <t>Seal Water Supply to Scum Pump P-S316</t>
  </si>
  <si>
    <t>Seal Water Supply to Scum Pump P-S317</t>
  </si>
  <si>
    <t>Seal Water Supply to Flushing Water Pump P-S550</t>
  </si>
  <si>
    <t>Seal Water Supply to RAS Pump P-S216</t>
  </si>
  <si>
    <t>Seal Water Supply to RAS Pump P-S217</t>
  </si>
  <si>
    <t>Seal Water Supply to RAS Pump P-S218</t>
  </si>
  <si>
    <t>TFS from Pumps P-D418, P-D419, P-D420</t>
  </si>
  <si>
    <t>HV-P213E</t>
  </si>
  <si>
    <t>Scum Pump P-S316 and P-S317 System Supply</t>
  </si>
  <si>
    <t>Valve to be supplied by the hot tapping contractor to suit the application</t>
  </si>
  <si>
    <t>V752</t>
  </si>
  <si>
    <t>80-120</t>
  </si>
  <si>
    <t>1-0102-PPID-S509</t>
  </si>
  <si>
    <t>Flushing Service Water to RAS Pumps and Scum Pumps</t>
  </si>
  <si>
    <t>Backwash drain for flushing water automatic strainer</t>
  </si>
  <si>
    <t>XV-S6732</t>
  </si>
  <si>
    <t>XV-S6742</t>
  </si>
  <si>
    <t>HV-S674A</t>
  </si>
  <si>
    <t>Flushing Water drain from Automatic Strainer</t>
  </si>
  <si>
    <t>HV-S674E</t>
  </si>
  <si>
    <t>HV-S674F</t>
  </si>
  <si>
    <t>HV-S673G</t>
  </si>
  <si>
    <t>HV-S673J</t>
  </si>
  <si>
    <t>HV-S673K</t>
  </si>
  <si>
    <t>HV-S215A</t>
  </si>
  <si>
    <t>Natural Gas to Air Handling Unit AHU-S630</t>
  </si>
  <si>
    <t>Natural Gas to Air Handling Unit AHU-S650</t>
  </si>
  <si>
    <t>PCV-S6309</t>
  </si>
  <si>
    <t>PCV-S6509</t>
  </si>
  <si>
    <t>Natural Gas to Unit Heater UH-S655</t>
  </si>
  <si>
    <t>PCV-S6559</t>
  </si>
  <si>
    <t>1-0102-PPID-S626</t>
  </si>
  <si>
    <t>Natural Gas to Unit Heater UH-S656</t>
  </si>
  <si>
    <t>Natural Gas to Unit Heater UH-S659</t>
  </si>
  <si>
    <t>PCV-S6569</t>
  </si>
  <si>
    <t>PCV-S6599</t>
  </si>
  <si>
    <t>Natural Gas to Air Handling Unit AHU-U640</t>
  </si>
  <si>
    <t>PCV-U6409</t>
  </si>
  <si>
    <t>1-0102-PPID-U601</t>
  </si>
  <si>
    <t>1-0102-PPID-U602</t>
  </si>
  <si>
    <t>Natural Gas to Unit Heater UH-U650</t>
  </si>
  <si>
    <t>Natural Gas to Unit Heater UH-U651</t>
  </si>
  <si>
    <t>Natural Gas to Unit Heater UH-U652</t>
  </si>
  <si>
    <t>Natural Gas to Unit Heater UH-U654</t>
  </si>
  <si>
    <t>PCV-U6509</t>
  </si>
  <si>
    <t>PCV-U6519</t>
  </si>
  <si>
    <t>PCV-U6529</t>
  </si>
  <si>
    <t>PCV-U6549</t>
  </si>
  <si>
    <t>XV-G3312</t>
  </si>
  <si>
    <t>XV-G3322</t>
  </si>
  <si>
    <t>XV-U2111</t>
  </si>
  <si>
    <t>1-0102-PPID-U201</t>
  </si>
  <si>
    <t>Supplied by UV Vendor</t>
  </si>
  <si>
    <t>XV-U2112</t>
  </si>
  <si>
    <t>XV-U2121</t>
  </si>
  <si>
    <t>XV-U2122</t>
  </si>
  <si>
    <t>XV-U2131</t>
  </si>
  <si>
    <t>XV-U2132</t>
  </si>
  <si>
    <t>XV-U2141</t>
  </si>
  <si>
    <t>XV-U2142</t>
  </si>
  <si>
    <t>XV-U2151</t>
  </si>
  <si>
    <t>XV-U2152</t>
  </si>
  <si>
    <t>UV system lamp service system</t>
  </si>
  <si>
    <t>Raw Sewage Pump P-G101 Recycle Inlet</t>
  </si>
  <si>
    <t>Flushing Water to Raw Sewage Pump P-G101 Recycle</t>
  </si>
  <si>
    <t>Air Low Pressure to Primary Clarifiers Area</t>
  </si>
  <si>
    <t>HV-G353P</t>
  </si>
  <si>
    <t>Chemical fill line to TK-C205 isolation valve</t>
  </si>
  <si>
    <t>Tank TK-C205 outlet isolation valve</t>
  </si>
  <si>
    <t>XV-C2052</t>
  </si>
  <si>
    <t xml:space="preserve">Flushing Water </t>
  </si>
  <si>
    <t>FV-C3104</t>
  </si>
  <si>
    <t>Polymer fill to tank TK-C401 isolation valve</t>
  </si>
  <si>
    <t>Aging tank TK-C403 outlet isolation valve</t>
  </si>
  <si>
    <t>Flushing service water dilution isolation valve</t>
  </si>
  <si>
    <t>1-0102-PPID-C402</t>
  </si>
  <si>
    <t>1-0102-PPID-C403</t>
  </si>
  <si>
    <t>1-0102-PPID-C404</t>
  </si>
  <si>
    <t>Polymer skid pump P-C414 isolation valve</t>
  </si>
  <si>
    <t>XV-C4145</t>
  </si>
  <si>
    <t>XV-C4146</t>
  </si>
  <si>
    <t>Polymer fill to tank TK-C421 isolation valve</t>
  </si>
  <si>
    <t>1-0102-PPID-C405</t>
  </si>
  <si>
    <t>FV-C4362</t>
  </si>
  <si>
    <t>FV-C4372</t>
  </si>
  <si>
    <t>1-0102-PPID-C406</t>
  </si>
  <si>
    <t>1-0102-PPID-C407</t>
  </si>
  <si>
    <t>FV-C4162</t>
  </si>
  <si>
    <t>FV-C4172</t>
  </si>
  <si>
    <t>XV-C4325</t>
  </si>
  <si>
    <t>XV-C4326</t>
  </si>
  <si>
    <t>Polymer fill to tank TK-C441 isolation valve</t>
  </si>
  <si>
    <t>1-0102-PPID-C408</t>
  </si>
  <si>
    <t>Polymerr fill to tank TK-C443 isolation valve</t>
  </si>
  <si>
    <t>1-0102-PPID-C409</t>
  </si>
  <si>
    <t>1-0102-PPID-C410</t>
  </si>
  <si>
    <t>XV-C4526</t>
  </si>
  <si>
    <t>Tank TK-C441 outlet isolation valve</t>
  </si>
  <si>
    <t>XV-C4415</t>
  </si>
  <si>
    <t>Tanks feed pipe to pumps isolation valve</t>
  </si>
  <si>
    <t>XV-C4416</t>
  </si>
  <si>
    <t>Non Potable Water Supply pipe</t>
  </si>
  <si>
    <t>XV-C4417</t>
  </si>
  <si>
    <t>Polymer feed to HRC Train 1 isolation valve</t>
  </si>
  <si>
    <t>Polymer feed to mixed liquor channel</t>
  </si>
  <si>
    <t>XV-C4564</t>
  </si>
  <si>
    <t>XV-C4563</t>
  </si>
  <si>
    <t>Polymer feed to HRC Train 2 isolation valve</t>
  </si>
  <si>
    <t>XV-C4573</t>
  </si>
  <si>
    <t>XV-C4574</t>
  </si>
  <si>
    <t>Polymer fill to tank TK-C461 isolation valve</t>
  </si>
  <si>
    <t>1-0102-PPID-C411</t>
  </si>
  <si>
    <t>1-0102-PPID-C412</t>
  </si>
  <si>
    <t xml:space="preserve">Sodium Bisulphite Fill </t>
  </si>
  <si>
    <t>HV-C300A</t>
  </si>
  <si>
    <t>1-0102-PPID-C001</t>
  </si>
  <si>
    <t xml:space="preserve">Sodium Hypochlorite Fill </t>
  </si>
  <si>
    <t xml:space="preserve">Sodium Hydroxyde Fill </t>
  </si>
  <si>
    <t>HV-C200A</t>
  </si>
  <si>
    <t>HV-C200B</t>
  </si>
  <si>
    <t>HV-C100A</t>
  </si>
  <si>
    <t xml:space="preserve">Ferric Chloride Fill </t>
  </si>
  <si>
    <t xml:space="preserve">Flushing water </t>
  </si>
  <si>
    <t>HV-C416A</t>
  </si>
  <si>
    <t>CV-C416</t>
  </si>
  <si>
    <t>HV-C416B</t>
  </si>
  <si>
    <t>HV-C416C</t>
  </si>
  <si>
    <t>Polymer to RDT-D415</t>
  </si>
  <si>
    <t>Polymer to RDT-D416</t>
  </si>
  <si>
    <t>HV-C417A</t>
  </si>
  <si>
    <t>CV-C417</t>
  </si>
  <si>
    <t>HV-C417B</t>
  </si>
  <si>
    <t>HV-C417C</t>
  </si>
  <si>
    <t>Polymer to RDT-D417</t>
  </si>
  <si>
    <t>HV-C418A</t>
  </si>
  <si>
    <t>CV-C418</t>
  </si>
  <si>
    <t>HV-C418B</t>
  </si>
  <si>
    <t>HV-C418C</t>
  </si>
  <si>
    <t>HV-C456A</t>
  </si>
  <si>
    <t>CV-C456</t>
  </si>
  <si>
    <t>HV-C456B</t>
  </si>
  <si>
    <t>HV-C457A</t>
  </si>
  <si>
    <t>CV-C457</t>
  </si>
  <si>
    <t>HV-C457B</t>
  </si>
  <si>
    <t>Polymer to Mixed Liquor Channel</t>
  </si>
  <si>
    <t>HV-C476A</t>
  </si>
  <si>
    <t>CV-C476</t>
  </si>
  <si>
    <t>HV-C476B</t>
  </si>
  <si>
    <t>HV-C471H</t>
  </si>
  <si>
    <t>PCV-C5309</t>
  </si>
  <si>
    <t>Potable water pressure reducing</t>
  </si>
  <si>
    <t>XV-C2224</t>
  </si>
  <si>
    <t>XV-C2053</t>
  </si>
  <si>
    <t>Non-potable Tempered Water to FPS/HRC Polymer Make Down System</t>
  </si>
  <si>
    <t>XV-C4043</t>
  </si>
  <si>
    <t>XV-C4044</t>
  </si>
  <si>
    <t>Supplied by Polymer Make Down Vendor</t>
  </si>
  <si>
    <t>Non-potable Tempered Water to WAS Polymer Make Down System</t>
  </si>
  <si>
    <t>XV-C4243</t>
  </si>
  <si>
    <t>XV-C4244</t>
  </si>
  <si>
    <t>Non-potable Tempered Water to HRC Polymer Make Down System</t>
  </si>
  <si>
    <t>XV-C4441</t>
  </si>
  <si>
    <t>XV-C4442</t>
  </si>
  <si>
    <t>Non-potable Tempered Water to Secondary Clarifier Polymer Make Down System</t>
  </si>
  <si>
    <t>Non-potable Tempered Water to Secondary Clarifier Make Down System</t>
  </si>
  <si>
    <t>XV-C4643</t>
  </si>
  <si>
    <t>XV-C4644</t>
  </si>
  <si>
    <t>XV-G1063</t>
  </si>
  <si>
    <t>Provide remote control station.</t>
  </si>
  <si>
    <t>CV-R301</t>
  </si>
  <si>
    <t>WAS RDT Feed Pump P-R301 Pressure Relief</t>
  </si>
  <si>
    <t>V735</t>
  </si>
  <si>
    <t>WAS RDT Feed Pump P-R302 Pressure Relief</t>
  </si>
  <si>
    <t>CV-R302</t>
  </si>
  <si>
    <t>WAS RDT RDT-D403 Inlet</t>
  </si>
  <si>
    <t>HV-D403A</t>
  </si>
  <si>
    <t>1-0102-PPID-D402</t>
  </si>
  <si>
    <t>WAS RDT RDT-D404 Inlet</t>
  </si>
  <si>
    <t>HV-D404A</t>
  </si>
  <si>
    <t>Flushing Water to WAS RDT RDT-D403 Inlet Piping</t>
  </si>
  <si>
    <t>XV-D4032</t>
  </si>
  <si>
    <t>XV-D4031</t>
  </si>
  <si>
    <t>XV-D4041</t>
  </si>
  <si>
    <t>Flushing Water to WAS RDT RDT-D404 Inlet Piping</t>
  </si>
  <si>
    <t>XV-D4042</t>
  </si>
  <si>
    <t>Flushing Water to WAS RDT RDT-D403</t>
  </si>
  <si>
    <t>XV-D4034</t>
  </si>
  <si>
    <t>XV-D4044</t>
  </si>
  <si>
    <t>Flushing Water to WAS RDT RDT-D404</t>
  </si>
  <si>
    <t>TWAS Pump P-D405 Inlet</t>
  </si>
  <si>
    <t>TWAS Pump P-D406 Inlet</t>
  </si>
  <si>
    <t>TWAS Pump P-D405 Outlet</t>
  </si>
  <si>
    <t>CV-D405</t>
  </si>
  <si>
    <t>1-0102-PPID-D403</t>
  </si>
  <si>
    <t>HV-D405A</t>
  </si>
  <si>
    <t>HV-D405B</t>
  </si>
  <si>
    <t>HV-D406A</t>
  </si>
  <si>
    <t>TWAS Pump P-D406 Outlet</t>
  </si>
  <si>
    <t>CV-D406</t>
  </si>
  <si>
    <t>HV-D406B</t>
  </si>
  <si>
    <t>TWAS Pump P-D405 Pressure Relief</t>
  </si>
  <si>
    <t>PSV-D4059</t>
  </si>
  <si>
    <t>TWAS Pump P-D406 Pressure Relief</t>
  </si>
  <si>
    <t>PSV-D4069</t>
  </si>
  <si>
    <t>FSL RDT Feed Pump P-D411 Inlet</t>
  </si>
  <si>
    <t>HV-D411A</t>
  </si>
  <si>
    <t>1-0102-PPID-D404</t>
  </si>
  <si>
    <t>FSL RDT Feed Pump P-D411 Outlet</t>
  </si>
  <si>
    <t>CV-D411</t>
  </si>
  <si>
    <t>HV-D411B</t>
  </si>
  <si>
    <t>FSL RDT Feed Pump P-D412 Inlet</t>
  </si>
  <si>
    <t>FSL RDT Feed Pump P-D412 Outlet</t>
  </si>
  <si>
    <t>HV-D412A</t>
  </si>
  <si>
    <t>CV-D412</t>
  </si>
  <si>
    <t>HV-D412B</t>
  </si>
  <si>
    <t>FSL RDT Feed Pumps Discharge Cross-connection</t>
  </si>
  <si>
    <t>1-0102-PPID-D405</t>
  </si>
  <si>
    <t>FSL RDT Feed Pump P-D413 Inlet</t>
  </si>
  <si>
    <t>FSL RDT Feed Pump P-D413 Outlet</t>
  </si>
  <si>
    <t>HV-D413A</t>
  </si>
  <si>
    <t>CV-D413</t>
  </si>
  <si>
    <t>HV-D413B</t>
  </si>
  <si>
    <t>FSL RDT Feed Pump P-D414 Inlet</t>
  </si>
  <si>
    <t>FSL RDT Feed Pump P-D414 Outlet</t>
  </si>
  <si>
    <t>HV-D414A</t>
  </si>
  <si>
    <t>CV-D414</t>
  </si>
  <si>
    <t>HV-D414B</t>
  </si>
  <si>
    <t>FSL RDT Feed Pump P-D411 Pressure Relief</t>
  </si>
  <si>
    <t>PSV-D4119</t>
  </si>
  <si>
    <t>FSL RDT Feed Pump P-D412 Pressure Relief</t>
  </si>
  <si>
    <t>PSV-D4129</t>
  </si>
  <si>
    <t>FSL RDT Feed Pump P-D413 Pressure Relief</t>
  </si>
  <si>
    <t>PSV-D4139</t>
  </si>
  <si>
    <t>FSL RDT Feed Pump P-D414 Pressure Relief</t>
  </si>
  <si>
    <t>PSV-D4149</t>
  </si>
  <si>
    <t>FSL RDT RDT-D415 Inlet</t>
  </si>
  <si>
    <t>HV-D415A</t>
  </si>
  <si>
    <t>1-0102-PPID-D406</t>
  </si>
  <si>
    <t>FSL RDT RDT-D416 Inlet</t>
  </si>
  <si>
    <t>HV-D416A</t>
  </si>
  <si>
    <t>FSL RDT RDT-D417 Inlet</t>
  </si>
  <si>
    <t>HV-D417A</t>
  </si>
  <si>
    <t>1-0102-PPID-D407</t>
  </si>
  <si>
    <t>XV-D4151</t>
  </si>
  <si>
    <t>XV-D4161</t>
  </si>
  <si>
    <t>XV-D4171</t>
  </si>
  <si>
    <t>Flushing Water to FSL RDT RDT-D415 Inlet Piping</t>
  </si>
  <si>
    <t>XV-D4152</t>
  </si>
  <si>
    <t>Flushing Water to FSL RDT RDT-D416 Inlet Piping</t>
  </si>
  <si>
    <t>XV-D4162</t>
  </si>
  <si>
    <t>Flushing Water to FSL RDT RDT-D417 Inlet Piping</t>
  </si>
  <si>
    <t>XV-D4172</t>
  </si>
  <si>
    <t>XV-D4154</t>
  </si>
  <si>
    <t>XV-D4164</t>
  </si>
  <si>
    <t>XV-D4174</t>
  </si>
  <si>
    <t>TFS Pump P-D418 Inlet</t>
  </si>
  <si>
    <t>HV-D418A</t>
  </si>
  <si>
    <t>1-0102-PPID-D408</t>
  </si>
  <si>
    <t>TFS Pump P-D418 Outlet</t>
  </si>
  <si>
    <t>CV-D418</t>
  </si>
  <si>
    <t>HV-D418B</t>
  </si>
  <si>
    <t>TFS Pump P-D419 Inlet</t>
  </si>
  <si>
    <t>TFS Pump P-D419 Outlet</t>
  </si>
  <si>
    <t>HV-D419A</t>
  </si>
  <si>
    <t>CV-D419</t>
  </si>
  <si>
    <t>HV-D419B</t>
  </si>
  <si>
    <t>TFS Pump P-D420 Inlet</t>
  </si>
  <si>
    <t>TFS Pump P-D420 Outlet</t>
  </si>
  <si>
    <t>HV-D420A</t>
  </si>
  <si>
    <t>CV-D420</t>
  </si>
  <si>
    <t>HV-D420B</t>
  </si>
  <si>
    <t>1-0102-PPID-D409</t>
  </si>
  <si>
    <t>TFS Pump P-D418 Pressure Relief</t>
  </si>
  <si>
    <t>TFS Pump P-D419 Pressure Relief</t>
  </si>
  <si>
    <t>TFS Pump P-D420 Pressure Relief</t>
  </si>
  <si>
    <t>PSV-D4189</t>
  </si>
  <si>
    <t>PSV-D4209</t>
  </si>
  <si>
    <t>PSV-D4199</t>
  </si>
  <si>
    <t>HV-D450A</t>
  </si>
  <si>
    <t>HV-D450B</t>
  </si>
  <si>
    <t>1-0102-PPID-D411</t>
  </si>
  <si>
    <t>HV-D461A</t>
  </si>
  <si>
    <t>CV-D461</t>
  </si>
  <si>
    <t>HV-D461B</t>
  </si>
  <si>
    <t>HV-D463A</t>
  </si>
  <si>
    <t>CV-D463</t>
  </si>
  <si>
    <t>HV-D462A</t>
  </si>
  <si>
    <t>CV-D462</t>
  </si>
  <si>
    <t>HV-D462B</t>
  </si>
  <si>
    <t>HV-D463B</t>
  </si>
  <si>
    <t>HV-D464A</t>
  </si>
  <si>
    <t>CV-D464</t>
  </si>
  <si>
    <t>HV-D464B</t>
  </si>
  <si>
    <t>1-0102-PPID-D412</t>
  </si>
  <si>
    <t>1-0102-PPID-D413</t>
  </si>
  <si>
    <t>FV-D3013</t>
  </si>
  <si>
    <t>1-0102-PPID-D301</t>
  </si>
  <si>
    <t>XV-D3011</t>
  </si>
  <si>
    <t>Primary Sludge to PS Fermenters Train 1 Cell 1</t>
  </si>
  <si>
    <t>Primary Sludge to PS Fermenters Train 1 Cell 4</t>
  </si>
  <si>
    <t>XV-D3048</t>
  </si>
  <si>
    <t>XV-D3049</t>
  </si>
  <si>
    <t>Primary Sludge to PS Fermenters Train 2 Cell 1</t>
  </si>
  <si>
    <t>Primary Sludge to PS Fermenters Train 2 Cell 4</t>
  </si>
  <si>
    <t>FV-D3113</t>
  </si>
  <si>
    <t>XV-D3111</t>
  </si>
  <si>
    <t>XV-D3148</t>
  </si>
  <si>
    <t>XV-D3149</t>
  </si>
  <si>
    <t>Seal Water to Fermenter Recirculation Pump P-D321</t>
  </si>
  <si>
    <t>1-0102-PPID-D303</t>
  </si>
  <si>
    <t>Seal Water to Fermenter Recirculation Pump P-D322</t>
  </si>
  <si>
    <t>Seal Water to Fermenter Recirculation Pump P-D323</t>
  </si>
  <si>
    <t>HV-D301B</t>
  </si>
  <si>
    <t>Ferm. Sludge Recirc. to PS Fermenters Train 1 Cell 1</t>
  </si>
  <si>
    <t>Ferm. Sludge Recirc. from PS Fermenters Train 1 Cell 3</t>
  </si>
  <si>
    <t>HV-D301G</t>
  </si>
  <si>
    <t>HV-D301F</t>
  </si>
  <si>
    <t xml:space="preserve">Ferm. Sludge to RDT Feed Pumps </t>
  </si>
  <si>
    <t>Process Drain from PS Fermenters Train 1 Cell 4</t>
  </si>
  <si>
    <t>HRC sludge to PS Fermenters Train 1 Cell 4</t>
  </si>
  <si>
    <t>HV-D304B</t>
  </si>
  <si>
    <t>HV-D302A</t>
  </si>
  <si>
    <t>Shear Gate</t>
  </si>
  <si>
    <t>HV-D303A</t>
  </si>
  <si>
    <t>PS Fermenters Train 1 Cell 2 to Cell 3 Drain</t>
  </si>
  <si>
    <t>PS Fermenters Train 1 Cell 3 to Cell 4 Drain</t>
  </si>
  <si>
    <t>Ferm. Sludge Recirc. to PS Fermenters Train 2 Cell 1</t>
  </si>
  <si>
    <t>Ferm. Sludge Recirc. from PS Fermenters Train 2 Cell 3</t>
  </si>
  <si>
    <t>Process Drain from PS Fermenters Train 2 Cell 4</t>
  </si>
  <si>
    <t>HRC sludge to PS Fermenters Train 2 Cell 4</t>
  </si>
  <si>
    <t>PS Fermenters Train 2 Cell 2 to Cell 3 Drain</t>
  </si>
  <si>
    <t>PS Fermenters Train 2 Cell 3 to Cell 4 Drain</t>
  </si>
  <si>
    <t>HV-D311B</t>
  </si>
  <si>
    <t>HV-D311F</t>
  </si>
  <si>
    <t>HV-D314B</t>
  </si>
  <si>
    <t>HV-D312A</t>
  </si>
  <si>
    <t>HV-D313A</t>
  </si>
  <si>
    <t>HV-D313B</t>
  </si>
  <si>
    <t>HV-D321A</t>
  </si>
  <si>
    <t>1-0102-PPID-D302</t>
  </si>
  <si>
    <t>CV-D321</t>
  </si>
  <si>
    <t>HV-D321B</t>
  </si>
  <si>
    <t>HV-D321D</t>
  </si>
  <si>
    <t>HV-D321E</t>
  </si>
  <si>
    <t>HV-D322A</t>
  </si>
  <si>
    <t>CV-D322</t>
  </si>
  <si>
    <t>HV-D322B</t>
  </si>
  <si>
    <t>HV-D322D</t>
  </si>
  <si>
    <t>HV-D322E</t>
  </si>
  <si>
    <t>HV-D323A</t>
  </si>
  <si>
    <t>CV-D323</t>
  </si>
  <si>
    <t>HV-D323B</t>
  </si>
  <si>
    <t>HV-D323D</t>
  </si>
  <si>
    <t>HV-D323E</t>
  </si>
  <si>
    <t>Ferm. Recirc. Pump P-D321 Suction</t>
  </si>
  <si>
    <t>Ferm. Recirc. Pump P-D321 Outlet</t>
  </si>
  <si>
    <t>Ferm. Recirc. Pump P-D321 Flushing Water</t>
  </si>
  <si>
    <t>Ferm. Recirc. Pump P-D322 Suction</t>
  </si>
  <si>
    <t>Ferm. Recirc. Pump P-D322 Outlet</t>
  </si>
  <si>
    <t>Ferm. Recirc. Pump P-D322 Flushing Water</t>
  </si>
  <si>
    <t>Ferm. Recirc. Pump P-D323 Suction</t>
  </si>
  <si>
    <t>Ferm. Recirc. Pump P-D323 Outlet</t>
  </si>
  <si>
    <t>Ferm. Recirc. Pump P-D323 Flushing Water</t>
  </si>
  <si>
    <t>Ferm. Recirc. P-D321 &amp; P-D322 Suction Cross-connection</t>
  </si>
  <si>
    <t>HV-D320A</t>
  </si>
  <si>
    <t>Ferm. Recirc. P-D322 &amp; P-D323 Suction Cross-connection</t>
  </si>
  <si>
    <t>HV-D320B</t>
  </si>
  <si>
    <t>Ferm. Recirc. P-D321 &amp; P-D322 Outlet Cross-connection</t>
  </si>
  <si>
    <t>Ferm. Recirc. P-D322 &amp; P-D323 Outlet Cross-connection</t>
  </si>
  <si>
    <t>HV-D320C</t>
  </si>
  <si>
    <t>HV-D320D</t>
  </si>
  <si>
    <t>East IPS Wet Well Cover</t>
  </si>
  <si>
    <t>HV-T101A</t>
  </si>
  <si>
    <t>1-0102-PPID-T101</t>
  </si>
  <si>
    <t>West IPS Wet Well Cover</t>
  </si>
  <si>
    <t>HV-T101B</t>
  </si>
  <si>
    <t>HV-T101C</t>
  </si>
  <si>
    <t>HV-T101D</t>
  </si>
  <si>
    <t>HV-T101E</t>
  </si>
  <si>
    <t>HV-T101F</t>
  </si>
  <si>
    <t>Screen 4 Channel</t>
  </si>
  <si>
    <t>Screen 3 Channel</t>
  </si>
  <si>
    <t>Screen 2 Channel</t>
  </si>
  <si>
    <t>Screen 1 Channel</t>
  </si>
  <si>
    <t>HV-T101AB</t>
  </si>
  <si>
    <t>HV-T101AC</t>
  </si>
  <si>
    <t>HV-T101AD</t>
  </si>
  <si>
    <t>Influent Channel</t>
  </si>
  <si>
    <t>Effluent Channel</t>
  </si>
  <si>
    <t>Sluice</t>
  </si>
  <si>
    <t>Headworks odour control duct</t>
  </si>
  <si>
    <t>HV-T101AJ</t>
  </si>
  <si>
    <t>Grit Tank TK-G331</t>
  </si>
  <si>
    <t>HV-T101G</t>
  </si>
  <si>
    <t>HV-T101H</t>
  </si>
  <si>
    <t>HV-T101AE</t>
  </si>
  <si>
    <t>HV-T101AF</t>
  </si>
  <si>
    <t>HV-T101Y</t>
  </si>
  <si>
    <t>HV-T101J</t>
  </si>
  <si>
    <t>HV-T101AG</t>
  </si>
  <si>
    <t>HV-T101AH</t>
  </si>
  <si>
    <t>Grit Tank TK-G332</t>
  </si>
  <si>
    <t>Grit Tank 3 and 4 effluent channel</t>
  </si>
  <si>
    <t>Grit Tank 1 and 2 effluent channel</t>
  </si>
  <si>
    <t>Grit Tank TK-G321</t>
  </si>
  <si>
    <t>Grit Tank TK-G322</t>
  </si>
  <si>
    <t>Grit Tank 1 and 2 inffluent channel</t>
  </si>
  <si>
    <t>Grit Tank 3 and 4 inffluent channel</t>
  </si>
  <si>
    <t>HV-T101AK</t>
  </si>
  <si>
    <t>Grit Tanks odour control duct</t>
  </si>
  <si>
    <t>HV-T101K</t>
  </si>
  <si>
    <t>HV-T101L</t>
  </si>
  <si>
    <t>HV-T101M</t>
  </si>
  <si>
    <t>HV-T101N</t>
  </si>
  <si>
    <t>Washer Compactor WCP-G231</t>
  </si>
  <si>
    <t>Washer Compactor WCP-G241</t>
  </si>
  <si>
    <t>Grit Classifier GRP-G341</t>
  </si>
  <si>
    <t>Grit Classifier GRP-G342</t>
  </si>
  <si>
    <t>Washer Compactors and Grit Classifiers Duct</t>
  </si>
  <si>
    <t>HV-T101AL</t>
  </si>
  <si>
    <t>HV-T101O</t>
  </si>
  <si>
    <t>HV-T101AM</t>
  </si>
  <si>
    <t>HV-T101AN</t>
  </si>
  <si>
    <t>HV-T101Q</t>
  </si>
  <si>
    <t>HV-T101R</t>
  </si>
  <si>
    <t>HV-T101S</t>
  </si>
  <si>
    <t>HV-T101P</t>
  </si>
  <si>
    <t>HV-T101AP</t>
  </si>
  <si>
    <t>Primary Clarifiers Duct</t>
  </si>
  <si>
    <t>Primary Clarifier 3 Scum Hopper</t>
  </si>
  <si>
    <t>Primary Clarifiers 1 &amp; 2 Influent Channel</t>
  </si>
  <si>
    <t>Primary Clarifiers 3 Influent Channel</t>
  </si>
  <si>
    <t>Primary Clarifiers 1 Launders</t>
  </si>
  <si>
    <t>Primary Clarifiers 2 Launders</t>
  </si>
  <si>
    <t>Primary Clarifiers 1 &amp; 2 Scum Hopper</t>
  </si>
  <si>
    <t>Primary Clarifiers 3 Launders</t>
  </si>
  <si>
    <t>HV-T101T</t>
  </si>
  <si>
    <t>HV-T101U</t>
  </si>
  <si>
    <t>HV-T101AQ</t>
  </si>
  <si>
    <t>Primary Sludge Fermenter Train 1</t>
  </si>
  <si>
    <t>Primary Sludge Fermenter Train 2</t>
  </si>
  <si>
    <t>RDTs Duct</t>
  </si>
  <si>
    <t xml:space="preserve">Heater Coil Inlet </t>
  </si>
  <si>
    <t>Heater Coil Outlet</t>
  </si>
  <si>
    <t>Heater Coil By-pass</t>
  </si>
  <si>
    <t>HV-T104A</t>
  </si>
  <si>
    <t>HV-T104B</t>
  </si>
  <si>
    <t>HV-T104C</t>
  </si>
  <si>
    <t>1-0102-PPID-T102</t>
  </si>
  <si>
    <t>1-0102-PPID-T103</t>
  </si>
  <si>
    <t>HV-T110B</t>
  </si>
  <si>
    <t>Winterization System Bypass Outlet</t>
  </si>
  <si>
    <t>Humidifier Tower HUM-T110 Inlet</t>
  </si>
  <si>
    <t>Humidifier Tower HUM-T110 Outlet</t>
  </si>
  <si>
    <t>HV-T110A</t>
  </si>
  <si>
    <t>HV-T110E</t>
  </si>
  <si>
    <t>HV-T110F</t>
  </si>
  <si>
    <t>Humidifier Tower HUM-T110 Drain</t>
  </si>
  <si>
    <t>Supplied by Package Vendor</t>
  </si>
  <si>
    <t>HV-T110D</t>
  </si>
  <si>
    <t>Recirculation Pump P-T111 Inlet</t>
  </si>
  <si>
    <t>Recirculation Pump P-T111 Outlet</t>
  </si>
  <si>
    <t>HV-T111A</t>
  </si>
  <si>
    <t>CV-T111</t>
  </si>
  <si>
    <t>HV-T111B</t>
  </si>
  <si>
    <t>Recirculation Pump P-T112 Outlet</t>
  </si>
  <si>
    <t>Recirculation Pump P-T112 Inlet</t>
  </si>
  <si>
    <t>HV-T112A</t>
  </si>
  <si>
    <t>CV-T112</t>
  </si>
  <si>
    <t>HV-T112B</t>
  </si>
  <si>
    <t>Humidifier Tower Recirculation</t>
  </si>
  <si>
    <t>HV-T110H</t>
  </si>
  <si>
    <t>HV-T110I</t>
  </si>
  <si>
    <t>Humidifier Tower HUM-T120 Inlet</t>
  </si>
  <si>
    <t>Humidifier Tower HUM-T120 Outlet</t>
  </si>
  <si>
    <t>Humidifier Tower HUM-T120 Drain</t>
  </si>
  <si>
    <t>Recirculation Pump P-T121 Inlet</t>
  </si>
  <si>
    <t>Recirculation Pump P-T121 Outlet</t>
  </si>
  <si>
    <t>Recirculation Pump P-T122 Inlet</t>
  </si>
  <si>
    <t>Recirculation Pump P-T122 Outlet</t>
  </si>
  <si>
    <t>HV-T120A</t>
  </si>
  <si>
    <t>HV-T120E</t>
  </si>
  <si>
    <t>HV-T120F</t>
  </si>
  <si>
    <t>HV-T120G</t>
  </si>
  <si>
    <t>HV-T120D</t>
  </si>
  <si>
    <t>HV-T121A</t>
  </si>
  <si>
    <t>CV-T121</t>
  </si>
  <si>
    <t>HV-T121B</t>
  </si>
  <si>
    <t>HV-T122A</t>
  </si>
  <si>
    <t>CV-T122</t>
  </si>
  <si>
    <t>HV-T122B</t>
  </si>
  <si>
    <t>HV-T120I</t>
  </si>
  <si>
    <t>HV-D403E</t>
  </si>
  <si>
    <t>HV-D404E</t>
  </si>
  <si>
    <t>HV-D415E</t>
  </si>
  <si>
    <t>HV-D416E</t>
  </si>
  <si>
    <t>HV-D417E</t>
  </si>
  <si>
    <t>Polymer Solution to WAS RDT RDT-D415</t>
  </si>
  <si>
    <t>HV-D415G</t>
  </si>
  <si>
    <t>CV-D415</t>
  </si>
  <si>
    <t>V630</t>
  </si>
  <si>
    <t>Polymer Solution to WAS RDT RDT-D416</t>
  </si>
  <si>
    <t>Polymer Solution to WAS RDT RDT-D417</t>
  </si>
  <si>
    <t>HV-D416G</t>
  </si>
  <si>
    <t>CV-D416</t>
  </si>
  <si>
    <t>HV-D417G</t>
  </si>
  <si>
    <t>CV-D417</t>
  </si>
  <si>
    <t>FSL Filtrate Pump P-D463 Outlet</t>
  </si>
  <si>
    <t>FSL Filtrate Pump P-D464 Outlet</t>
  </si>
  <si>
    <t>FSL Filtrate Pump P-D463 Inlet</t>
  </si>
  <si>
    <t>FSL Filtrate Pump P-D464 Inlet</t>
  </si>
  <si>
    <t>Biofilter Microstrainer Inlet</t>
  </si>
  <si>
    <t>Biofilter Microstrainer Outlet</t>
  </si>
  <si>
    <t>Biofilter Microstrainer By-pass</t>
  </si>
  <si>
    <t>HV-T140B</t>
  </si>
  <si>
    <t>HV-T140D</t>
  </si>
  <si>
    <t>HV-T140C</t>
  </si>
  <si>
    <t>1-0102-PPID-T104</t>
  </si>
  <si>
    <t>1-0102-PPID-T107</t>
  </si>
  <si>
    <t>1-0102-PPID-T105</t>
  </si>
  <si>
    <t>1-0102-PPID-T106</t>
  </si>
  <si>
    <t>Biofilter TK-210 Inlet</t>
  </si>
  <si>
    <t>HV-T210A</t>
  </si>
  <si>
    <t>HV-T210B</t>
  </si>
  <si>
    <t>Biofilter TK-210 Outlet</t>
  </si>
  <si>
    <t>1-0102-PPID-T201</t>
  </si>
  <si>
    <t>Biofilter TK-220 Inlet</t>
  </si>
  <si>
    <t>Biofilter TK-220 Outlet</t>
  </si>
  <si>
    <t>HV-T220A</t>
  </si>
  <si>
    <t>HV-T220B</t>
  </si>
  <si>
    <t>1-0102-PPID-T202</t>
  </si>
  <si>
    <t>Biofilter TK-230 Inlet</t>
  </si>
  <si>
    <t>Biofilter TK-230 Outlet</t>
  </si>
  <si>
    <t>HV-T230A</t>
  </si>
  <si>
    <t>HV-T230B</t>
  </si>
  <si>
    <t>1-0102-PPID-T203</t>
  </si>
  <si>
    <t>Process Sump Pump P-T261 Outlet</t>
  </si>
  <si>
    <t>CV-T261</t>
  </si>
  <si>
    <t>HV-T261A</t>
  </si>
  <si>
    <t>1-0102-PPID-T204</t>
  </si>
  <si>
    <t>Process Sump Pump P-T262 Outlet</t>
  </si>
  <si>
    <t>CV-T262</t>
  </si>
  <si>
    <t>HV-T262A</t>
  </si>
  <si>
    <t>Process Sump Vent</t>
  </si>
  <si>
    <t xml:space="preserve">Process Sump Foul Air </t>
  </si>
  <si>
    <t>HV-T260A</t>
  </si>
  <si>
    <t>Biofilter Bypass</t>
  </si>
  <si>
    <t>HV-T300A</t>
  </si>
  <si>
    <t>1-0102-PPID-T301</t>
  </si>
  <si>
    <t>HV-T301A</t>
  </si>
  <si>
    <t xml:space="preserve">Glycol Recirculation </t>
  </si>
  <si>
    <t>TBD</t>
  </si>
  <si>
    <t>Recirculation Pumps P-T111 and P-T112</t>
  </si>
  <si>
    <t>XV-T1109</t>
  </si>
  <si>
    <t>Recirculation Pumps P-T121 and P-T122</t>
  </si>
  <si>
    <t>XV-T1209</t>
  </si>
  <si>
    <t>Biofilter Microstrainer Blowdown</t>
  </si>
  <si>
    <t>Supplied by Microstrainer vendor.</t>
  </si>
  <si>
    <t>Non Potable Water Feed</t>
  </si>
  <si>
    <t>FSW Feed to Biofilter TK-T210</t>
  </si>
  <si>
    <t>FSW Feed to Biofilter TK-T220</t>
  </si>
  <si>
    <t>FSW Feed to Biofilter TK-T230</t>
  </si>
  <si>
    <t>XV-T2201</t>
  </si>
  <si>
    <t>XV-T2101</t>
  </si>
  <si>
    <t>XV-T2301</t>
  </si>
  <si>
    <t>Biofilter Exhaust Fan EF-T301 Inlet</t>
  </si>
  <si>
    <t>Biofilter Exhaust Fan EF-T302 Inlet</t>
  </si>
  <si>
    <t>Biofilter Exhaust Fan EF-T301 Outlet</t>
  </si>
  <si>
    <t>Biofilter Exhaust Fan EF-T302 Outlet</t>
  </si>
  <si>
    <t>XV-T3011</t>
  </si>
  <si>
    <t>XV-T3021</t>
  </si>
  <si>
    <t>Explosion Proof, Class 1 Div 2</t>
  </si>
  <si>
    <t>Supplied by Biofilter vendor, Expl. Proof. Class1 Div 2</t>
  </si>
  <si>
    <t>Glycol Recirculation Pumps Loop</t>
  </si>
  <si>
    <t>HV-T105I</t>
  </si>
  <si>
    <t>Supplied by Biofilter vendor</t>
  </si>
  <si>
    <t>Glycol Recirculation Pump P-T107 Inlet</t>
  </si>
  <si>
    <t>Glycol Recirculation Pump P-T107 Outlet</t>
  </si>
  <si>
    <t>HV-T107A</t>
  </si>
  <si>
    <t>CV-T107</t>
  </si>
  <si>
    <t>HV-T107B</t>
  </si>
  <si>
    <t>Glycol Recirculation Pump P-T108 Inlet</t>
  </si>
  <si>
    <t>Glycol Recirculation Pump P-T108 Outlet</t>
  </si>
  <si>
    <t>HV-T108A</t>
  </si>
  <si>
    <t>CV-T108</t>
  </si>
  <si>
    <t>HV-T108B</t>
  </si>
  <si>
    <t>Glycol Recirculation Pumps Loop Vent</t>
  </si>
  <si>
    <t>HV-T105E</t>
  </si>
  <si>
    <t>HV-T105F</t>
  </si>
  <si>
    <t>HV-T105G</t>
  </si>
  <si>
    <t>HV-T105H</t>
  </si>
  <si>
    <t>Natural Gas Supply</t>
  </si>
  <si>
    <t>Natural Gas Supply to Glycol Heater</t>
  </si>
  <si>
    <t>Supplied by Biofilter vendor, explosion proof</t>
  </si>
  <si>
    <t>Humidifier Tower HUM-T110 Washer Sprays Inlet</t>
  </si>
  <si>
    <t>XV-T1101</t>
  </si>
  <si>
    <t>Humidifier Tower HUM-T120 Washer Sprays Inlet</t>
  </si>
  <si>
    <t>XV-T1201</t>
  </si>
  <si>
    <t>PCV-T1069-1</t>
  </si>
  <si>
    <t>Pressure Regulator</t>
  </si>
  <si>
    <t>PCV-T1069-2</t>
  </si>
  <si>
    <t>Natural Gas Pressure Relief</t>
  </si>
  <si>
    <t>PRV-T1069-1</t>
  </si>
  <si>
    <t>Pressure Relief</t>
  </si>
  <si>
    <t>PRV-T1069-2</t>
  </si>
  <si>
    <t>Biofilter Heater Coil Glycol Recirculation</t>
  </si>
  <si>
    <t>PRV-T1059</t>
  </si>
  <si>
    <t>NPW Supply to Biolfilters</t>
  </si>
  <si>
    <t>Supplied by RDT vendor</t>
  </si>
  <si>
    <t>Supplied by booster pump vendor</t>
  </si>
  <si>
    <t>HV-D431A</t>
  </si>
  <si>
    <t>1-0102-PPID-D410</t>
  </si>
  <si>
    <t>CV-D431</t>
  </si>
  <si>
    <t>HV-D431B</t>
  </si>
  <si>
    <t>HV-D432A</t>
  </si>
  <si>
    <t>CV-D432</t>
  </si>
  <si>
    <t>HV-D432B</t>
  </si>
  <si>
    <t>RDT Flushing Water Booster Pump P-D431 Inlet</t>
  </si>
  <si>
    <t>RDT Flushing Water Booster Pump P-D431 Outlet</t>
  </si>
  <si>
    <t>RDT Flushing Water Booster Pump P-D432 Inlet</t>
  </si>
  <si>
    <t>RDT Flushing Water Booster Pump P-D432 Outlet</t>
  </si>
  <si>
    <t>WAS Filtrate Pump P-D451 Inlet</t>
  </si>
  <si>
    <t>WAS Filtrate Pump P-D451 Outlet</t>
  </si>
  <si>
    <t>HV-D451A</t>
  </si>
  <si>
    <t>CV-D451</t>
  </si>
  <si>
    <t>HV-D451B</t>
  </si>
  <si>
    <t>WAS Filtrate Pump P-D452 Inlet</t>
  </si>
  <si>
    <t>WAS Filtrate Pump P-D452 Outlet</t>
  </si>
  <si>
    <t>HV-D452A</t>
  </si>
  <si>
    <t>CV-D452</t>
  </si>
  <si>
    <t>HV-D452B</t>
  </si>
  <si>
    <t>Filtrate Pump Suction Header Isolation</t>
  </si>
  <si>
    <t>Filtrate Pump Discharge Header Isolation</t>
  </si>
  <si>
    <t>FSL Filtrate Pump P-D461 Inlet</t>
  </si>
  <si>
    <t>FSL Filtrate Pump P-D461 Outlet</t>
  </si>
  <si>
    <t>FSL Filtrate Pump P-D462 Inlet</t>
  </si>
  <si>
    <t>FSL Filtrate Pump P-D462 Outlet</t>
  </si>
  <si>
    <t>HV-D460A</t>
  </si>
  <si>
    <t>HV-D460B</t>
  </si>
  <si>
    <t>FSL Filtrate Tank TK-D460 Outlet</t>
  </si>
  <si>
    <t>FSL Filtrate Tank TK-D460 Drain</t>
  </si>
  <si>
    <t>WAS Filtrate Tank TK-D450 Outlet</t>
  </si>
  <si>
    <t>WAS Filtrate Tank TK-D450 Drain</t>
  </si>
  <si>
    <t>HV-D450C</t>
  </si>
  <si>
    <t>PCV-R6109</t>
  </si>
  <si>
    <t>PCV-R6541</t>
  </si>
  <si>
    <t>V604</t>
  </si>
  <si>
    <t>V472</t>
  </si>
  <si>
    <t>LV-D4513</t>
  </si>
  <si>
    <t>LV-D4523</t>
  </si>
  <si>
    <t>LV-D4613</t>
  </si>
  <si>
    <t>LV-D4623</t>
  </si>
  <si>
    <t>LV-D4633</t>
  </si>
  <si>
    <t>LV-D4643</t>
  </si>
  <si>
    <t>Isolation Damper</t>
  </si>
  <si>
    <t>V965</t>
  </si>
  <si>
    <t>Vol. Control Damper</t>
  </si>
  <si>
    <t>V960</t>
  </si>
  <si>
    <t>HV-T110C</t>
  </si>
  <si>
    <t>HV-T120C</t>
  </si>
  <si>
    <t>HV-T302A</t>
  </si>
  <si>
    <t>XV-D3043</t>
  </si>
  <si>
    <t>XV-D3143</t>
  </si>
  <si>
    <t>Odour Control Biofilter TK--T210</t>
  </si>
  <si>
    <t>Odour Control Biofilter TK--T220</t>
  </si>
  <si>
    <t>Odour Control Biofilter TK--T230</t>
  </si>
  <si>
    <t>Vacuum Relief</t>
  </si>
  <si>
    <t>Set at minus 5000 Pascals</t>
  </si>
  <si>
    <t>V738</t>
  </si>
  <si>
    <t>Scum piping between new 150 pipe and exist. 100 pipe</t>
  </si>
  <si>
    <t xml:space="preserve">Scum header  </t>
  </si>
  <si>
    <t>Flushing Water to PS Fermenters Train 1 Cell 1</t>
  </si>
  <si>
    <t>Flushing Water to PS Fermenters Train 1 Cell 2</t>
  </si>
  <si>
    <t>Flushing Water to PS Fermenters Train 1 Cell 3</t>
  </si>
  <si>
    <t>Flushing Water to PS Fermenters Train 1 Cell 4</t>
  </si>
  <si>
    <t>Flushing Water to PS Fermenters Train 2 Cell 1</t>
  </si>
  <si>
    <t>Flushing Water to PS Fermenters Train 2 Cell 2</t>
  </si>
  <si>
    <t>Flushing Water to PS Fermenters Train 2 Cell 3</t>
  </si>
  <si>
    <t>Flushing Water to PS Fermenters Train 2 Cell 4</t>
  </si>
  <si>
    <t>XV-R3013</t>
  </si>
  <si>
    <t>XV-R3033</t>
  </si>
  <si>
    <t>WAS Mixing Pump P-R304 Outlet to Scum Nozzle</t>
  </si>
  <si>
    <t>XV-R3041</t>
  </si>
  <si>
    <t>WAS Mixing Pump P-R304 Inlet</t>
  </si>
  <si>
    <t>WAS Mixing Pump P-R304 Outlet</t>
  </si>
  <si>
    <t>HV-R304A</t>
  </si>
  <si>
    <t>HV-R304B</t>
  </si>
  <si>
    <t>WAS RDT Feed Pump P-R303 Inlet</t>
  </si>
  <si>
    <t>WAS RDT Feed Pump P-R303 Outlet</t>
  </si>
  <si>
    <t>CV-R303</t>
  </si>
  <si>
    <t>WAS RDT Feed Pump P-R303 Pressure Relief</t>
  </si>
  <si>
    <t>PSV-R3039</t>
  </si>
  <si>
    <t>1-0102-PPID-P205</t>
  </si>
  <si>
    <t>Primary Sludge to Sludge Holding Tanks</t>
  </si>
  <si>
    <t>Primary Sludge to Primary Sludge Fermenters Cell 4</t>
  </si>
  <si>
    <t>HV-P503E</t>
  </si>
  <si>
    <t>Provide operator with open and close position limit switches.</t>
  </si>
  <si>
    <t>Sludge Transfer Pump P-S401 Pressure Relief</t>
  </si>
  <si>
    <t>1-0102-PPID-S208</t>
  </si>
  <si>
    <t>Sludge Transfer Pump P-S402 Pressure Relief</t>
  </si>
  <si>
    <t>320-400</t>
  </si>
  <si>
    <t>320-401</t>
  </si>
  <si>
    <t>TWAS Hopper TK-D403-2 Drain</t>
  </si>
  <si>
    <t>TWAS Hopper TK-D404-2 Drain</t>
  </si>
  <si>
    <t>TFS Hopper TK-D415-2 Drain</t>
  </si>
  <si>
    <t>TFS Hopper TK-D416-2 Drain</t>
  </si>
  <si>
    <t>TFS Hopper TK-D417-2 Drain</t>
  </si>
  <si>
    <t>Sludge Transfer Pump P-S401 Inlet</t>
  </si>
  <si>
    <t>Sludge Transfer Pump P-S402 Inlet</t>
  </si>
  <si>
    <t>HV-S401A</t>
  </si>
  <si>
    <t>HV-S402A</t>
  </si>
  <si>
    <t>Bioreactor 1 Foul Air Suction</t>
  </si>
  <si>
    <t>HV-R101G</t>
  </si>
  <si>
    <t>Bioreactor 2 Foul Air Suction</t>
  </si>
  <si>
    <t>Bioreactor 3 Foul Air Suction</t>
  </si>
  <si>
    <t>Primary Effluent Channel Foul Air Suction</t>
  </si>
  <si>
    <t>RAS Effluent Channel Foul Air Suction</t>
  </si>
  <si>
    <t>WAS Sump Foul Air Suction</t>
  </si>
  <si>
    <t>HV-R101Q</t>
  </si>
  <si>
    <t>1-0102-PPID-R602</t>
  </si>
  <si>
    <t>HV-R111K</t>
  </si>
  <si>
    <t xml:space="preserve">EF-R601 Inlet </t>
  </si>
  <si>
    <t xml:space="preserve">EF-R601 Outlet </t>
  </si>
  <si>
    <t xml:space="preserve">EF-R602 Inlet </t>
  </si>
  <si>
    <t>XV-R6011</t>
  </si>
  <si>
    <t>XV-R6021</t>
  </si>
  <si>
    <t>HV-R121G</t>
  </si>
  <si>
    <t>Ball valves on glycol service</t>
  </si>
  <si>
    <t>Plug valves on hot water supply</t>
  </si>
  <si>
    <t>Plug valves on hot water return</t>
  </si>
  <si>
    <t>Ball valves on natural gas</t>
  </si>
  <si>
    <t>V160</t>
  </si>
  <si>
    <t>Manual Valve Schedule (Smaller than 75 mm) - General Schedule</t>
  </si>
  <si>
    <t>Electric Motor Actuated Valve Schedule</t>
  </si>
  <si>
    <t>NEMA 250 Type</t>
  </si>
  <si>
    <t>Provide actuator with intumescent coating for fire protection. Provide remote control station.</t>
  </si>
  <si>
    <t>Volume control damper</t>
  </si>
  <si>
    <t>HV-D403C</t>
  </si>
  <si>
    <t>HV-D403D</t>
  </si>
  <si>
    <t>HV-D404C</t>
  </si>
  <si>
    <t>HV-D404D</t>
  </si>
  <si>
    <t>WAS RDT RDT-D403 Foul Air</t>
  </si>
  <si>
    <t>WAS RDT RDT-D404 Foul Air</t>
  </si>
  <si>
    <t>Flocculation Tank TK-D403-1 Foul Air</t>
  </si>
  <si>
    <t>Flocculation Tank TK-D404-1 Foul Air</t>
  </si>
  <si>
    <t>FSL RDT RDT-D415 Foul Air</t>
  </si>
  <si>
    <t>HV-D415C</t>
  </si>
  <si>
    <t>Flocculation Tank TK-D415-1 Foul Air</t>
  </si>
  <si>
    <t>HV-D415D</t>
  </si>
  <si>
    <t>FSL RDT RDT-D416 Foul Air</t>
  </si>
  <si>
    <t>Flocculation Tank TK-D416-1 Foul Air</t>
  </si>
  <si>
    <t>FSL RDT RDT-D417 Foul Air</t>
  </si>
  <si>
    <t>Flocculation Tank TK-D417-1 Foul Air</t>
  </si>
  <si>
    <t>HV-D416C</t>
  </si>
  <si>
    <t>HV-D416D</t>
  </si>
  <si>
    <t>HV-D417C</t>
  </si>
  <si>
    <t>HV-D417D</t>
  </si>
  <si>
    <t xml:space="preserve">Air Release </t>
  </si>
  <si>
    <t>Air release on return activated sludge service</t>
  </si>
  <si>
    <t>HC-G620-2 Feed Isolation</t>
  </si>
  <si>
    <t>HC-G620-2 Return Isolation</t>
  </si>
  <si>
    <t>HC-G620-2 Bypass Balancing</t>
  </si>
  <si>
    <t>HV-G620A</t>
  </si>
  <si>
    <t>HC-G620-2 Balancing</t>
  </si>
  <si>
    <t>HV-G620B</t>
  </si>
  <si>
    <t>HC-G620-1 Feed Isolation</t>
  </si>
  <si>
    <t>HC-G620-1 Return Isolation</t>
  </si>
  <si>
    <t>HC-G620-1 Balancing</t>
  </si>
  <si>
    <t>HV-G620J</t>
  </si>
  <si>
    <t>HC-G610-2 Feed Isolation</t>
  </si>
  <si>
    <t>HC-G610-2 Return Isolation</t>
  </si>
  <si>
    <t>HC-G610-2 Bypass Balancing</t>
  </si>
  <si>
    <t>HC-G610-2 Balancing</t>
  </si>
  <si>
    <t>HV-G610G</t>
  </si>
  <si>
    <t>HV-G610H</t>
  </si>
  <si>
    <t>HC-G610-1 Feed Isolation</t>
  </si>
  <si>
    <t>HC-G610-1 Return Isolation</t>
  </si>
  <si>
    <t>HC-G610-1 Balancing</t>
  </si>
  <si>
    <t>HV-G610C</t>
  </si>
  <si>
    <t>HC-G630-2 Feed Isolation</t>
  </si>
  <si>
    <t>HC-G630-2 Return Isolation</t>
  </si>
  <si>
    <t>HC-G630-2 Bypass Balancing</t>
  </si>
  <si>
    <t>HC-G630-2 Balancing</t>
  </si>
  <si>
    <t>HV-G630G</t>
  </si>
  <si>
    <t>HV-G630H</t>
  </si>
  <si>
    <t>HC-G630-1 Feed Isolation</t>
  </si>
  <si>
    <t>HC-G630-1 Return Isolation</t>
  </si>
  <si>
    <t>HC-G630-1 Balancing</t>
  </si>
  <si>
    <t>HV-G630C</t>
  </si>
  <si>
    <t>HV-G677A</t>
  </si>
  <si>
    <t>HV-G677B</t>
  </si>
  <si>
    <t>P-G677 Suction Isolation</t>
  </si>
  <si>
    <t>P-G677 Discharge Isolation</t>
  </si>
  <si>
    <t>Condensing Water Supply</t>
  </si>
  <si>
    <t>P-G678 Suction Isolation</t>
  </si>
  <si>
    <t>HV-G678A</t>
  </si>
  <si>
    <t>HV-G678B</t>
  </si>
  <si>
    <t>P-G678 Discharge Isolation</t>
  </si>
  <si>
    <t>P-G677 Discharge Check</t>
  </si>
  <si>
    <t>P-G678 Discharge Check</t>
  </si>
  <si>
    <t>CV-G677</t>
  </si>
  <si>
    <t>CV-G678</t>
  </si>
  <si>
    <t>HE-G673 Flushing Feed Isolation</t>
  </si>
  <si>
    <t>HV-G673A</t>
  </si>
  <si>
    <t>HE-G673 Glycol Isolation</t>
  </si>
  <si>
    <t>HV-G673D</t>
  </si>
  <si>
    <t>TV-G6731 Isolation</t>
  </si>
  <si>
    <t>TV-G6761 Isolation</t>
  </si>
  <si>
    <t>HV-G675K</t>
  </si>
  <si>
    <t>HV-G676K</t>
  </si>
  <si>
    <t>HV-G676J</t>
  </si>
  <si>
    <t>HV-G675J</t>
  </si>
  <si>
    <t>TV-G6761 Bypass</t>
  </si>
  <si>
    <t>P-G674 Suction Isolation</t>
  </si>
  <si>
    <t>P-G674 Discharge Isolation</t>
  </si>
  <si>
    <t>P-G674 Discharge Check</t>
  </si>
  <si>
    <t>CV-G674</t>
  </si>
  <si>
    <t>HV-G661J</t>
  </si>
  <si>
    <t>FIT-G6621 Isolation</t>
  </si>
  <si>
    <t>P-G660 Discharge Isolation</t>
  </si>
  <si>
    <t>P-G660 Suction Isolation</t>
  </si>
  <si>
    <t>P-G661 Suction Isolation</t>
  </si>
  <si>
    <t>P-G661 Discharge Isolation</t>
  </si>
  <si>
    <t xml:space="preserve">Primary Loop Isolation </t>
  </si>
  <si>
    <t>Primary Loop Isolation</t>
  </si>
  <si>
    <t>Primary Loop Balancing</t>
  </si>
  <si>
    <t>P-G661 Discharge Check</t>
  </si>
  <si>
    <t>P-G660 Discharge Check</t>
  </si>
  <si>
    <t>CV-G660</t>
  </si>
  <si>
    <t>CV-G661</t>
  </si>
  <si>
    <t>P-G665 Suction Isolation</t>
  </si>
  <si>
    <t>P-G665 Discharge Isolation</t>
  </si>
  <si>
    <t>P-G666 Suction Isolation</t>
  </si>
  <si>
    <t>P-G666 Discharge Isolation</t>
  </si>
  <si>
    <t>P-G666 Discharge Check</t>
  </si>
  <si>
    <t>P-G665 Discharge Check</t>
  </si>
  <si>
    <t>CV-G665</t>
  </si>
  <si>
    <t>CV-G666</t>
  </si>
  <si>
    <t>HE-G663 Glycol Isolation</t>
  </si>
  <si>
    <t>HE-G663 Hot Water Isolation</t>
  </si>
  <si>
    <t>HV-G663D</t>
  </si>
  <si>
    <t>HV-G663E</t>
  </si>
  <si>
    <t>HE-G663 Bypass Balancing</t>
  </si>
  <si>
    <t>HE-G663 Balancing</t>
  </si>
  <si>
    <t>V475</t>
  </si>
  <si>
    <t>Effluent channel and sluice</t>
  </si>
  <si>
    <t>Flushing water</t>
  </si>
  <si>
    <t>PCV-C4169</t>
  </si>
  <si>
    <t>150-350</t>
  </si>
  <si>
    <t>PCV-C4179</t>
  </si>
  <si>
    <t>PCV-C4189</t>
  </si>
  <si>
    <t>PCV-C4369</t>
  </si>
  <si>
    <t>PCV-C4379</t>
  </si>
  <si>
    <t>PCV-C4569</t>
  </si>
  <si>
    <t>PCV-C4579</t>
  </si>
  <si>
    <t>PCV-C4762</t>
  </si>
  <si>
    <t>V642</t>
  </si>
  <si>
    <t>V724</t>
  </si>
  <si>
    <t>RAS Pipe</t>
  </si>
  <si>
    <t>RAS Pumps P-S217 and P-S218 outlet pipe</t>
  </si>
  <si>
    <t>Ball valves for various services</t>
  </si>
  <si>
    <t>HV-P576A</t>
  </si>
  <si>
    <t>1-0102-PPID-P503</t>
  </si>
  <si>
    <t>Backflow preventer on various services</t>
  </si>
  <si>
    <t>Backflow Preventer</t>
  </si>
  <si>
    <t>FSF Pipe</t>
  </si>
  <si>
    <t>Sludge transfer pump P-S401 outlet</t>
  </si>
  <si>
    <t>Sludge transfer pump P-S402 outlet</t>
  </si>
  <si>
    <t>XV-T1402</t>
  </si>
  <si>
    <t>XV-T1406</t>
  </si>
  <si>
    <t>PRV-T1409</t>
  </si>
  <si>
    <t>10-40</t>
  </si>
  <si>
    <t>0-10</t>
  </si>
  <si>
    <t>20-60</t>
  </si>
  <si>
    <t>RAS to RAS channel</t>
  </si>
  <si>
    <t>HV-R400G</t>
  </si>
  <si>
    <t>HV-R104AD</t>
  </si>
  <si>
    <t>HV-R104AE</t>
  </si>
  <si>
    <t>HV-R104AF</t>
  </si>
  <si>
    <t>HV-R104AG</t>
  </si>
  <si>
    <t>HV-R114AD</t>
  </si>
  <si>
    <t>HV-R114AE</t>
  </si>
  <si>
    <t>HV-R114AF</t>
  </si>
  <si>
    <t>HV-R114AG</t>
  </si>
  <si>
    <t>HV-R124AD</t>
  </si>
  <si>
    <t>HV-R124AE</t>
  </si>
  <si>
    <t>HV-R124AF</t>
  </si>
  <si>
    <t>HV-R124AG</t>
  </si>
  <si>
    <t>XV-D3012</t>
  </si>
  <si>
    <t>XV-D3022</t>
  </si>
  <si>
    <t>XV-D3032</t>
  </si>
  <si>
    <t>XV-D3112</t>
  </si>
  <si>
    <t>XV-D3122</t>
  </si>
  <si>
    <t>XV-D3132</t>
  </si>
  <si>
    <t xml:space="preserve">FSW to PS </t>
  </si>
  <si>
    <t>Flushing Water to RDT Wash Water Booster Pumps</t>
  </si>
  <si>
    <t>HV-S555B</t>
  </si>
  <si>
    <t>XV-S4013</t>
  </si>
  <si>
    <t>XV-S4023</t>
  </si>
  <si>
    <t>XV-S3002</t>
  </si>
  <si>
    <t>XV-S3001</t>
  </si>
  <si>
    <t>HV-S317K</t>
  </si>
  <si>
    <t>CV-S593</t>
  </si>
  <si>
    <t>HV-S593A</t>
  </si>
  <si>
    <t>CV-S594</t>
  </si>
  <si>
    <t>HV-S594A</t>
  </si>
  <si>
    <t>Flushing Service Water to Glycol/Flushing Water HE</t>
  </si>
  <si>
    <t>HV-S663A</t>
  </si>
  <si>
    <t>1-0102-PPID-S108</t>
  </si>
  <si>
    <t>YV-S2163</t>
  </si>
  <si>
    <t>YV-S2173</t>
  </si>
  <si>
    <t>YV-S2183</t>
  </si>
  <si>
    <t>YV-S3161</t>
  </si>
  <si>
    <t>YV-S3171</t>
  </si>
  <si>
    <t>YV-S5501</t>
  </si>
  <si>
    <t>PCV-S2169</t>
  </si>
  <si>
    <t>PCV-S2179</t>
  </si>
  <si>
    <t>PCV-S2189</t>
  </si>
  <si>
    <t>PCV-S3169</t>
  </si>
  <si>
    <t>PCV-S3179</t>
  </si>
  <si>
    <t>PCV-S5509</t>
  </si>
  <si>
    <t>PSV-S4019</t>
  </si>
  <si>
    <t>PSV-S4029</t>
  </si>
  <si>
    <t>Check valves on secondary effluent</t>
  </si>
  <si>
    <t>PVC/CPVC</t>
  </si>
  <si>
    <t>Secondary Clarifier 4 Scum Trough Outlet</t>
  </si>
  <si>
    <t>HV-S315E</t>
  </si>
  <si>
    <t>Secondary Clarifier 5 Scum Trough Outlet</t>
  </si>
  <si>
    <t>HV-S315F</t>
  </si>
  <si>
    <t>BFP-S544A</t>
  </si>
  <si>
    <t>1-0102-PPID-S504</t>
  </si>
  <si>
    <t>BFP-S544B</t>
  </si>
  <si>
    <t>BFP-S544C</t>
  </si>
  <si>
    <t>BFP-S544D</t>
  </si>
  <si>
    <t>TV-T1042</t>
  </si>
  <si>
    <t>HV-D301A</t>
  </si>
  <si>
    <t>HV-D301D</t>
  </si>
  <si>
    <t>HV-D311A</t>
  </si>
  <si>
    <t>HV-D311D</t>
  </si>
  <si>
    <t>HV-D314A</t>
  </si>
  <si>
    <t>HV-T101V</t>
  </si>
  <si>
    <t>ARV-T1059</t>
  </si>
  <si>
    <t>HV-T140A</t>
  </si>
  <si>
    <t>HV-T260B</t>
  </si>
  <si>
    <t>XV-T1063</t>
  </si>
  <si>
    <t>XV-T1064</t>
  </si>
  <si>
    <t>YV-D3213</t>
  </si>
  <si>
    <t>YV-D3223</t>
  </si>
  <si>
    <t>YV-D3233</t>
  </si>
  <si>
    <t>PCV-D3219</t>
  </si>
  <si>
    <t>PCV-D3229</t>
  </si>
  <si>
    <t>PCV-D3239</t>
  </si>
  <si>
    <t>FSF Piping Upstream Flowmeter FE-D4605</t>
  </si>
  <si>
    <t>30-50</t>
  </si>
  <si>
    <t>FSF Piping Downstream Flowmeter FE-D4605</t>
  </si>
  <si>
    <t>XY-K1131</t>
  </si>
  <si>
    <t>XY-K1231</t>
  </si>
  <si>
    <t>HV-K254C</t>
  </si>
  <si>
    <t>HRS to Primary Clarifier 3 Influent Channel</t>
  </si>
  <si>
    <t>HV-K254D</t>
  </si>
  <si>
    <t>1-0102-PPID-S107</t>
  </si>
  <si>
    <t>XV-S5408</t>
  </si>
  <si>
    <t>Supplied by Package Sampler Vendor</t>
  </si>
  <si>
    <t>PCV-S5409-1</t>
  </si>
  <si>
    <t>HV-S316A</t>
  </si>
  <si>
    <t>HV-S316B</t>
  </si>
  <si>
    <t>HV-S317A</t>
  </si>
  <si>
    <t>HV-S317B</t>
  </si>
  <si>
    <t>HV-S316K</t>
  </si>
  <si>
    <t>XV-T1401</t>
  </si>
  <si>
    <t>XV-S6634</t>
  </si>
  <si>
    <t>HV-R626B</t>
  </si>
  <si>
    <t>HV-R626A</t>
  </si>
  <si>
    <t>HV-R626D</t>
  </si>
  <si>
    <t>HV-R626E</t>
  </si>
  <si>
    <t>HV-C511E</t>
  </si>
  <si>
    <t>PCV-R6249</t>
  </si>
  <si>
    <t>PCV-R6259</t>
  </si>
  <si>
    <t>ARV-T2101</t>
  </si>
  <si>
    <t>ARV-T2201</t>
  </si>
  <si>
    <t>ARV-T2301</t>
  </si>
  <si>
    <t>Biofilter Cell 1</t>
  </si>
  <si>
    <t>Biofilter Cell 2</t>
  </si>
  <si>
    <t>Biofilter Cell 3</t>
  </si>
  <si>
    <t xml:space="preserve">Vacuum </t>
  </si>
  <si>
    <t>Factory set at 5000 Pascals vacuum</t>
  </si>
  <si>
    <t>HV-T120H</t>
  </si>
  <si>
    <t>AREA D - FERMENTERS / THICKENERS</t>
  </si>
  <si>
    <t>XV-D4133</t>
  </si>
  <si>
    <t>XV-D4113</t>
  </si>
  <si>
    <t>XV-D4123</t>
  </si>
  <si>
    <t>XV-D4331</t>
  </si>
  <si>
    <t>Automatic Strainer STR-D433 Backwash Outlet</t>
  </si>
  <si>
    <t>Supplied by automatic strainer vendor</t>
  </si>
  <si>
    <t>Automatic Strainer STR-D434 Backwash Outlet</t>
  </si>
  <si>
    <t>XV-D4341</t>
  </si>
  <si>
    <t>HV-D450D</t>
  </si>
  <si>
    <t>HV-D433A</t>
  </si>
  <si>
    <t>HV-D433B</t>
  </si>
  <si>
    <t>HV-D434A</t>
  </si>
  <si>
    <t>HV-D434B</t>
  </si>
  <si>
    <t>Automatic Strainer STR-D433 Inlet</t>
  </si>
  <si>
    <t>Automatic Strainer STR-D434 Inlet</t>
  </si>
  <si>
    <t>Automatic Strainer STR-D433 Outlet</t>
  </si>
  <si>
    <t>Automatic Strainer STR-D434 Outlet</t>
  </si>
  <si>
    <t>HV-D451L</t>
  </si>
  <si>
    <t>HV-D451K</t>
  </si>
  <si>
    <t>WAS Filtrate to Primary Clarifier 3 Influent Channel</t>
  </si>
  <si>
    <t>WAS Filtrate to Primary Clarifiers 1 and 2 Influent Channel</t>
  </si>
  <si>
    <t>Flushing Water to FSL RDT RDT-D415</t>
  </si>
  <si>
    <t>Flushing Water to FSL RDT RDT-D416</t>
  </si>
  <si>
    <t>Flushing Water to FSL RDT RDT-D417</t>
  </si>
  <si>
    <t>PCV-D4038</t>
  </si>
  <si>
    <t>PCV-D4049</t>
  </si>
  <si>
    <t>PCV-D4048</t>
  </si>
  <si>
    <t>PCV-D4158</t>
  </si>
  <si>
    <t>PCV-D4159</t>
  </si>
  <si>
    <t>PCV-D4168</t>
  </si>
  <si>
    <t>PCV-D4169</t>
  </si>
  <si>
    <t>PCV-D4178</t>
  </si>
  <si>
    <t>PCV-D4179</t>
  </si>
  <si>
    <t>Seal Water Supply to Fermenter Recirculation Pump P-D321</t>
  </si>
  <si>
    <t>Seal Water Supply to Fermenter Recirculation Pump P-D322</t>
  </si>
  <si>
    <t>Seal Water Supply to Fermenter Recirculation Pump P-D323</t>
  </si>
  <si>
    <t>50-100</t>
  </si>
  <si>
    <t>PSV-D4309</t>
  </si>
  <si>
    <t>RDT Wash Water Hydropneumatic Tank Pressure Relief</t>
  </si>
  <si>
    <t>HRS to Primary Influent Channels</t>
  </si>
  <si>
    <t>HRS to Primary Clarifiers 1 &amp; 2 Influent Channel</t>
  </si>
  <si>
    <t>PCV-T6109</t>
  </si>
  <si>
    <t>1-0102-PPID-T601</t>
  </si>
  <si>
    <t>1-0102-PPID-G107</t>
  </si>
  <si>
    <t>Threeway</t>
  </si>
  <si>
    <t>HV-T110J</t>
  </si>
  <si>
    <t>HV-T140J</t>
  </si>
  <si>
    <t>HV-S199L</t>
  </si>
  <si>
    <t>HV-S199N</t>
  </si>
  <si>
    <t>HV-S199M</t>
  </si>
  <si>
    <t>1-0102-PPID-D601</t>
  </si>
  <si>
    <t>Natural Gas to Air Handling Unit AHU-D610</t>
  </si>
  <si>
    <t>Natural Gas to Air Handling Unit AHU-D620</t>
  </si>
  <si>
    <t>1-0102-PPID-D602</t>
  </si>
  <si>
    <t>Flushing water pressure reducing valve</t>
  </si>
  <si>
    <t>HV-S650A</t>
  </si>
  <si>
    <t>HV-S650B</t>
  </si>
  <si>
    <t>HV-S650D</t>
  </si>
  <si>
    <t>HV-K610C</t>
  </si>
  <si>
    <t>HV-K610D</t>
  </si>
  <si>
    <t>Glycol Supply to AHU-K610</t>
  </si>
  <si>
    <t>Glycol Supply to AHU-K620</t>
  </si>
  <si>
    <t>Glycol Supply to AHU-K630</t>
  </si>
  <si>
    <t>Glycol Return from AHU-K610</t>
  </si>
  <si>
    <t>HV-K620C</t>
  </si>
  <si>
    <t>HV-K620D</t>
  </si>
  <si>
    <t>Glycol Return from AHU-K620</t>
  </si>
  <si>
    <t>HV-K630C</t>
  </si>
  <si>
    <t>HV-K630D</t>
  </si>
  <si>
    <t>Glycol Return from AHU-K630</t>
  </si>
  <si>
    <t>Glycol Supply to AHU-K640</t>
  </si>
  <si>
    <t>Glycol Return from AHU-K640</t>
  </si>
  <si>
    <t>HV-K640A</t>
  </si>
  <si>
    <t>HV-K640B</t>
  </si>
  <si>
    <t>HV-K640C</t>
  </si>
  <si>
    <t>HV-K640D</t>
  </si>
  <si>
    <t>1-0102-PPID-K604</t>
  </si>
  <si>
    <t>Hot Water Pump Discharge Valve</t>
  </si>
  <si>
    <t>Hot Water Pump Suction Isolation Valve</t>
  </si>
  <si>
    <t>Hot Water Pump Discharge Isolation Valve</t>
  </si>
  <si>
    <t>HV-K660K</t>
  </si>
  <si>
    <t>Flow Element Isolation Upstream</t>
  </si>
  <si>
    <t>Flow Element Isolation Downstream</t>
  </si>
  <si>
    <t>HV-K660H</t>
  </si>
  <si>
    <t>HV-K661H</t>
  </si>
  <si>
    <t>Hot Water Supply Main Line Isolation</t>
  </si>
  <si>
    <t>Hot Water Return Main Line Isolation</t>
  </si>
  <si>
    <t>Hot Water Return Main Line Balancing</t>
  </si>
  <si>
    <t>Hot Water Return Secondary Isolation</t>
  </si>
  <si>
    <t>Hot Water Supply to Heat Exchanger</t>
  </si>
  <si>
    <t>Hot Water Bypass Balancing Valve</t>
  </si>
  <si>
    <t>HV-K663E</t>
  </si>
  <si>
    <t>Heat Exchanger Balancing Valve</t>
  </si>
  <si>
    <t>HV-K663F</t>
  </si>
  <si>
    <t xml:space="preserve">Hot Water Return from Heat Exchanger </t>
  </si>
  <si>
    <t>HV-K663P</t>
  </si>
  <si>
    <t>Glycol Return to Heat Exchanger</t>
  </si>
  <si>
    <t>Glycol Supply from Heat Exchanger</t>
  </si>
  <si>
    <t>Glycol Pump Suction Isolation</t>
  </si>
  <si>
    <t>Glycol Pump Discharge Isolation</t>
  </si>
  <si>
    <t>Glycol Pump Discharge Check Valve</t>
  </si>
  <si>
    <t>Propylene glycol to HE-K663</t>
  </si>
  <si>
    <t>TV-K6631</t>
  </si>
  <si>
    <t>TV-G6631</t>
  </si>
  <si>
    <t>Propylene glycol from HE-G663</t>
  </si>
  <si>
    <t>HV-R626F</t>
  </si>
  <si>
    <t>G = Valve position controlled by a modulating analog signal with feedback signal in proportion to valve position, either through a PROFIBUS DP interface or 4-20 mA signals.</t>
  </si>
  <si>
    <t>600/3</t>
  </si>
  <si>
    <t>C,E</t>
  </si>
  <si>
    <t>C,D</t>
  </si>
  <si>
    <t>HV-D403B</t>
  </si>
  <si>
    <t>HV-D404B</t>
  </si>
  <si>
    <t>WAS to Primary Clarifiers Influent Channel</t>
  </si>
  <si>
    <t>H = PROFIBUS DP option card required</t>
  </si>
  <si>
    <t xml:space="preserve">RAS pipe upstream tie-in to 750 mm RAS </t>
  </si>
  <si>
    <t>I = Modbus RTU option card required</t>
  </si>
  <si>
    <t>D = Local LOCAL-REMOTE hand switch with local OPEN-CLOSE momentary pushbuttons that must be continuously depressed to initiate/maintain valve travel; travel stops when pushbutton is released, or when end of travel limit is reached.</t>
  </si>
  <si>
    <t>E = Remote OPEN-CLOSE maintained control signal; travel stops when end of travel limit is reached.</t>
  </si>
  <si>
    <t>F = Local LOCAL-REMOTE hand switch with local OPEN-CLOSE hand switch and remote OPEN-CLOSE maintained control signal; travel stops when LOCAL mode selected, or when end of travel limit is reached.</t>
  </si>
  <si>
    <t>J = Control features as per packaged system vendor requirements</t>
  </si>
  <si>
    <t>C,D,H</t>
  </si>
  <si>
    <t>C,D,I</t>
  </si>
  <si>
    <t>J</t>
  </si>
  <si>
    <t>C,D,G,H</t>
  </si>
  <si>
    <t>C,F</t>
  </si>
  <si>
    <t>C,E,G</t>
  </si>
  <si>
    <t>C,G</t>
  </si>
  <si>
    <t>FV-C4182</t>
  </si>
  <si>
    <t>FV-C4562</t>
  </si>
  <si>
    <t>FV-C4572</t>
  </si>
  <si>
    <t>FV-C4762</t>
  </si>
  <si>
    <t xml:space="preserve">Primary Sludge to Primary Sludge Fermenters </t>
  </si>
  <si>
    <t>Supplied by screening equipment vendor including remote control station.</t>
  </si>
  <si>
    <t>HV-P503J</t>
  </si>
  <si>
    <t>Polymer System FSL RDT</t>
  </si>
  <si>
    <t>Diesel Fuel Supply from P-C561 Pump</t>
  </si>
  <si>
    <t>XV-C5611</t>
  </si>
  <si>
    <t>1-0102-PPID-C510</t>
  </si>
  <si>
    <t>Supplied by Diesel Fuel Storage System Vendor</t>
  </si>
  <si>
    <t>Diesel Fuel Supply from P-C562 Pump</t>
  </si>
  <si>
    <t>XV-C5621</t>
  </si>
  <si>
    <t>1-0102-PPID-C511</t>
  </si>
  <si>
    <t>Diesel Fuel Supply to Tank TK-C570</t>
  </si>
  <si>
    <t>XV-C5705</t>
  </si>
  <si>
    <t>Diesel Fuel Supply to Tank TK-C580</t>
  </si>
  <si>
    <t>1-0102-PPID-C512</t>
  </si>
  <si>
    <t>XV-C5805</t>
  </si>
  <si>
    <t>Bioreactor Ferric Chloride Pump P-C111 Pressure Relief Valve</t>
  </si>
  <si>
    <t>PSV-C1119</t>
  </si>
  <si>
    <t>1-0102-PPID-C102</t>
  </si>
  <si>
    <t>Supplied by chemical pump skid supplier</t>
  </si>
  <si>
    <t>1-0102-PPID-C103</t>
  </si>
  <si>
    <t>PSV-C1129</t>
  </si>
  <si>
    <t>PSV-C1139</t>
  </si>
  <si>
    <t>Bioreactor Ferric Chloride Pump P-C112 Pressure Relief Valve</t>
  </si>
  <si>
    <t>Bioreactor Ferric Chloride Pump P-C113 Pressure Relief Valve</t>
  </si>
  <si>
    <t>Bioreactor Ferric Chloride Pump P-C114 Pressure Relief Valve</t>
  </si>
  <si>
    <t>Bioreactor Ferric Chloride Pump P-C115 Pressure Relief Valve</t>
  </si>
  <si>
    <t>Bioreactor Ferric Chloride Pump P-C116 Pressure Relief Valve</t>
  </si>
  <si>
    <t>PSV-C1149</t>
  </si>
  <si>
    <t>PSV-C1159</t>
  </si>
  <si>
    <t>PSV-C1169</t>
  </si>
  <si>
    <t>HRC Ferric Chloride Pump P-C121 Pressure Relief Valve</t>
  </si>
  <si>
    <t>PSV-C1219</t>
  </si>
  <si>
    <t>1-0102-PPID-C104</t>
  </si>
  <si>
    <t>HRC Ferric Chloride Pump P-C122 Pressure Relief Valve</t>
  </si>
  <si>
    <t>HRC Ferric Chloride Pump P-C123 Pressure Relief Valve</t>
  </si>
  <si>
    <t>PSV-C1229</t>
  </si>
  <si>
    <t>PSV-C1239</t>
  </si>
  <si>
    <t>1-0102-PPID-C105</t>
  </si>
  <si>
    <t>HRC Ferric Chloride Pump P-C131 Pressure Relief Valve</t>
  </si>
  <si>
    <t>HRC Ferric Chloride Pump P-C132 Pressure Relief Valve</t>
  </si>
  <si>
    <t>HRC Ferric Chloride Pump P-C133 Pressure Relief Valve</t>
  </si>
  <si>
    <t>PSV-C1319</t>
  </si>
  <si>
    <t>PSV-C1339</t>
  </si>
  <si>
    <t>Sodium Hydroxide Pump P-C231 Pressure Relief Valve</t>
  </si>
  <si>
    <t>PSV-C2319</t>
  </si>
  <si>
    <t>1-0102-PPID-C202</t>
  </si>
  <si>
    <t>1-0102-PPID-C203</t>
  </si>
  <si>
    <t>Sodium Hydroxide Pump P-C232 Pressure Relief Valve</t>
  </si>
  <si>
    <t>PSV-C2329</t>
  </si>
  <si>
    <t>1-0102-PPID-C204</t>
  </si>
  <si>
    <t>Sodium Hypochlorite Pump P-C241 Pressure Relief Valve</t>
  </si>
  <si>
    <t>Sodium Hypochlorite Pump P-C242 Pressure Relief Valve</t>
  </si>
  <si>
    <t>Sodium Hypochlorite Pump P-C211 Pressure Relief Valve</t>
  </si>
  <si>
    <t>Sodium Hypochlorite Pump P-C212 Pressure Relief Valve</t>
  </si>
  <si>
    <t>Sodium Hypochlorite Pump P-C221 Pressure Relief Valve</t>
  </si>
  <si>
    <t>Sodium Hypochlorite Pump P-C222 Pressure Relief Valve</t>
  </si>
  <si>
    <t>Sodium Hypochlorite Pump P-C223 Pressure Relief Valve</t>
  </si>
  <si>
    <t>Sodium Bisulphite Pump P-C311 Pressure Relief Valve</t>
  </si>
  <si>
    <t>PSV-C3119</t>
  </si>
  <si>
    <t>Sodium Bisulphite Pump P-C312 Pressure Relief Valve</t>
  </si>
  <si>
    <t>PSV-C3129</t>
  </si>
  <si>
    <t>FSL RDT Post Dilution Polymer Pump P-C411 Pressure Relief Valve</t>
  </si>
  <si>
    <t>PSV-C4119</t>
  </si>
  <si>
    <t>FSL RDT Post Dilution Polymer Pump P-C412 Pressure Relief Valve</t>
  </si>
  <si>
    <t>PSV-C4129</t>
  </si>
  <si>
    <t>FSL RDT Post Dilution Polymer Pump P-C413 Pressure Relief Valve</t>
  </si>
  <si>
    <t>FSL RDT Post Dilution Polymer Pump P-C414 Pressure Relief Valve</t>
  </si>
  <si>
    <t>PSV-C4139</t>
  </si>
  <si>
    <t>PSV-C4149</t>
  </si>
  <si>
    <t>FSL RDT Post Dilution Polymer Pump P-C415 Pressure Relief Valve</t>
  </si>
  <si>
    <t>PSV-C4159</t>
  </si>
  <si>
    <t>WAS RDT Post Dilution Polymer Pump P-C431 Pressure Relief Valve</t>
  </si>
  <si>
    <t>WAS RDT Post Dilution Polymer Pump P-C432 Pressure Relief Valve</t>
  </si>
  <si>
    <t>PSV-C4319</t>
  </si>
  <si>
    <t>PSV-C4329</t>
  </si>
  <si>
    <t>WAS RDT Post Dilution Polymer Pump P-C433 Pressure Relief Valve</t>
  </si>
  <si>
    <t>PSV-C4339</t>
  </si>
  <si>
    <t>HRC Post Dilution Polymer Pump P-C451 Pressure Relief Valve</t>
  </si>
  <si>
    <t>HRC Post Dilution Polymer Pump P-C452 Pressure Relief Valve</t>
  </si>
  <si>
    <t>HRC Post Dilution Polymer Pump P-C453 Pressure Relief Valve</t>
  </si>
  <si>
    <t>PSV-C4519</t>
  </si>
  <si>
    <t>PSV-C4529</t>
  </si>
  <si>
    <t>Secondary Clarifier Post Dilution Polymer Pump P-C471 Pressure Relief Valve</t>
  </si>
  <si>
    <t>PSV-C4719</t>
  </si>
  <si>
    <t>Secondary Clarifier Post Dilution Polymer Pump P-C472 Pressure Relief Valve</t>
  </si>
  <si>
    <t>PSV-C4729</t>
  </si>
  <si>
    <t xml:space="preserve">Non Potable Water </t>
  </si>
  <si>
    <t>Non Potable Water to Polymer Makedown Systems</t>
  </si>
  <si>
    <t>FV-C5101</t>
  </si>
  <si>
    <t>1-0102-PPID-C504</t>
  </si>
  <si>
    <t>Sodium Hydroxide Pump P-C231 Pressure Regulating Valve</t>
  </si>
  <si>
    <t>Sodium Hydroxide Pump P-C232 Pressure Regulating Valve</t>
  </si>
  <si>
    <t>PCV-C2319</t>
  </si>
  <si>
    <t>PCV-C2329</t>
  </si>
  <si>
    <t>Sodium Hypochlorite Pump P-C241 Pressure Regulating Valve</t>
  </si>
  <si>
    <t>Sodium Hypochlorite Pump P-C242 Pressure Regulating Valve</t>
  </si>
  <si>
    <t>Sodium Hypochlorite Pump P-C211 Pressure Regulating Valve</t>
  </si>
  <si>
    <t>Sodium Hypochlorite Pump P-C212 Pressure Regulating Valve</t>
  </si>
  <si>
    <t>Sodium Hypochlorite Pump P-C221 Pressure Regulating Valve</t>
  </si>
  <si>
    <t>Sodium Hypochlorite Pump P-C222 Pressure Regulating Valve</t>
  </si>
  <si>
    <t>Sodium Hypochlorite Pump P-C223 Pressure Regulating Valve</t>
  </si>
  <si>
    <t>PCV-C2419</t>
  </si>
  <si>
    <t>PCV-C2429</t>
  </si>
  <si>
    <t>PCV-C2119</t>
  </si>
  <si>
    <t>PCV-C2129</t>
  </si>
  <si>
    <t>PCV-C2219</t>
  </si>
  <si>
    <t>PCV-C2229</t>
  </si>
  <si>
    <t>PCV-C2239</t>
  </si>
  <si>
    <t>Sodium Bisulphite Pump P-C311 Pressure Regulating Valve</t>
  </si>
  <si>
    <t>Sodium Bisulphite Pump P-C312 Pressure Regulating Valve</t>
  </si>
  <si>
    <t>PCV-C3119</t>
  </si>
  <si>
    <t>PCV-C3129</t>
  </si>
  <si>
    <t>Ball valves on diesel fuel service</t>
  </si>
  <si>
    <t>V305</t>
  </si>
  <si>
    <t>Check valves on diesel fuel service</t>
  </si>
  <si>
    <t>V605</t>
  </si>
  <si>
    <t>Coordinate with instrument vendor and size accordingly</t>
  </si>
  <si>
    <t>711 x 2372</t>
  </si>
  <si>
    <t>FSW to Fermenters, HRC, and Chemical Building.</t>
  </si>
  <si>
    <t>Fermenters</t>
  </si>
  <si>
    <t>Thickeners</t>
  </si>
  <si>
    <t>Flushing Service Water Piping in RDT Pump Room</t>
  </si>
  <si>
    <t>Three-way</t>
  </si>
  <si>
    <t>Two-way</t>
  </si>
  <si>
    <t xml:space="preserve">Lubricated Plug </t>
  </si>
  <si>
    <t>V422</t>
  </si>
  <si>
    <t>V420</t>
  </si>
  <si>
    <t>V311</t>
  </si>
  <si>
    <t>CV-G522</t>
  </si>
  <si>
    <t>HV-G522A</t>
  </si>
  <si>
    <t>CV-G532</t>
  </si>
  <si>
    <t>HV-G532A</t>
  </si>
  <si>
    <t>CV-G531</t>
  </si>
  <si>
    <t>HV-G531A</t>
  </si>
  <si>
    <t>1-0102-PPID-G506</t>
  </si>
  <si>
    <t xml:space="preserve">EF-R602 Outlet </t>
  </si>
  <si>
    <t>HV-R601A</t>
  </si>
  <si>
    <t>HV-R602A</t>
  </si>
  <si>
    <t>Includes replacing four existing backflow preventers in the RDT Pump Room as shown on P&amp;ID 1-0102-PPID-S504</t>
  </si>
  <si>
    <t>Process Drain from Primary Clarifiers Effluent Channel</t>
  </si>
  <si>
    <t>1-0102-PPID-P103</t>
  </si>
  <si>
    <t>HV-P405A</t>
  </si>
  <si>
    <t>V754</t>
  </si>
  <si>
    <t>PCV-S6639</t>
  </si>
  <si>
    <t>V716</t>
  </si>
  <si>
    <t>XV-U2211</t>
  </si>
  <si>
    <t>XV-U2212</t>
  </si>
  <si>
    <t>XV-U2221</t>
  </si>
  <si>
    <t>XV-U2222</t>
  </si>
  <si>
    <t>XV-U2231</t>
  </si>
  <si>
    <t>XV-U2232</t>
  </si>
  <si>
    <t>XV-U2241</t>
  </si>
  <si>
    <t>XV-U2242</t>
  </si>
  <si>
    <t>XV-U2251</t>
  </si>
  <si>
    <t>XV-U2252</t>
  </si>
  <si>
    <t>1-0102-PPID-U202</t>
  </si>
  <si>
    <t>Downstream MXR-C418</t>
  </si>
  <si>
    <t>HV-C415C</t>
  </si>
  <si>
    <t>Flushing Service Water to RDT</t>
  </si>
  <si>
    <t>HV-S555BC</t>
  </si>
  <si>
    <t>1-0102-PPID-S507</t>
  </si>
  <si>
    <t>PCV-S5541</t>
  </si>
  <si>
    <t>Sodium Hypochlorite Application</t>
  </si>
  <si>
    <t>PCV-C3109</t>
  </si>
  <si>
    <t>Carrier water for SBS service</t>
  </si>
  <si>
    <t>HV-R101M</t>
  </si>
  <si>
    <t>HV-R101N</t>
  </si>
  <si>
    <t>HV-R121M</t>
  </si>
  <si>
    <t>HV-G323D</t>
  </si>
  <si>
    <t>HV-G325D</t>
  </si>
  <si>
    <t>HV-P1092</t>
  </si>
  <si>
    <t>PCV-D404</t>
  </si>
  <si>
    <t>PSV-C1329</t>
  </si>
  <si>
    <t>PSV-C2419</t>
  </si>
  <si>
    <t>PSV-C2429</t>
  </si>
  <si>
    <t>PSV-C2119</t>
  </si>
  <si>
    <t>PSV-C2129</t>
  </si>
  <si>
    <t>PSV-C2219</t>
  </si>
  <si>
    <t>PSV-C2229</t>
  </si>
  <si>
    <t>PSV-C2239</t>
  </si>
  <si>
    <t>PSV-C4359</t>
  </si>
  <si>
    <t>PCV-D6109</t>
  </si>
  <si>
    <t>PCV-D6209</t>
  </si>
  <si>
    <t>HV-S663F</t>
  </si>
  <si>
    <t>YV-G1023</t>
  </si>
  <si>
    <t>V618</t>
  </si>
  <si>
    <t>Supplied by booster pump package vendor</t>
  </si>
  <si>
    <t>Flushing Water Return</t>
  </si>
  <si>
    <t>Tripple Duty</t>
  </si>
  <si>
    <t>Triple Duty</t>
  </si>
  <si>
    <t>Flushing water for Heat Pump Condenser Water</t>
  </si>
  <si>
    <t>Condenser Water</t>
  </si>
  <si>
    <t>Flushing water for Glycol Heat Recovery</t>
  </si>
  <si>
    <t>CV-C501</t>
  </si>
  <si>
    <t>CV-C502</t>
  </si>
  <si>
    <t>HV-C501A</t>
  </si>
  <si>
    <t>HV-C502A</t>
  </si>
  <si>
    <t>1-0102-PPID-C502</t>
  </si>
  <si>
    <t>BVA-S663A</t>
  </si>
  <si>
    <t>HV-G661K</t>
  </si>
  <si>
    <t>HV-G673G</t>
  </si>
  <si>
    <t>TV-G6739-2 Isolation</t>
  </si>
  <si>
    <t>HV-G676C</t>
  </si>
  <si>
    <t>Condensing Water Return</t>
  </si>
  <si>
    <t>Heat Pump Condenser Water</t>
  </si>
  <si>
    <t>HV-G675C</t>
  </si>
  <si>
    <t>HV-G676B</t>
  </si>
  <si>
    <t>Heat Pump Conderser Loop Isolation</t>
  </si>
  <si>
    <t>Non-potable Water</t>
  </si>
  <si>
    <t>PCV-C5109</t>
  </si>
  <si>
    <t>Flushing Water to glycol heat recovery</t>
  </si>
  <si>
    <t>PCV-G6739-1</t>
  </si>
  <si>
    <t>PCV-G6739-2</t>
  </si>
  <si>
    <t>HV-G201A</t>
  </si>
  <si>
    <t>HV-G201B</t>
  </si>
  <si>
    <t>V240</t>
  </si>
  <si>
    <t>TV-G6761</t>
  </si>
  <si>
    <t>TV-G6731</t>
  </si>
  <si>
    <t>BVA-G673</t>
  </si>
  <si>
    <t>Flushing Water to heat exchanger HE-G673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</si>
</sst>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color rgb="FFFF0000"/>
      <name val="Arial"/>
      <family val="2"/>
    </font>
    <font>
      <b/>
      <i/>
      <sz val="10"/>
      <name val="Arial"/>
      <family val="2"/>
    </font>
    <font>
      <b/>
      <sz val="10"/>
      <name val="Symbol"/>
      <family val="1"/>
      <charset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sz val="10"/>
      <name val="Calibri"/>
      <family val="2"/>
    </font>
    <font>
      <b/>
      <i/>
      <sz val="12"/>
      <name val="Arial"/>
      <family val="2"/>
    </font>
    <font>
      <b/>
      <sz val="18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indent="2"/>
    </xf>
    <xf numFmtId="0" fontId="7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6" xfId="0" applyFont="1" applyBorder="1"/>
    <xf numFmtId="0" fontId="0" fillId="0" borderId="6" xfId="0" applyBorder="1"/>
    <xf numFmtId="0" fontId="10" fillId="0" borderId="0" xfId="0" applyFont="1" applyFill="1"/>
    <xf numFmtId="0" fontId="8" fillId="0" borderId="0" xfId="0" applyFont="1" applyAlignment="1">
      <alignment horizontal="centerContinuous"/>
    </xf>
    <xf numFmtId="0" fontId="2" fillId="0" borderId="3" xfId="0" applyFont="1" applyFill="1" applyBorder="1" applyAlignment="1">
      <alignment vertical="top"/>
    </xf>
    <xf numFmtId="0" fontId="2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/>
    </xf>
    <xf numFmtId="0" fontId="2" fillId="0" borderId="3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vertical="top"/>
    </xf>
    <xf numFmtId="0" fontId="2" fillId="3" borderId="3" xfId="0" applyFont="1" applyFill="1" applyBorder="1" applyAlignment="1">
      <alignment vertical="top"/>
    </xf>
    <xf numFmtId="0" fontId="2" fillId="3" borderId="3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top"/>
    </xf>
    <xf numFmtId="0" fontId="0" fillId="0" borderId="6" xfId="0" applyBorder="1" applyAlignment="1">
      <alignment horizontal="center"/>
    </xf>
    <xf numFmtId="0" fontId="2" fillId="0" borderId="0" xfId="0" applyFont="1" applyAlignment="1"/>
    <xf numFmtId="0" fontId="4" fillId="0" borderId="0" xfId="0" applyFont="1" applyAlignment="1"/>
    <xf numFmtId="0" fontId="0" fillId="0" borderId="0" xfId="0" applyAlignment="1"/>
    <xf numFmtId="0" fontId="5" fillId="0" borderId="3" xfId="0" applyFont="1" applyFill="1" applyBorder="1" applyAlignment="1">
      <alignment vertical="top"/>
    </xf>
    <xf numFmtId="0" fontId="1" fillId="0" borderId="10" xfId="0" applyFont="1" applyFill="1" applyBorder="1" applyAlignment="1">
      <alignment horizontal="center" vertical="center" wrapText="1"/>
    </xf>
    <xf numFmtId="0" fontId="0" fillId="0" borderId="0" xfId="0" applyBorder="1"/>
    <xf numFmtId="0" fontId="12" fillId="0" borderId="3" xfId="0" applyFont="1" applyFill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12" fillId="0" borderId="3" xfId="0" applyFont="1" applyBorder="1" applyAlignment="1">
      <alignment vertical="top"/>
    </xf>
    <xf numFmtId="0" fontId="2" fillId="0" borderId="3" xfId="0" quotePrefix="1" applyFont="1" applyBorder="1" applyAlignment="1">
      <alignment horizontal="center" vertical="top"/>
    </xf>
    <xf numFmtId="0" fontId="2" fillId="0" borderId="0" xfId="0" applyFont="1" applyFill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0" fillId="0" borderId="15" xfId="0" applyBorder="1"/>
    <xf numFmtId="0" fontId="0" fillId="0" borderId="16" xfId="0" applyBorder="1"/>
    <xf numFmtId="0" fontId="1" fillId="0" borderId="0" xfId="0" applyFont="1" applyAlignment="1">
      <alignment horizontal="center"/>
    </xf>
    <xf numFmtId="0" fontId="0" fillId="0" borderId="0" xfId="0" applyNumberFormat="1" applyAlignment="1">
      <alignment horizontal="centerContinuous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top"/>
    </xf>
    <xf numFmtId="0" fontId="2" fillId="3" borderId="3" xfId="0" applyNumberFormat="1" applyFont="1" applyFill="1" applyBorder="1" applyAlignment="1">
      <alignment horizontal="center" vertical="top"/>
    </xf>
    <xf numFmtId="0" fontId="2" fillId="0" borderId="3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 vertical="top"/>
    </xf>
    <xf numFmtId="0" fontId="2" fillId="0" borderId="0" xfId="0" applyNumberFormat="1" applyFont="1" applyBorder="1" applyAlignment="1">
      <alignment horizontal="center" vertical="top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0" fillId="0" borderId="0" xfId="0" applyNumberFormat="1" applyAlignment="1">
      <alignment horizontal="center"/>
    </xf>
    <xf numFmtId="0" fontId="0" fillId="0" borderId="6" xfId="0" applyNumberFormat="1" applyBorder="1"/>
    <xf numFmtId="0" fontId="0" fillId="0" borderId="0" xfId="0" applyNumberForma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Continuous" wrapText="1"/>
    </xf>
    <xf numFmtId="0" fontId="12" fillId="0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4" fillId="0" borderId="6" xfId="0" applyFont="1" applyBorder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5" fillId="0" borderId="3" xfId="0" applyFont="1" applyBorder="1" applyAlignment="1">
      <alignment vertical="top" wrapText="1"/>
    </xf>
    <xf numFmtId="0" fontId="2" fillId="2" borderId="3" xfId="0" applyFont="1" applyFill="1" applyBorder="1" applyAlignment="1">
      <alignment vertical="top"/>
    </xf>
    <xf numFmtId="0" fontId="2" fillId="3" borderId="3" xfId="0" applyFont="1" applyFill="1" applyBorder="1" applyAlignment="1">
      <alignment horizontal="left" vertical="top" wrapText="1"/>
    </xf>
    <xf numFmtId="17" fontId="2" fillId="0" borderId="3" xfId="0" quotePrefix="1" applyNumberFormat="1" applyFont="1" applyFill="1" applyBorder="1" applyAlignment="1">
      <alignment horizontal="center" vertical="top"/>
    </xf>
    <xf numFmtId="0" fontId="2" fillId="0" borderId="3" xfId="0" quotePrefix="1" applyFont="1" applyFill="1" applyBorder="1" applyAlignment="1">
      <alignment horizontal="center" vertical="top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0" fontId="2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left" indent="2"/>
    </xf>
    <xf numFmtId="0" fontId="2" fillId="2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top"/>
    </xf>
    <xf numFmtId="0" fontId="1" fillId="0" borderId="3" xfId="0" applyFont="1" applyFill="1" applyBorder="1" applyAlignment="1">
      <alignment horizontal="left" vertical="top"/>
    </xf>
    <xf numFmtId="0" fontId="0" fillId="0" borderId="0" xfId="0" applyFill="1" applyAlignment="1">
      <alignment vertical="top"/>
    </xf>
    <xf numFmtId="0" fontId="0" fillId="0" borderId="0" xfId="0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4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center" vertical="top"/>
    </xf>
    <xf numFmtId="0" fontId="0" fillId="0" borderId="0" xfId="0" applyBorder="1" applyAlignment="1">
      <alignment vertical="top"/>
    </xf>
    <xf numFmtId="0" fontId="2" fillId="2" borderId="3" xfId="0" applyFont="1" applyFill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4" fillId="0" borderId="3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showGridLines="0" tabSelected="1" zoomScaleNormal="100" workbookViewId="0">
      <pane ySplit="4" topLeftCell="A5" activePane="bottomLeft" state="frozen"/>
      <selection activeCell="A5" sqref="A5"/>
      <selection pane="bottomLeft" activeCell="B55" sqref="B55"/>
    </sheetView>
  </sheetViews>
  <sheetFormatPr defaultRowHeight="12.75" x14ac:dyDescent="0.2"/>
  <cols>
    <col min="1" max="1" width="50.5703125" customWidth="1"/>
    <col min="2" max="2" width="20.5703125" style="6" customWidth="1"/>
    <col min="3" max="3" width="9.5703125" customWidth="1"/>
    <col min="4" max="4" width="10" style="6" customWidth="1"/>
    <col min="5" max="5" width="12.5703125" customWidth="1"/>
    <col min="6" max="6" width="30.5703125" style="6" customWidth="1"/>
    <col min="7" max="7" width="10.5703125" customWidth="1"/>
    <col min="8" max="8" width="50.5703125" customWidth="1"/>
    <col min="9" max="9" width="46.5703125" customWidth="1"/>
  </cols>
  <sheetData>
    <row r="1" spans="1:12" ht="20.25" x14ac:dyDescent="0.3">
      <c r="A1" s="116" t="s">
        <v>29</v>
      </c>
      <c r="B1" s="116"/>
      <c r="C1" s="116"/>
      <c r="D1" s="116"/>
      <c r="E1" s="116"/>
      <c r="F1" s="116"/>
      <c r="G1" s="116"/>
      <c r="H1" s="116"/>
      <c r="I1" s="11"/>
      <c r="J1" s="11"/>
      <c r="K1" s="11"/>
      <c r="L1" s="11"/>
    </row>
    <row r="2" spans="1:12" ht="15.75" x14ac:dyDescent="0.25">
      <c r="A2" s="117" t="s">
        <v>2115</v>
      </c>
      <c r="B2" s="117"/>
      <c r="C2" s="117"/>
      <c r="D2" s="117"/>
      <c r="E2" s="117"/>
      <c r="F2" s="117"/>
      <c r="G2" s="117"/>
      <c r="H2" s="117"/>
    </row>
    <row r="3" spans="1:12" ht="13.5" thickBot="1" x14ac:dyDescent="0.25">
      <c r="A3" s="1"/>
      <c r="B3" s="60"/>
      <c r="C3" s="2"/>
      <c r="E3" s="2"/>
      <c r="G3" s="2"/>
    </row>
    <row r="4" spans="1:12" ht="39.75" thickTop="1" thickBot="1" x14ac:dyDescent="0.25">
      <c r="A4" s="3" t="s">
        <v>31</v>
      </c>
      <c r="B4" s="3" t="s">
        <v>1</v>
      </c>
      <c r="C4" s="3" t="s">
        <v>2</v>
      </c>
      <c r="D4" s="3" t="s">
        <v>27</v>
      </c>
      <c r="E4" s="3" t="s">
        <v>129</v>
      </c>
      <c r="F4" s="3" t="s">
        <v>104</v>
      </c>
      <c r="G4" s="3" t="s">
        <v>5</v>
      </c>
      <c r="H4" s="5" t="s">
        <v>4</v>
      </c>
      <c r="I4" s="46"/>
      <c r="J4" s="47"/>
      <c r="K4" s="47"/>
      <c r="L4" s="47"/>
    </row>
    <row r="5" spans="1:12" s="108" customFormat="1" ht="15.75" thickTop="1" x14ac:dyDescent="0.2">
      <c r="A5" s="48" t="s">
        <v>254</v>
      </c>
      <c r="B5" s="101"/>
      <c r="C5" s="101"/>
      <c r="D5" s="105"/>
      <c r="E5" s="101"/>
      <c r="F5" s="101" t="str">
        <f t="shared" ref="F5:F41" si="0">IF(ISNA(VLOOKUP(E5,CommodityCodes,2,FALSE))=TRUE,"",VLOOKUP(E5,CommodityCodes,2,FALSE))</f>
        <v/>
      </c>
      <c r="G5" s="101"/>
      <c r="H5" s="106"/>
      <c r="I5" s="107"/>
    </row>
    <row r="6" spans="1:12" s="108" customFormat="1" x14ac:dyDescent="0.2">
      <c r="A6" s="109" t="s">
        <v>297</v>
      </c>
      <c r="B6" s="110" t="s">
        <v>130</v>
      </c>
      <c r="C6" s="110" t="s">
        <v>131</v>
      </c>
      <c r="D6" s="111" t="s">
        <v>132</v>
      </c>
      <c r="E6" s="110" t="s">
        <v>162</v>
      </c>
      <c r="F6" s="110" t="str">
        <f t="shared" si="0"/>
        <v>Flushing Water</v>
      </c>
      <c r="G6" s="110" t="s">
        <v>528</v>
      </c>
      <c r="H6" s="112"/>
      <c r="I6" s="107"/>
    </row>
    <row r="7" spans="1:12" s="108" customFormat="1" x14ac:dyDescent="0.2">
      <c r="A7" s="109" t="s">
        <v>529</v>
      </c>
      <c r="B7" s="110" t="s">
        <v>154</v>
      </c>
      <c r="C7" s="110" t="s">
        <v>530</v>
      </c>
      <c r="D7" s="111">
        <v>65</v>
      </c>
      <c r="E7" s="110" t="s">
        <v>162</v>
      </c>
      <c r="F7" s="110" t="str">
        <f t="shared" si="0"/>
        <v>Flushing Water</v>
      </c>
      <c r="G7" s="110" t="s">
        <v>528</v>
      </c>
      <c r="H7" s="112"/>
      <c r="I7" s="107"/>
    </row>
    <row r="8" spans="1:12" s="108" customFormat="1" x14ac:dyDescent="0.2">
      <c r="A8" s="109" t="s">
        <v>298</v>
      </c>
      <c r="B8" s="110" t="s">
        <v>531</v>
      </c>
      <c r="C8" s="110" t="s">
        <v>127</v>
      </c>
      <c r="D8" s="111" t="s">
        <v>132</v>
      </c>
      <c r="E8" s="110" t="s">
        <v>162</v>
      </c>
      <c r="F8" s="110" t="str">
        <f t="shared" si="0"/>
        <v>Flushing Water</v>
      </c>
      <c r="G8" s="110" t="s">
        <v>528</v>
      </c>
      <c r="H8" s="112"/>
      <c r="I8" s="107"/>
    </row>
    <row r="9" spans="1:12" s="108" customFormat="1" x14ac:dyDescent="0.2">
      <c r="A9" s="109" t="s">
        <v>298</v>
      </c>
      <c r="B9" s="110" t="s">
        <v>532</v>
      </c>
      <c r="C9" s="110" t="s">
        <v>126</v>
      </c>
      <c r="D9" s="111">
        <v>65</v>
      </c>
      <c r="E9" s="110" t="s">
        <v>162</v>
      </c>
      <c r="F9" s="110" t="str">
        <f t="shared" si="0"/>
        <v>Flushing Water</v>
      </c>
      <c r="G9" s="110" t="s">
        <v>528</v>
      </c>
      <c r="H9" s="112"/>
      <c r="I9" s="107"/>
    </row>
    <row r="10" spans="1:12" s="108" customFormat="1" x14ac:dyDescent="0.2">
      <c r="A10" s="109" t="s">
        <v>1322</v>
      </c>
      <c r="B10" s="110" t="s">
        <v>130</v>
      </c>
      <c r="C10" s="110" t="s">
        <v>916</v>
      </c>
      <c r="D10" s="111" t="s">
        <v>1163</v>
      </c>
      <c r="E10" s="110" t="s">
        <v>461</v>
      </c>
      <c r="F10" s="110" t="str">
        <f t="shared" ref="F10" si="1">IF(ISNA(VLOOKUP(E10,CommodityCodes,2,FALSE))=TRUE,"",VLOOKUP(E10,CommodityCodes,2,FALSE))</f>
        <v>Potable Water</v>
      </c>
      <c r="G10" s="110" t="s">
        <v>528</v>
      </c>
      <c r="H10" s="112"/>
      <c r="I10" s="107"/>
    </row>
    <row r="11" spans="1:12" s="108" customFormat="1" x14ac:dyDescent="0.2">
      <c r="A11" s="109" t="s">
        <v>328</v>
      </c>
      <c r="B11" s="110" t="s">
        <v>130</v>
      </c>
      <c r="C11" s="110" t="s">
        <v>295</v>
      </c>
      <c r="D11" s="111" t="s">
        <v>132</v>
      </c>
      <c r="E11" s="110" t="s">
        <v>319</v>
      </c>
      <c r="F11" s="110" t="str">
        <f t="shared" si="0"/>
        <v>Non-Potable Water</v>
      </c>
      <c r="G11" s="110" t="s">
        <v>296</v>
      </c>
      <c r="H11" s="112"/>
      <c r="I11" s="107"/>
    </row>
    <row r="12" spans="1:12" s="108" customFormat="1" x14ac:dyDescent="0.2">
      <c r="A12" s="109" t="s">
        <v>533</v>
      </c>
      <c r="B12" s="110" t="s">
        <v>154</v>
      </c>
      <c r="C12" s="110" t="s">
        <v>530</v>
      </c>
      <c r="D12" s="111">
        <v>65</v>
      </c>
      <c r="E12" s="110" t="s">
        <v>319</v>
      </c>
      <c r="F12" s="110" t="str">
        <f t="shared" si="0"/>
        <v>Non-Potable Water</v>
      </c>
      <c r="G12" s="110" t="s">
        <v>528</v>
      </c>
      <c r="H12" s="112"/>
      <c r="I12" s="107"/>
    </row>
    <row r="13" spans="1:12" s="108" customFormat="1" x14ac:dyDescent="0.2">
      <c r="A13" s="109" t="s">
        <v>329</v>
      </c>
      <c r="B13" s="110" t="s">
        <v>531</v>
      </c>
      <c r="C13" s="110" t="s">
        <v>299</v>
      </c>
      <c r="D13" s="111" t="s">
        <v>132</v>
      </c>
      <c r="E13" s="110" t="s">
        <v>319</v>
      </c>
      <c r="F13" s="110" t="str">
        <f t="shared" si="0"/>
        <v>Non-Potable Water</v>
      </c>
      <c r="G13" s="110" t="s">
        <v>296</v>
      </c>
      <c r="H13" s="112"/>
      <c r="I13" s="107"/>
    </row>
    <row r="14" spans="1:12" s="108" customFormat="1" x14ac:dyDescent="0.2">
      <c r="A14" s="109" t="s">
        <v>329</v>
      </c>
      <c r="B14" s="110" t="s">
        <v>532</v>
      </c>
      <c r="C14" s="110" t="s">
        <v>126</v>
      </c>
      <c r="D14" s="111">
        <v>65</v>
      </c>
      <c r="E14" s="110" t="s">
        <v>319</v>
      </c>
      <c r="F14" s="110" t="str">
        <f t="shared" si="0"/>
        <v>Non-Potable Water</v>
      </c>
      <c r="G14" s="110" t="s">
        <v>528</v>
      </c>
      <c r="H14" s="112"/>
      <c r="I14" s="107"/>
    </row>
    <row r="15" spans="1:12" s="108" customFormat="1" x14ac:dyDescent="0.2">
      <c r="A15" s="109" t="s">
        <v>2306</v>
      </c>
      <c r="B15" s="110" t="s">
        <v>532</v>
      </c>
      <c r="C15" s="110" t="s">
        <v>126</v>
      </c>
      <c r="D15" s="111">
        <v>65</v>
      </c>
      <c r="E15" s="110" t="s">
        <v>482</v>
      </c>
      <c r="F15" s="110" t="str">
        <f t="shared" ref="F15" si="2">IF(ISNA(VLOOKUP(E15,CommodityCodes,2,FALSE))=TRUE,"",VLOOKUP(E15,CommodityCodes,2,FALSE))</f>
        <v>Secondary Effluent</v>
      </c>
      <c r="G15" s="110" t="s">
        <v>528</v>
      </c>
      <c r="H15" s="112"/>
      <c r="I15" s="107"/>
    </row>
    <row r="16" spans="1:12" s="108" customFormat="1" x14ac:dyDescent="0.2">
      <c r="A16" s="21" t="s">
        <v>137</v>
      </c>
      <c r="B16" s="101" t="s">
        <v>130</v>
      </c>
      <c r="C16" s="101" t="s">
        <v>140</v>
      </c>
      <c r="D16" s="111" t="s">
        <v>132</v>
      </c>
      <c r="E16" s="101" t="s">
        <v>138</v>
      </c>
      <c r="F16" s="110" t="str">
        <f t="shared" si="0"/>
        <v>Sample</v>
      </c>
      <c r="G16" s="101" t="s">
        <v>139</v>
      </c>
      <c r="H16" s="30"/>
    </row>
    <row r="17" spans="1:10" s="108" customFormat="1" x14ac:dyDescent="0.2">
      <c r="A17" s="21" t="s">
        <v>141</v>
      </c>
      <c r="B17" s="101" t="s">
        <v>142</v>
      </c>
      <c r="C17" s="101" t="s">
        <v>143</v>
      </c>
      <c r="D17" s="111" t="s">
        <v>132</v>
      </c>
      <c r="E17" s="101" t="s">
        <v>138</v>
      </c>
      <c r="F17" s="110" t="str">
        <f t="shared" si="0"/>
        <v>Sample</v>
      </c>
      <c r="G17" s="101" t="s">
        <v>139</v>
      </c>
      <c r="H17" s="30"/>
    </row>
    <row r="18" spans="1:10" s="108" customFormat="1" x14ac:dyDescent="0.2">
      <c r="A18" s="21" t="s">
        <v>325</v>
      </c>
      <c r="B18" s="101" t="s">
        <v>130</v>
      </c>
      <c r="C18" s="101" t="s">
        <v>140</v>
      </c>
      <c r="D18" s="111" t="s">
        <v>132</v>
      </c>
      <c r="E18" s="101" t="s">
        <v>175</v>
      </c>
      <c r="F18" s="110" t="str">
        <f t="shared" si="0"/>
        <v>Sodium Hypochlorite</v>
      </c>
      <c r="G18" s="101" t="s">
        <v>139</v>
      </c>
      <c r="H18" s="30"/>
    </row>
    <row r="19" spans="1:10" s="108" customFormat="1" x14ac:dyDescent="0.2">
      <c r="A19" s="21" t="s">
        <v>144</v>
      </c>
      <c r="B19" s="101" t="s">
        <v>130</v>
      </c>
      <c r="C19" s="101" t="s">
        <v>140</v>
      </c>
      <c r="D19" s="111" t="s">
        <v>132</v>
      </c>
      <c r="E19" s="101" t="s">
        <v>145</v>
      </c>
      <c r="F19" s="110" t="str">
        <f t="shared" si="0"/>
        <v>Sodium Hydroxide</v>
      </c>
      <c r="G19" s="101" t="s">
        <v>707</v>
      </c>
      <c r="H19" s="30"/>
    </row>
    <row r="20" spans="1:10" s="108" customFormat="1" x14ac:dyDescent="0.2">
      <c r="A20" s="21" t="s">
        <v>146</v>
      </c>
      <c r="B20" s="101" t="s">
        <v>130</v>
      </c>
      <c r="C20" s="101" t="s">
        <v>140</v>
      </c>
      <c r="D20" s="111" t="s">
        <v>132</v>
      </c>
      <c r="E20" s="101" t="s">
        <v>147</v>
      </c>
      <c r="F20" s="110" t="str">
        <f t="shared" si="0"/>
        <v>Ferric Chloride</v>
      </c>
      <c r="G20" s="101" t="s">
        <v>139</v>
      </c>
      <c r="H20" s="30"/>
    </row>
    <row r="21" spans="1:10" s="108" customFormat="1" x14ac:dyDescent="0.2">
      <c r="A21" s="21" t="s">
        <v>152</v>
      </c>
      <c r="B21" s="101" t="s">
        <v>130</v>
      </c>
      <c r="C21" s="101" t="s">
        <v>140</v>
      </c>
      <c r="D21" s="111" t="s">
        <v>132</v>
      </c>
      <c r="E21" s="101" t="s">
        <v>153</v>
      </c>
      <c r="F21" s="110" t="str">
        <f t="shared" si="0"/>
        <v>Sodium Bisulphite</v>
      </c>
      <c r="G21" s="101" t="s">
        <v>2307</v>
      </c>
      <c r="H21" s="30"/>
    </row>
    <row r="22" spans="1:10" s="108" customFormat="1" x14ac:dyDescent="0.2">
      <c r="A22" s="21" t="s">
        <v>148</v>
      </c>
      <c r="B22" s="101" t="s">
        <v>130</v>
      </c>
      <c r="C22" s="101" t="s">
        <v>140</v>
      </c>
      <c r="D22" s="111" t="s">
        <v>132</v>
      </c>
      <c r="E22" s="101" t="s">
        <v>149</v>
      </c>
      <c r="F22" s="110" t="str">
        <f t="shared" si="0"/>
        <v>Mixed Polymer</v>
      </c>
      <c r="G22" s="101" t="s">
        <v>139</v>
      </c>
      <c r="H22" s="30"/>
    </row>
    <row r="23" spans="1:10" s="108" customFormat="1" x14ac:dyDescent="0.2">
      <c r="A23" s="21" t="s">
        <v>150</v>
      </c>
      <c r="B23" s="101" t="s">
        <v>142</v>
      </c>
      <c r="C23" s="101" t="s">
        <v>143</v>
      </c>
      <c r="D23" s="111" t="s">
        <v>132</v>
      </c>
      <c r="E23" s="101" t="s">
        <v>149</v>
      </c>
      <c r="F23" s="110" t="str">
        <f t="shared" si="0"/>
        <v>Mixed Polymer</v>
      </c>
      <c r="G23" s="101" t="s">
        <v>139</v>
      </c>
      <c r="H23" s="30"/>
    </row>
    <row r="24" spans="1:10" s="108" customFormat="1" x14ac:dyDescent="0.2">
      <c r="A24" s="21" t="s">
        <v>151</v>
      </c>
      <c r="B24" s="101" t="s">
        <v>130</v>
      </c>
      <c r="C24" s="101" t="s">
        <v>295</v>
      </c>
      <c r="D24" s="111" t="s">
        <v>132</v>
      </c>
      <c r="E24" s="101" t="s">
        <v>136</v>
      </c>
      <c r="F24" s="110" t="str">
        <f t="shared" si="0"/>
        <v>Air, Low Pressure</v>
      </c>
      <c r="G24" s="101" t="s">
        <v>528</v>
      </c>
      <c r="H24" s="30"/>
    </row>
    <row r="25" spans="1:10" s="108" customFormat="1" x14ac:dyDescent="0.2">
      <c r="A25" s="21" t="s">
        <v>333</v>
      </c>
      <c r="B25" s="101" t="s">
        <v>160</v>
      </c>
      <c r="C25" s="101" t="s">
        <v>334</v>
      </c>
      <c r="D25" s="101">
        <v>65</v>
      </c>
      <c r="E25" s="101" t="s">
        <v>315</v>
      </c>
      <c r="F25" s="110" t="str">
        <f t="shared" si="0"/>
        <v>Sand Slurry</v>
      </c>
      <c r="G25" s="101" t="s">
        <v>225</v>
      </c>
      <c r="H25" s="30"/>
    </row>
    <row r="26" spans="1:10" s="108" customFormat="1" x14ac:dyDescent="0.2">
      <c r="A26" s="21" t="s">
        <v>330</v>
      </c>
      <c r="B26" s="101" t="s">
        <v>130</v>
      </c>
      <c r="C26" s="101" t="s">
        <v>131</v>
      </c>
      <c r="D26" s="111">
        <v>12</v>
      </c>
      <c r="E26" s="101" t="s">
        <v>331</v>
      </c>
      <c r="F26" s="110" t="str">
        <f t="shared" si="0"/>
        <v>Ballasted Sludge</v>
      </c>
      <c r="G26" s="101" t="s">
        <v>225</v>
      </c>
      <c r="H26" s="30" t="s">
        <v>679</v>
      </c>
    </row>
    <row r="27" spans="1:10" s="108" customFormat="1" x14ac:dyDescent="0.2">
      <c r="A27" s="21" t="s">
        <v>332</v>
      </c>
      <c r="B27" s="101" t="s">
        <v>130</v>
      </c>
      <c r="C27" s="101" t="s">
        <v>131</v>
      </c>
      <c r="D27" s="111">
        <v>25</v>
      </c>
      <c r="E27" s="101" t="s">
        <v>314</v>
      </c>
      <c r="F27" s="110" t="str">
        <f t="shared" si="0"/>
        <v>High Rate Clarifier Sludge</v>
      </c>
      <c r="G27" s="101" t="s">
        <v>225</v>
      </c>
      <c r="H27" s="30" t="s">
        <v>335</v>
      </c>
    </row>
    <row r="28" spans="1:10" s="108" customFormat="1" x14ac:dyDescent="0.2">
      <c r="A28" s="21" t="s">
        <v>156</v>
      </c>
      <c r="B28" s="101" t="s">
        <v>130</v>
      </c>
      <c r="C28" s="101" t="s">
        <v>131</v>
      </c>
      <c r="D28" s="101">
        <v>12</v>
      </c>
      <c r="E28" s="101" t="s">
        <v>159</v>
      </c>
      <c r="F28" s="110" t="str">
        <f t="shared" si="0"/>
        <v>Various</v>
      </c>
      <c r="G28" s="101" t="s">
        <v>528</v>
      </c>
      <c r="H28" s="30"/>
      <c r="I28" s="113"/>
      <c r="J28" s="114"/>
    </row>
    <row r="29" spans="1:10" s="108" customFormat="1" x14ac:dyDescent="0.2">
      <c r="A29" s="21" t="s">
        <v>157</v>
      </c>
      <c r="B29" s="101" t="s">
        <v>130</v>
      </c>
      <c r="C29" s="101" t="s">
        <v>131</v>
      </c>
      <c r="D29" s="101">
        <v>12</v>
      </c>
      <c r="E29" s="101" t="s">
        <v>159</v>
      </c>
      <c r="F29" s="110" t="str">
        <f t="shared" si="0"/>
        <v>Various</v>
      </c>
      <c r="G29" s="101" t="s">
        <v>528</v>
      </c>
      <c r="H29" s="34"/>
      <c r="I29" s="107"/>
    </row>
    <row r="30" spans="1:10" s="108" customFormat="1" x14ac:dyDescent="0.2">
      <c r="A30" s="21" t="s">
        <v>158</v>
      </c>
      <c r="B30" s="101" t="s">
        <v>130</v>
      </c>
      <c r="C30" s="101" t="s">
        <v>131</v>
      </c>
      <c r="D30" s="101">
        <v>12</v>
      </c>
      <c r="E30" s="101" t="s">
        <v>159</v>
      </c>
      <c r="F30" s="110" t="str">
        <f t="shared" si="0"/>
        <v>Various</v>
      </c>
      <c r="G30" s="101" t="s">
        <v>528</v>
      </c>
      <c r="H30" s="115"/>
    </row>
    <row r="31" spans="1:10" s="108" customFormat="1" x14ac:dyDescent="0.2">
      <c r="A31" s="21" t="s">
        <v>221</v>
      </c>
      <c r="B31" s="101" t="s">
        <v>130</v>
      </c>
      <c r="C31" s="101" t="s">
        <v>131</v>
      </c>
      <c r="D31" s="111" t="s">
        <v>132</v>
      </c>
      <c r="E31" s="101" t="s">
        <v>159</v>
      </c>
      <c r="F31" s="110" t="str">
        <f t="shared" si="0"/>
        <v>Various</v>
      </c>
      <c r="G31" s="101" t="s">
        <v>528</v>
      </c>
      <c r="H31" s="30"/>
    </row>
    <row r="32" spans="1:10" s="108" customFormat="1" x14ac:dyDescent="0.2">
      <c r="A32" s="21" t="s">
        <v>2243</v>
      </c>
      <c r="B32" s="101" t="s">
        <v>130</v>
      </c>
      <c r="C32" s="101" t="s">
        <v>131</v>
      </c>
      <c r="D32" s="111" t="s">
        <v>132</v>
      </c>
      <c r="E32" s="101" t="s">
        <v>159</v>
      </c>
      <c r="F32" s="110" t="str">
        <f t="shared" ref="F32" si="3">IF(ISNA(VLOOKUP(E32,CommodityCodes,2,FALSE))=TRUE,"",VLOOKUP(E32,CommodityCodes,2,FALSE))</f>
        <v>Various</v>
      </c>
      <c r="G32" s="101" t="s">
        <v>528</v>
      </c>
      <c r="H32" s="30"/>
    </row>
    <row r="33" spans="1:8" s="108" customFormat="1" x14ac:dyDescent="0.2">
      <c r="A33" s="21" t="s">
        <v>915</v>
      </c>
      <c r="B33" s="101" t="s">
        <v>130</v>
      </c>
      <c r="C33" s="101" t="s">
        <v>916</v>
      </c>
      <c r="D33" s="101">
        <v>32</v>
      </c>
      <c r="E33" s="101" t="s">
        <v>136</v>
      </c>
      <c r="F33" s="110" t="str">
        <f t="shared" si="0"/>
        <v>Air, Low Pressure</v>
      </c>
      <c r="G33" s="101" t="s">
        <v>528</v>
      </c>
      <c r="H33" s="30"/>
    </row>
    <row r="34" spans="1:8" s="108" customFormat="1" x14ac:dyDescent="0.2">
      <c r="A34" s="21" t="s">
        <v>1162</v>
      </c>
      <c r="B34" s="101" t="s">
        <v>130</v>
      </c>
      <c r="C34" s="101" t="s">
        <v>1164</v>
      </c>
      <c r="D34" s="111" t="s">
        <v>1163</v>
      </c>
      <c r="E34" s="101" t="s">
        <v>422</v>
      </c>
      <c r="F34" s="110" t="str">
        <f>IF(ISNA(VLOOKUP(E34,CommodityCodes,2,FALSE))=TRUE,"",VLOOKUP(E34,CommodityCodes,2,FALSE))</f>
        <v>Instrument Air Supply</v>
      </c>
      <c r="G34" s="101" t="s">
        <v>528</v>
      </c>
      <c r="H34" s="30"/>
    </row>
    <row r="35" spans="1:8" s="108" customFormat="1" x14ac:dyDescent="0.2">
      <c r="A35" s="21" t="s">
        <v>2141</v>
      </c>
      <c r="B35" s="101" t="s">
        <v>2140</v>
      </c>
      <c r="C35" s="101" t="s">
        <v>1393</v>
      </c>
      <c r="D35" s="111" t="s">
        <v>1163</v>
      </c>
      <c r="E35" s="101" t="s">
        <v>467</v>
      </c>
      <c r="F35" s="110" t="str">
        <f>IF(ISNA(VLOOKUP(E35,CommodityCodes,2,FALSE))=TRUE,"",VLOOKUP(E35,CommodityCodes,2,FALSE))</f>
        <v>Return Activated Sludge</v>
      </c>
      <c r="G35" s="101" t="s">
        <v>528</v>
      </c>
      <c r="H35" s="30"/>
    </row>
    <row r="36" spans="1:8" s="108" customFormat="1" ht="25.5" x14ac:dyDescent="0.2">
      <c r="A36" s="21" t="s">
        <v>2246</v>
      </c>
      <c r="B36" s="101" t="s">
        <v>2247</v>
      </c>
      <c r="C36" s="101" t="s">
        <v>2239</v>
      </c>
      <c r="D36" s="111" t="s">
        <v>1163</v>
      </c>
      <c r="E36" s="101" t="s">
        <v>159</v>
      </c>
      <c r="F36" s="110" t="str">
        <f t="shared" ref="F36:F37" si="4">IF(ISNA(VLOOKUP(E36,CommodityCodes,2,FALSE))=TRUE,"",VLOOKUP(E36,CommodityCodes,2,FALSE))</f>
        <v>Various</v>
      </c>
      <c r="G36" s="101" t="s">
        <v>528</v>
      </c>
      <c r="H36" s="34" t="s">
        <v>2641</v>
      </c>
    </row>
    <row r="37" spans="1:8" s="108" customFormat="1" x14ac:dyDescent="0.2">
      <c r="A37" s="21" t="s">
        <v>2615</v>
      </c>
      <c r="B37" s="101" t="s">
        <v>130</v>
      </c>
      <c r="C37" s="101" t="s">
        <v>2616</v>
      </c>
      <c r="D37" s="111" t="s">
        <v>132</v>
      </c>
      <c r="E37" s="101" t="s">
        <v>374</v>
      </c>
      <c r="F37" s="110" t="str">
        <f t="shared" si="4"/>
        <v>Diesel Fuel Supply</v>
      </c>
      <c r="G37" s="101" t="s">
        <v>225</v>
      </c>
      <c r="H37" s="30"/>
    </row>
    <row r="38" spans="1:8" s="108" customFormat="1" x14ac:dyDescent="0.2">
      <c r="A38" s="21" t="s">
        <v>2617</v>
      </c>
      <c r="B38" s="101" t="s">
        <v>128</v>
      </c>
      <c r="C38" s="101" t="s">
        <v>2618</v>
      </c>
      <c r="D38" s="111" t="s">
        <v>132</v>
      </c>
      <c r="E38" s="101" t="s">
        <v>374</v>
      </c>
      <c r="F38" s="110" t="str">
        <f t="shared" ref="F38" si="5">IF(ISNA(VLOOKUP(E38,CommodityCodes,2,FALSE))=TRUE,"",VLOOKUP(E38,CommodityCodes,2,FALSE))</f>
        <v>Diesel Fuel Supply</v>
      </c>
      <c r="G38" s="101" t="s">
        <v>225</v>
      </c>
      <c r="H38" s="30"/>
    </row>
    <row r="39" spans="1:8" s="108" customFormat="1" x14ac:dyDescent="0.2">
      <c r="A39" s="21"/>
      <c r="B39" s="101"/>
      <c r="C39" s="101"/>
      <c r="D39" s="101"/>
      <c r="E39" s="101"/>
      <c r="F39" s="110" t="str">
        <f t="shared" si="0"/>
        <v/>
      </c>
      <c r="G39" s="101"/>
      <c r="H39" s="30"/>
    </row>
    <row r="40" spans="1:8" s="108" customFormat="1" ht="15" x14ac:dyDescent="0.2">
      <c r="A40" s="48" t="s">
        <v>256</v>
      </c>
      <c r="B40" s="101"/>
      <c r="C40" s="101"/>
      <c r="D40" s="101"/>
      <c r="E40" s="101"/>
      <c r="F40" s="110" t="str">
        <f t="shared" si="0"/>
        <v/>
      </c>
      <c r="G40" s="101"/>
      <c r="H40" s="30"/>
    </row>
    <row r="41" spans="1:8" s="108" customFormat="1" x14ac:dyDescent="0.2">
      <c r="A41" s="21" t="s">
        <v>239</v>
      </c>
      <c r="B41" s="101" t="s">
        <v>130</v>
      </c>
      <c r="C41" s="101" t="s">
        <v>131</v>
      </c>
      <c r="D41" s="111" t="s">
        <v>132</v>
      </c>
      <c r="E41" s="101" t="s">
        <v>135</v>
      </c>
      <c r="F41" s="110" t="str">
        <f t="shared" si="0"/>
        <v>Sump Pump Discharge</v>
      </c>
      <c r="G41" s="101" t="s">
        <v>528</v>
      </c>
      <c r="H41" s="30"/>
    </row>
    <row r="42" spans="1:8" s="108" customFormat="1" x14ac:dyDescent="0.2">
      <c r="A42" s="21" t="s">
        <v>240</v>
      </c>
      <c r="B42" s="101" t="s">
        <v>128</v>
      </c>
      <c r="C42" s="101" t="s">
        <v>127</v>
      </c>
      <c r="D42" s="111" t="s">
        <v>132</v>
      </c>
      <c r="E42" s="101" t="s">
        <v>135</v>
      </c>
      <c r="F42" s="110" t="str">
        <f t="shared" ref="F42:F53" si="6">IF(ISNA(VLOOKUP(E42,CommodityCodes,2,FALSE))=TRUE,"",VLOOKUP(E42,CommodityCodes,2,FALSE))</f>
        <v>Sump Pump Discharge</v>
      </c>
      <c r="G42" s="101" t="s">
        <v>528</v>
      </c>
      <c r="H42" s="30"/>
    </row>
    <row r="43" spans="1:8" s="108" customFormat="1" x14ac:dyDescent="0.2">
      <c r="A43" s="21" t="s">
        <v>1320</v>
      </c>
      <c r="B43" s="101" t="s">
        <v>130</v>
      </c>
      <c r="C43" s="101" t="s">
        <v>295</v>
      </c>
      <c r="D43" s="111" t="s">
        <v>132</v>
      </c>
      <c r="E43" s="101" t="s">
        <v>382</v>
      </c>
      <c r="F43" s="110" t="str">
        <f t="shared" si="6"/>
        <v>Domestic Hot Water</v>
      </c>
      <c r="G43" s="101" t="s">
        <v>296</v>
      </c>
      <c r="H43" s="30"/>
    </row>
    <row r="44" spans="1:8" s="108" customFormat="1" x14ac:dyDescent="0.2">
      <c r="A44" s="21" t="s">
        <v>1321</v>
      </c>
      <c r="B44" s="101" t="s">
        <v>130</v>
      </c>
      <c r="C44" s="101" t="s">
        <v>295</v>
      </c>
      <c r="D44" s="111" t="s">
        <v>132</v>
      </c>
      <c r="E44" s="101" t="s">
        <v>376</v>
      </c>
      <c r="F44" s="110" t="str">
        <f t="shared" si="6"/>
        <v>Domestic Hot Water Return</v>
      </c>
      <c r="G44" s="101" t="s">
        <v>296</v>
      </c>
      <c r="H44" s="30"/>
    </row>
    <row r="45" spans="1:8" s="108" customFormat="1" x14ac:dyDescent="0.2">
      <c r="A45" s="21" t="s">
        <v>1322</v>
      </c>
      <c r="B45" s="101" t="s">
        <v>130</v>
      </c>
      <c r="C45" s="101" t="s">
        <v>295</v>
      </c>
      <c r="D45" s="111" t="s">
        <v>132</v>
      </c>
      <c r="E45" s="101" t="s">
        <v>461</v>
      </c>
      <c r="F45" s="110" t="str">
        <f t="shared" ref="F45:F52" si="7">IF(ISNA(VLOOKUP(E45,CommodityCodes,2,FALSE))=TRUE,"",VLOOKUP(E45,CommodityCodes,2,FALSE))</f>
        <v>Potable Water</v>
      </c>
      <c r="G45" s="101" t="s">
        <v>296</v>
      </c>
      <c r="H45" s="30"/>
    </row>
    <row r="46" spans="1:8" s="108" customFormat="1" x14ac:dyDescent="0.2">
      <c r="A46" s="21" t="s">
        <v>1323</v>
      </c>
      <c r="B46" s="101" t="s">
        <v>128</v>
      </c>
      <c r="C46" s="101" t="s">
        <v>299</v>
      </c>
      <c r="D46" s="111">
        <v>25</v>
      </c>
      <c r="E46" s="101" t="s">
        <v>376</v>
      </c>
      <c r="F46" s="110" t="str">
        <f t="shared" si="7"/>
        <v>Domestic Hot Water Return</v>
      </c>
      <c r="G46" s="101" t="s">
        <v>296</v>
      </c>
      <c r="H46" s="30"/>
    </row>
    <row r="47" spans="1:8" s="108" customFormat="1" x14ac:dyDescent="0.2">
      <c r="A47" s="21" t="s">
        <v>1324</v>
      </c>
      <c r="B47" s="101" t="s">
        <v>128</v>
      </c>
      <c r="C47" s="101" t="s">
        <v>299</v>
      </c>
      <c r="D47" s="101">
        <v>40</v>
      </c>
      <c r="E47" s="101" t="s">
        <v>461</v>
      </c>
      <c r="F47" s="110" t="str">
        <f t="shared" si="7"/>
        <v>Potable Water</v>
      </c>
      <c r="G47" s="101" t="s">
        <v>296</v>
      </c>
      <c r="H47" s="30"/>
    </row>
    <row r="48" spans="1:8" s="108" customFormat="1" x14ac:dyDescent="0.2">
      <c r="A48" s="21" t="s">
        <v>1343</v>
      </c>
      <c r="B48" s="101" t="s">
        <v>130</v>
      </c>
      <c r="C48" s="101" t="s">
        <v>295</v>
      </c>
      <c r="D48" s="111" t="s">
        <v>1163</v>
      </c>
      <c r="E48" s="101" t="s">
        <v>319</v>
      </c>
      <c r="F48" s="110" t="str">
        <f t="shared" si="7"/>
        <v>Non-Potable Water</v>
      </c>
      <c r="G48" s="101" t="s">
        <v>296</v>
      </c>
      <c r="H48" s="30"/>
    </row>
    <row r="49" spans="1:13" s="108" customFormat="1" x14ac:dyDescent="0.2">
      <c r="A49" s="21" t="s">
        <v>1355</v>
      </c>
      <c r="B49" s="101" t="s">
        <v>160</v>
      </c>
      <c r="C49" s="101" t="s">
        <v>2629</v>
      </c>
      <c r="D49" s="111" t="s">
        <v>1163</v>
      </c>
      <c r="E49" s="101" t="s">
        <v>445</v>
      </c>
      <c r="F49" s="110" t="str">
        <f t="shared" si="7"/>
        <v>Natural Gas</v>
      </c>
      <c r="G49" s="101" t="s">
        <v>225</v>
      </c>
      <c r="H49" s="30"/>
    </row>
    <row r="50" spans="1:13" s="108" customFormat="1" x14ac:dyDescent="0.2">
      <c r="A50" s="21" t="s">
        <v>2113</v>
      </c>
      <c r="B50" s="101" t="s">
        <v>130</v>
      </c>
      <c r="C50" s="101" t="s">
        <v>2630</v>
      </c>
      <c r="D50" s="111" t="s">
        <v>1163</v>
      </c>
      <c r="E50" s="101" t="s">
        <v>445</v>
      </c>
      <c r="F50" s="110" t="str">
        <f t="shared" ref="F50" si="8">IF(ISNA(VLOOKUP(E50,CommodityCodes,2,FALSE))=TRUE,"",VLOOKUP(E50,CommodityCodes,2,FALSE))</f>
        <v>Natural Gas</v>
      </c>
      <c r="G50" s="101" t="s">
        <v>225</v>
      </c>
      <c r="H50" s="30"/>
    </row>
    <row r="51" spans="1:13" s="108" customFormat="1" x14ac:dyDescent="0.2">
      <c r="A51" s="21" t="s">
        <v>2110</v>
      </c>
      <c r="B51" s="101" t="s">
        <v>130</v>
      </c>
      <c r="C51" s="101" t="s">
        <v>295</v>
      </c>
      <c r="D51" s="111" t="s">
        <v>1163</v>
      </c>
      <c r="E51" s="101" t="s">
        <v>261</v>
      </c>
      <c r="F51" s="110" t="str">
        <f>IF(ISNA(VLOOKUP(E51,CommodityCodes,2,FALSE))=TRUE,"",VLOOKUP(E51,CommodityCodes,2,FALSE))</f>
        <v>Glycol Supply</v>
      </c>
      <c r="G51" s="101" t="s">
        <v>225</v>
      </c>
      <c r="H51" s="30"/>
    </row>
    <row r="52" spans="1:13" s="108" customFormat="1" x14ac:dyDescent="0.2">
      <c r="A52" s="21" t="s">
        <v>2111</v>
      </c>
      <c r="B52" s="101" t="s">
        <v>160</v>
      </c>
      <c r="C52" s="101" t="s">
        <v>334</v>
      </c>
      <c r="D52" s="111" t="s">
        <v>132</v>
      </c>
      <c r="E52" s="101" t="s">
        <v>259</v>
      </c>
      <c r="F52" s="110" t="str">
        <f t="shared" si="7"/>
        <v>Hot Water Supply</v>
      </c>
      <c r="G52" s="101" t="s">
        <v>296</v>
      </c>
      <c r="H52" s="30"/>
    </row>
    <row r="53" spans="1:13" s="108" customFormat="1" x14ac:dyDescent="0.2">
      <c r="A53" s="21" t="s">
        <v>2112</v>
      </c>
      <c r="B53" s="101" t="s">
        <v>160</v>
      </c>
      <c r="C53" s="101" t="s">
        <v>334</v>
      </c>
      <c r="D53" s="111" t="s">
        <v>132</v>
      </c>
      <c r="E53" s="101" t="s">
        <v>260</v>
      </c>
      <c r="F53" s="110" t="str">
        <f t="shared" si="6"/>
        <v>Hot Water Return</v>
      </c>
      <c r="G53" s="101" t="s">
        <v>296</v>
      </c>
      <c r="H53" s="30"/>
    </row>
    <row r="55" spans="1:13" s="8" customFormat="1" x14ac:dyDescent="0.2">
      <c r="A55" s="14" t="s">
        <v>8</v>
      </c>
      <c r="B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s="8" customFormat="1" x14ac:dyDescent="0.2">
      <c r="A56" s="8" t="s">
        <v>9</v>
      </c>
      <c r="B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13" s="8" customFormat="1" ht="12.75" customHeight="1" x14ac:dyDescent="0.2">
      <c r="A57" s="8" t="s">
        <v>10</v>
      </c>
      <c r="B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3" s="8" customFormat="1" x14ac:dyDescent="0.2">
      <c r="A58" s="8" t="s">
        <v>11</v>
      </c>
      <c r="B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s="8" customFormat="1" x14ac:dyDescent="0.2">
      <c r="A59" s="8" t="s">
        <v>28</v>
      </c>
      <c r="B59" s="9"/>
      <c r="D59" s="9"/>
      <c r="F59" s="9"/>
    </row>
    <row r="61" spans="1:13" x14ac:dyDescent="0.2">
      <c r="A61" s="17" t="s">
        <v>24</v>
      </c>
      <c r="B61" s="41"/>
      <c r="C61" s="18"/>
      <c r="D61" s="41"/>
      <c r="E61" s="18"/>
      <c r="F61" s="41"/>
      <c r="G61" s="18"/>
      <c r="H61" s="18"/>
    </row>
  </sheetData>
  <mergeCells count="2">
    <mergeCell ref="A1:H1"/>
    <mergeCell ref="A2:H2"/>
  </mergeCells>
  <printOptions horizontalCentered="1"/>
  <pageMargins left="0.75" right="0.75" top="1" bottom="1.25" header="0.5" footer="0.5"/>
  <pageSetup paperSize="17" fitToHeight="0" orientation="landscape" useFirstPageNumber="1" r:id="rId1"/>
  <headerFooter alignWithMargins="0">
    <oddHeader>&amp;R&amp;"Times New Roman,Regular"&amp;11SEWPCC UPGRADING/EXPANSION PROJECT
BID OPPORTUNITY NO. 976-2016</oddHeader>
    <oddFooter>&amp;L&amp;"Times New Roman,Regular"&amp;12PW\WPG\474248.C4
5 Apr 2017 - Rev. 0&amp;R&amp;"Times New Roman,Regular"&amp;12Process Valves and Operators
40 27 02 Supplement - &amp;P
Issued for Construction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4"/>
  <sheetViews>
    <sheetView showGridLines="0" zoomScaleNormal="100" workbookViewId="0">
      <pane ySplit="4" topLeftCell="A748" activePane="bottomLeft" state="frozen"/>
      <selection activeCell="A5" sqref="A5"/>
      <selection pane="bottomLeft" activeCell="B766" sqref="B766"/>
    </sheetView>
  </sheetViews>
  <sheetFormatPr defaultRowHeight="12.75" x14ac:dyDescent="0.2"/>
  <cols>
    <col min="1" max="1" width="50.5703125" customWidth="1"/>
    <col min="2" max="2" width="15.5703125" style="6" customWidth="1"/>
    <col min="3" max="4" width="20.5703125" style="6" customWidth="1"/>
    <col min="5" max="5" width="9.5703125" customWidth="1"/>
    <col min="6" max="6" width="7.5703125" style="72" customWidth="1"/>
    <col min="7" max="7" width="11.5703125" customWidth="1"/>
    <col min="8" max="8" width="30.5703125" style="6" customWidth="1"/>
    <col min="9" max="9" width="50.5703125" customWidth="1"/>
  </cols>
  <sheetData>
    <row r="1" spans="1:11" ht="22.5" x14ac:dyDescent="0.3">
      <c r="A1" s="118" t="s">
        <v>29</v>
      </c>
      <c r="B1" s="118"/>
      <c r="C1" s="118"/>
      <c r="D1" s="118"/>
      <c r="E1" s="118"/>
      <c r="F1" s="118"/>
      <c r="G1" s="118"/>
      <c r="H1" s="118"/>
      <c r="I1" s="118"/>
      <c r="J1" s="12"/>
      <c r="K1" s="12"/>
    </row>
    <row r="2" spans="1:11" s="10" customFormat="1" ht="15.75" x14ac:dyDescent="0.25">
      <c r="A2" s="117" t="s">
        <v>253</v>
      </c>
      <c r="B2" s="117"/>
      <c r="C2" s="117"/>
      <c r="D2" s="117"/>
      <c r="E2" s="117"/>
      <c r="F2" s="117"/>
      <c r="G2" s="117"/>
      <c r="H2" s="117"/>
      <c r="I2" s="117"/>
    </row>
    <row r="3" spans="1:11" ht="13.5" thickBot="1" x14ac:dyDescent="0.25">
      <c r="A3" s="1"/>
      <c r="E3" s="2"/>
      <c r="F3" s="61"/>
      <c r="G3" s="2"/>
      <c r="I3" s="2"/>
    </row>
    <row r="4" spans="1:11" ht="39.75" thickTop="1" thickBot="1" x14ac:dyDescent="0.25">
      <c r="A4" s="3" t="s">
        <v>30</v>
      </c>
      <c r="B4" s="3" t="s">
        <v>0</v>
      </c>
      <c r="C4" s="3" t="s">
        <v>32</v>
      </c>
      <c r="D4" s="3" t="s">
        <v>1</v>
      </c>
      <c r="E4" s="3" t="s">
        <v>2</v>
      </c>
      <c r="F4" s="62" t="s">
        <v>27</v>
      </c>
      <c r="G4" s="3" t="s">
        <v>134</v>
      </c>
      <c r="H4" s="4" t="s">
        <v>104</v>
      </c>
      <c r="I4" s="5" t="s">
        <v>4</v>
      </c>
    </row>
    <row r="5" spans="1:11" ht="15.75" thickTop="1" x14ac:dyDescent="0.2">
      <c r="A5" s="48" t="s">
        <v>254</v>
      </c>
      <c r="B5" s="22"/>
      <c r="C5" s="22"/>
      <c r="D5" s="22"/>
      <c r="E5" s="22"/>
      <c r="F5" s="63"/>
      <c r="G5" s="22"/>
      <c r="H5" s="22" t="str">
        <f t="shared" ref="H5:H40" si="0">IF(ISNA(VLOOKUP(G5,CommodityCodes,2,FALSE))=TRUE,"",VLOOKUP(G5,CommodityCodes,2,FALSE))</f>
        <v/>
      </c>
      <c r="I5" s="21"/>
    </row>
    <row r="6" spans="1:11" x14ac:dyDescent="0.2">
      <c r="A6" s="35" t="s">
        <v>536</v>
      </c>
      <c r="B6" s="37"/>
      <c r="C6" s="37"/>
      <c r="D6" s="37"/>
      <c r="E6" s="37"/>
      <c r="F6" s="64"/>
      <c r="G6" s="37"/>
      <c r="H6" s="37" t="str">
        <f t="shared" si="0"/>
        <v/>
      </c>
      <c r="I6" s="36"/>
    </row>
    <row r="7" spans="1:11" x14ac:dyDescent="0.2">
      <c r="A7" s="45" t="s">
        <v>257</v>
      </c>
      <c r="B7" s="22"/>
      <c r="C7" s="22"/>
      <c r="D7" s="22"/>
      <c r="E7" s="22"/>
      <c r="F7" s="63"/>
      <c r="G7" s="22"/>
      <c r="H7" s="22" t="str">
        <f t="shared" si="0"/>
        <v/>
      </c>
      <c r="I7" s="21"/>
    </row>
    <row r="8" spans="1:11" x14ac:dyDescent="0.2">
      <c r="A8" s="21" t="s">
        <v>1187</v>
      </c>
      <c r="B8" s="22" t="s">
        <v>1185</v>
      </c>
      <c r="C8" s="22" t="s">
        <v>268</v>
      </c>
      <c r="D8" s="22" t="s">
        <v>161</v>
      </c>
      <c r="E8" s="22" t="s">
        <v>112</v>
      </c>
      <c r="F8" s="63">
        <v>350</v>
      </c>
      <c r="G8" s="22" t="s">
        <v>181</v>
      </c>
      <c r="H8" s="22" t="str">
        <f t="shared" ref="H8:H10" si="1">IF(ISNA(VLOOKUP(G8,CommodityCodes,2,FALSE))=TRUE,"",VLOOKUP(G8,CommodityCodes,2,FALSE))</f>
        <v>Process Drain</v>
      </c>
      <c r="I8" s="21"/>
    </row>
    <row r="9" spans="1:11" x14ac:dyDescent="0.2">
      <c r="A9" s="21" t="s">
        <v>1188</v>
      </c>
      <c r="B9" s="22" t="s">
        <v>1184</v>
      </c>
      <c r="C9" s="22" t="s">
        <v>268</v>
      </c>
      <c r="D9" s="22" t="s">
        <v>161</v>
      </c>
      <c r="E9" s="22" t="s">
        <v>112</v>
      </c>
      <c r="F9" s="63">
        <v>350</v>
      </c>
      <c r="G9" s="22" t="s">
        <v>181</v>
      </c>
      <c r="H9" s="22" t="str">
        <f t="shared" si="1"/>
        <v>Process Drain</v>
      </c>
      <c r="I9" s="21"/>
    </row>
    <row r="10" spans="1:11" x14ac:dyDescent="0.2">
      <c r="A10" s="21" t="s">
        <v>1189</v>
      </c>
      <c r="B10" s="22" t="s">
        <v>1186</v>
      </c>
      <c r="C10" s="22" t="s">
        <v>268</v>
      </c>
      <c r="D10" s="22" t="s">
        <v>161</v>
      </c>
      <c r="E10" s="22" t="s">
        <v>112</v>
      </c>
      <c r="F10" s="63">
        <v>350</v>
      </c>
      <c r="G10" s="22" t="s">
        <v>181</v>
      </c>
      <c r="H10" s="22" t="str">
        <f t="shared" si="1"/>
        <v>Process Drain</v>
      </c>
      <c r="I10" s="21"/>
    </row>
    <row r="11" spans="1:11" x14ac:dyDescent="0.2">
      <c r="A11" s="21" t="s">
        <v>1190</v>
      </c>
      <c r="B11" s="22" t="s">
        <v>621</v>
      </c>
      <c r="C11" s="22" t="s">
        <v>267</v>
      </c>
      <c r="D11" s="22" t="s">
        <v>248</v>
      </c>
      <c r="E11" s="22" t="s">
        <v>1191</v>
      </c>
      <c r="F11" s="63">
        <v>100</v>
      </c>
      <c r="G11" s="22" t="s">
        <v>406</v>
      </c>
      <c r="H11" s="22" t="str">
        <f t="shared" si="0"/>
        <v>Grit Effluent</v>
      </c>
      <c r="I11" s="21"/>
    </row>
    <row r="12" spans="1:11" x14ac:dyDescent="0.2">
      <c r="A12" s="21" t="s">
        <v>1194</v>
      </c>
      <c r="B12" s="22" t="s">
        <v>1195</v>
      </c>
      <c r="C12" s="22" t="s">
        <v>1196</v>
      </c>
      <c r="D12" s="22" t="s">
        <v>161</v>
      </c>
      <c r="E12" s="22" t="s">
        <v>112</v>
      </c>
      <c r="F12" s="63">
        <v>150</v>
      </c>
      <c r="G12" s="22" t="s">
        <v>406</v>
      </c>
      <c r="H12" s="22" t="str">
        <f t="shared" si="0"/>
        <v>Grit Effluent</v>
      </c>
      <c r="I12" s="21"/>
    </row>
    <row r="13" spans="1:11" x14ac:dyDescent="0.2">
      <c r="A13" s="21" t="s">
        <v>1197</v>
      </c>
      <c r="B13" s="22" t="s">
        <v>1198</v>
      </c>
      <c r="C13" s="22" t="s">
        <v>1196</v>
      </c>
      <c r="D13" s="22" t="s">
        <v>161</v>
      </c>
      <c r="E13" s="22" t="s">
        <v>112</v>
      </c>
      <c r="F13" s="63">
        <v>150</v>
      </c>
      <c r="G13" s="22" t="s">
        <v>406</v>
      </c>
      <c r="H13" s="22" t="str">
        <f t="shared" ref="H13:H14" si="2">IF(ISNA(VLOOKUP(G13,CommodityCodes,2,FALSE))=TRUE,"",VLOOKUP(G13,CommodityCodes,2,FALSE))</f>
        <v>Grit Effluent</v>
      </c>
      <c r="I13" s="21"/>
    </row>
    <row r="14" spans="1:11" x14ac:dyDescent="0.2">
      <c r="A14" s="21" t="s">
        <v>1199</v>
      </c>
      <c r="B14" s="22" t="s">
        <v>1200</v>
      </c>
      <c r="C14" s="22" t="s">
        <v>1196</v>
      </c>
      <c r="D14" s="22" t="s">
        <v>161</v>
      </c>
      <c r="E14" s="22" t="s">
        <v>112</v>
      </c>
      <c r="F14" s="63">
        <v>150</v>
      </c>
      <c r="G14" s="22" t="s">
        <v>406</v>
      </c>
      <c r="H14" s="22" t="str">
        <f t="shared" si="2"/>
        <v>Grit Effluent</v>
      </c>
      <c r="I14" s="21"/>
    </row>
    <row r="15" spans="1:11" x14ac:dyDescent="0.2">
      <c r="A15" s="21" t="s">
        <v>1201</v>
      </c>
      <c r="B15" s="22" t="s">
        <v>1202</v>
      </c>
      <c r="C15" s="22" t="s">
        <v>1196</v>
      </c>
      <c r="D15" s="22" t="s">
        <v>128</v>
      </c>
      <c r="E15" s="22" t="s">
        <v>126</v>
      </c>
      <c r="F15" s="63">
        <v>100</v>
      </c>
      <c r="G15" s="22" t="s">
        <v>406</v>
      </c>
      <c r="H15" s="22" t="str">
        <f t="shared" si="0"/>
        <v>Grit Effluent</v>
      </c>
      <c r="I15" s="21"/>
    </row>
    <row r="16" spans="1:11" x14ac:dyDescent="0.2">
      <c r="A16" s="21" t="s">
        <v>1201</v>
      </c>
      <c r="B16" s="22" t="s">
        <v>1203</v>
      </c>
      <c r="C16" s="22" t="s">
        <v>1196</v>
      </c>
      <c r="D16" s="22" t="s">
        <v>161</v>
      </c>
      <c r="E16" s="22" t="s">
        <v>112</v>
      </c>
      <c r="F16" s="63">
        <v>100</v>
      </c>
      <c r="G16" s="22" t="s">
        <v>406</v>
      </c>
      <c r="H16" s="22" t="str">
        <f t="shared" si="0"/>
        <v>Grit Effluent</v>
      </c>
      <c r="I16" s="21"/>
    </row>
    <row r="17" spans="1:9" x14ac:dyDescent="0.2">
      <c r="A17" s="21" t="s">
        <v>1204</v>
      </c>
      <c r="B17" s="22" t="s">
        <v>1206</v>
      </c>
      <c r="C17" s="22" t="s">
        <v>1196</v>
      </c>
      <c r="D17" s="22" t="s">
        <v>161</v>
      </c>
      <c r="E17" s="22" t="s">
        <v>112</v>
      </c>
      <c r="F17" s="63">
        <v>150</v>
      </c>
      <c r="G17" s="22" t="s">
        <v>406</v>
      </c>
      <c r="H17" s="22" t="str">
        <f t="shared" si="0"/>
        <v>Grit Effluent</v>
      </c>
      <c r="I17" s="21"/>
    </row>
    <row r="18" spans="1:9" x14ac:dyDescent="0.2">
      <c r="A18" s="21" t="s">
        <v>1205</v>
      </c>
      <c r="B18" s="22" t="s">
        <v>1207</v>
      </c>
      <c r="C18" s="22" t="s">
        <v>1196</v>
      </c>
      <c r="D18" s="22" t="s">
        <v>128</v>
      </c>
      <c r="E18" s="22" t="s">
        <v>126</v>
      </c>
      <c r="F18" s="63">
        <v>100</v>
      </c>
      <c r="G18" s="22" t="s">
        <v>406</v>
      </c>
      <c r="H18" s="22" t="str">
        <f t="shared" ref="H18:H19" si="3">IF(ISNA(VLOOKUP(G18,CommodityCodes,2,FALSE))=TRUE,"",VLOOKUP(G18,CommodityCodes,2,FALSE))</f>
        <v>Grit Effluent</v>
      </c>
      <c r="I18" s="21"/>
    </row>
    <row r="19" spans="1:9" x14ac:dyDescent="0.2">
      <c r="A19" s="21" t="s">
        <v>1205</v>
      </c>
      <c r="B19" s="22" t="s">
        <v>1208</v>
      </c>
      <c r="C19" s="22" t="s">
        <v>1196</v>
      </c>
      <c r="D19" s="22" t="s">
        <v>161</v>
      </c>
      <c r="E19" s="22" t="s">
        <v>112</v>
      </c>
      <c r="F19" s="63">
        <v>100</v>
      </c>
      <c r="G19" s="22" t="s">
        <v>406</v>
      </c>
      <c r="H19" s="22" t="str">
        <f t="shared" si="3"/>
        <v>Grit Effluent</v>
      </c>
      <c r="I19" s="21"/>
    </row>
    <row r="20" spans="1:9" x14ac:dyDescent="0.2">
      <c r="A20" s="45" t="s">
        <v>258</v>
      </c>
      <c r="B20" s="22"/>
      <c r="C20" s="22"/>
      <c r="D20" s="22"/>
      <c r="E20" s="22"/>
      <c r="F20" s="63"/>
      <c r="G20" s="22"/>
      <c r="H20" s="22" t="str">
        <f t="shared" ref="H20" si="4">IF(ISNA(VLOOKUP(G20,CommodityCodes,2,FALSE))=TRUE,"",VLOOKUP(G20,CommodityCodes,2,FALSE))</f>
        <v/>
      </c>
      <c r="I20" s="21"/>
    </row>
    <row r="21" spans="1:9" x14ac:dyDescent="0.2">
      <c r="A21" s="21" t="s">
        <v>269</v>
      </c>
      <c r="B21" s="22" t="s">
        <v>636</v>
      </c>
      <c r="C21" s="22" t="s">
        <v>105</v>
      </c>
      <c r="D21" s="22" t="s">
        <v>161</v>
      </c>
      <c r="E21" s="22" t="s">
        <v>112</v>
      </c>
      <c r="F21" s="63">
        <v>100</v>
      </c>
      <c r="G21" s="22" t="s">
        <v>409</v>
      </c>
      <c r="H21" s="22" t="str">
        <f t="shared" si="0"/>
        <v>Grit Slurry</v>
      </c>
      <c r="I21" s="21"/>
    </row>
    <row r="22" spans="1:9" x14ac:dyDescent="0.2">
      <c r="A22" s="21" t="s">
        <v>270</v>
      </c>
      <c r="B22" s="22" t="s">
        <v>637</v>
      </c>
      <c r="C22" s="22" t="s">
        <v>105</v>
      </c>
      <c r="D22" s="22" t="s">
        <v>161</v>
      </c>
      <c r="E22" s="22" t="s">
        <v>112</v>
      </c>
      <c r="F22" s="63">
        <v>100</v>
      </c>
      <c r="G22" s="22" t="s">
        <v>409</v>
      </c>
      <c r="H22" s="22" t="str">
        <f t="shared" si="0"/>
        <v>Grit Slurry</v>
      </c>
      <c r="I22" s="21"/>
    </row>
    <row r="23" spans="1:9" x14ac:dyDescent="0.2">
      <c r="A23" s="21" t="s">
        <v>645</v>
      </c>
      <c r="B23" s="22" t="s">
        <v>116</v>
      </c>
      <c r="C23" s="22" t="s">
        <v>106</v>
      </c>
      <c r="D23" s="22" t="s">
        <v>161</v>
      </c>
      <c r="E23" s="22" t="s">
        <v>112</v>
      </c>
      <c r="F23" s="63">
        <v>100</v>
      </c>
      <c r="G23" s="22" t="s">
        <v>409</v>
      </c>
      <c r="H23" s="22" t="str">
        <f t="shared" si="0"/>
        <v>Grit Slurry</v>
      </c>
      <c r="I23" s="21"/>
    </row>
    <row r="24" spans="1:9" x14ac:dyDescent="0.2">
      <c r="A24" s="21" t="s">
        <v>646</v>
      </c>
      <c r="B24" s="22" t="s">
        <v>278</v>
      </c>
      <c r="C24" s="22" t="s">
        <v>106</v>
      </c>
      <c r="D24" s="22" t="s">
        <v>128</v>
      </c>
      <c r="E24" s="22" t="s">
        <v>126</v>
      </c>
      <c r="F24" s="63">
        <v>100</v>
      </c>
      <c r="G24" s="22" t="s">
        <v>409</v>
      </c>
      <c r="H24" s="22" t="str">
        <f t="shared" si="0"/>
        <v>Grit Slurry</v>
      </c>
      <c r="I24" s="21"/>
    </row>
    <row r="25" spans="1:9" x14ac:dyDescent="0.2">
      <c r="A25" s="21" t="s">
        <v>646</v>
      </c>
      <c r="B25" s="22" t="s">
        <v>124</v>
      </c>
      <c r="C25" s="22" t="s">
        <v>106</v>
      </c>
      <c r="D25" s="22" t="s">
        <v>161</v>
      </c>
      <c r="E25" s="22" t="s">
        <v>112</v>
      </c>
      <c r="F25" s="63">
        <v>100</v>
      </c>
      <c r="G25" s="22" t="s">
        <v>409</v>
      </c>
      <c r="H25" s="22" t="str">
        <f t="shared" si="0"/>
        <v>Grit Slurry</v>
      </c>
      <c r="I25" s="21"/>
    </row>
    <row r="26" spans="1:9" x14ac:dyDescent="0.2">
      <c r="A26" s="21" t="s">
        <v>649</v>
      </c>
      <c r="B26" s="22" t="s">
        <v>118</v>
      </c>
      <c r="C26" s="22" t="s">
        <v>106</v>
      </c>
      <c r="D26" s="22" t="s">
        <v>161</v>
      </c>
      <c r="E26" s="22" t="s">
        <v>112</v>
      </c>
      <c r="F26" s="63">
        <v>100</v>
      </c>
      <c r="G26" s="22" t="s">
        <v>409</v>
      </c>
      <c r="H26" s="22" t="str">
        <f t="shared" si="0"/>
        <v>Grit Slurry</v>
      </c>
      <c r="I26" s="21"/>
    </row>
    <row r="27" spans="1:9" x14ac:dyDescent="0.2">
      <c r="A27" s="21" t="s">
        <v>650</v>
      </c>
      <c r="B27" s="22" t="s">
        <v>279</v>
      </c>
      <c r="C27" s="22" t="s">
        <v>106</v>
      </c>
      <c r="D27" s="22" t="s">
        <v>128</v>
      </c>
      <c r="E27" s="22" t="s">
        <v>126</v>
      </c>
      <c r="F27" s="63">
        <v>100</v>
      </c>
      <c r="G27" s="22" t="s">
        <v>409</v>
      </c>
      <c r="H27" s="22" t="str">
        <f t="shared" si="0"/>
        <v>Grit Slurry</v>
      </c>
      <c r="I27" s="21"/>
    </row>
    <row r="28" spans="1:9" x14ac:dyDescent="0.2">
      <c r="A28" s="21" t="s">
        <v>650</v>
      </c>
      <c r="B28" s="22" t="s">
        <v>119</v>
      </c>
      <c r="C28" s="22" t="s">
        <v>106</v>
      </c>
      <c r="D28" s="22" t="s">
        <v>161</v>
      </c>
      <c r="E28" s="22" t="s">
        <v>112</v>
      </c>
      <c r="F28" s="63">
        <v>100</v>
      </c>
      <c r="G28" s="22" t="s">
        <v>409</v>
      </c>
      <c r="H28" s="22" t="str">
        <f t="shared" si="0"/>
        <v>Grit Slurry</v>
      </c>
      <c r="I28" s="21"/>
    </row>
    <row r="29" spans="1:9" x14ac:dyDescent="0.2">
      <c r="A29" s="21" t="s">
        <v>651</v>
      </c>
      <c r="B29" s="22" t="s">
        <v>120</v>
      </c>
      <c r="C29" s="22" t="s">
        <v>106</v>
      </c>
      <c r="D29" s="22" t="s">
        <v>161</v>
      </c>
      <c r="E29" s="22" t="s">
        <v>112</v>
      </c>
      <c r="F29" s="63">
        <v>100</v>
      </c>
      <c r="G29" s="22" t="s">
        <v>409</v>
      </c>
      <c r="H29" s="22" t="str">
        <f t="shared" si="0"/>
        <v>Grit Slurry</v>
      </c>
      <c r="I29" s="21"/>
    </row>
    <row r="30" spans="1:9" x14ac:dyDescent="0.2">
      <c r="A30" s="21" t="s">
        <v>652</v>
      </c>
      <c r="B30" s="22" t="s">
        <v>280</v>
      </c>
      <c r="C30" s="22" t="s">
        <v>106</v>
      </c>
      <c r="D30" s="22" t="s">
        <v>128</v>
      </c>
      <c r="E30" s="22" t="s">
        <v>126</v>
      </c>
      <c r="F30" s="63">
        <v>100</v>
      </c>
      <c r="G30" s="22" t="s">
        <v>409</v>
      </c>
      <c r="H30" s="22" t="str">
        <f t="shared" si="0"/>
        <v>Grit Slurry</v>
      </c>
      <c r="I30" s="21"/>
    </row>
    <row r="31" spans="1:9" x14ac:dyDescent="0.2">
      <c r="A31" s="21" t="s">
        <v>652</v>
      </c>
      <c r="B31" s="22" t="s">
        <v>121</v>
      </c>
      <c r="C31" s="22" t="s">
        <v>106</v>
      </c>
      <c r="D31" s="22" t="s">
        <v>161</v>
      </c>
      <c r="E31" s="22" t="s">
        <v>112</v>
      </c>
      <c r="F31" s="63">
        <v>100</v>
      </c>
      <c r="G31" s="22" t="s">
        <v>409</v>
      </c>
      <c r="H31" s="22" t="str">
        <f t="shared" si="0"/>
        <v>Grit Slurry</v>
      </c>
      <c r="I31" s="21"/>
    </row>
    <row r="32" spans="1:9" x14ac:dyDescent="0.2">
      <c r="A32" s="21" t="s">
        <v>1290</v>
      </c>
      <c r="B32" s="22" t="s">
        <v>117</v>
      </c>
      <c r="C32" s="22" t="s">
        <v>106</v>
      </c>
      <c r="D32" s="22" t="s">
        <v>161</v>
      </c>
      <c r="E32" s="22" t="s">
        <v>112</v>
      </c>
      <c r="F32" s="63">
        <v>100</v>
      </c>
      <c r="G32" s="22" t="s">
        <v>409</v>
      </c>
      <c r="H32" s="22" t="str">
        <f>IF(ISNA(VLOOKUP(G32,CommodityCodes,2,FALSE))=TRUE,"",VLOOKUP(G32,CommodityCodes,2,FALSE))</f>
        <v>Grit Slurry</v>
      </c>
      <c r="I32" s="21"/>
    </row>
    <row r="33" spans="1:9" x14ac:dyDescent="0.2">
      <c r="A33" s="21" t="s">
        <v>1291</v>
      </c>
      <c r="B33" s="22" t="s">
        <v>122</v>
      </c>
      <c r="C33" s="22" t="s">
        <v>106</v>
      </c>
      <c r="D33" s="22" t="s">
        <v>161</v>
      </c>
      <c r="E33" s="22" t="s">
        <v>112</v>
      </c>
      <c r="F33" s="63">
        <v>100</v>
      </c>
      <c r="G33" s="22" t="s">
        <v>409</v>
      </c>
      <c r="H33" s="22" t="str">
        <f t="shared" si="0"/>
        <v>Grit Slurry</v>
      </c>
      <c r="I33" s="21"/>
    </row>
    <row r="34" spans="1:9" x14ac:dyDescent="0.2">
      <c r="A34" s="21" t="s">
        <v>648</v>
      </c>
      <c r="B34" s="22" t="s">
        <v>2671</v>
      </c>
      <c r="C34" s="22" t="s">
        <v>106</v>
      </c>
      <c r="D34" s="22" t="s">
        <v>161</v>
      </c>
      <c r="E34" s="22" t="s">
        <v>112</v>
      </c>
      <c r="F34" s="63">
        <v>100</v>
      </c>
      <c r="G34" s="22" t="s">
        <v>409</v>
      </c>
      <c r="H34" s="22" t="str">
        <f>IF(ISNA(VLOOKUP(G34,CommodityCodes,2,FALSE))=TRUE,"",VLOOKUP(G34,CommodityCodes,2,FALSE))</f>
        <v>Grit Slurry</v>
      </c>
      <c r="I34" s="21"/>
    </row>
    <row r="35" spans="1:9" x14ac:dyDescent="0.2">
      <c r="A35" s="21" t="s">
        <v>648</v>
      </c>
      <c r="B35" s="22" t="s">
        <v>2672</v>
      </c>
      <c r="C35" s="22" t="s">
        <v>106</v>
      </c>
      <c r="D35" s="22" t="s">
        <v>161</v>
      </c>
      <c r="E35" s="22" t="s">
        <v>112</v>
      </c>
      <c r="F35" s="63">
        <v>100</v>
      </c>
      <c r="G35" s="22" t="s">
        <v>409</v>
      </c>
      <c r="H35" s="22" t="str">
        <f t="shared" si="0"/>
        <v>Grit Slurry</v>
      </c>
      <c r="I35" s="21"/>
    </row>
    <row r="36" spans="1:9" x14ac:dyDescent="0.2">
      <c r="A36" s="21" t="s">
        <v>653</v>
      </c>
      <c r="B36" s="22" t="s">
        <v>656</v>
      </c>
      <c r="C36" s="22" t="s">
        <v>659</v>
      </c>
      <c r="D36" s="22" t="s">
        <v>128</v>
      </c>
      <c r="E36" s="22" t="s">
        <v>126</v>
      </c>
      <c r="F36" s="63">
        <v>100</v>
      </c>
      <c r="G36" s="22" t="s">
        <v>409</v>
      </c>
      <c r="H36" s="22" t="str">
        <f t="shared" si="0"/>
        <v>Grit Slurry</v>
      </c>
      <c r="I36" s="21"/>
    </row>
    <row r="37" spans="1:9" x14ac:dyDescent="0.2">
      <c r="A37" s="21" t="s">
        <v>653</v>
      </c>
      <c r="B37" s="22" t="s">
        <v>654</v>
      </c>
      <c r="C37" s="22" t="s">
        <v>659</v>
      </c>
      <c r="D37" s="22" t="s">
        <v>161</v>
      </c>
      <c r="E37" s="22" t="s">
        <v>112</v>
      </c>
      <c r="F37" s="63">
        <v>100</v>
      </c>
      <c r="G37" s="22" t="s">
        <v>409</v>
      </c>
      <c r="H37" s="22" t="str">
        <f t="shared" si="0"/>
        <v>Grit Slurry</v>
      </c>
      <c r="I37" s="21"/>
    </row>
    <row r="38" spans="1:9" x14ac:dyDescent="0.2">
      <c r="A38" s="21" t="s">
        <v>655</v>
      </c>
      <c r="B38" s="22" t="s">
        <v>657</v>
      </c>
      <c r="C38" s="22" t="s">
        <v>659</v>
      </c>
      <c r="D38" s="22" t="s">
        <v>128</v>
      </c>
      <c r="E38" s="22" t="s">
        <v>126</v>
      </c>
      <c r="F38" s="63">
        <v>100</v>
      </c>
      <c r="G38" s="22" t="s">
        <v>409</v>
      </c>
      <c r="H38" s="22" t="str">
        <f t="shared" si="0"/>
        <v>Grit Slurry</v>
      </c>
      <c r="I38" s="21"/>
    </row>
    <row r="39" spans="1:9" x14ac:dyDescent="0.2">
      <c r="A39" s="21" t="s">
        <v>655</v>
      </c>
      <c r="B39" s="22" t="s">
        <v>658</v>
      </c>
      <c r="C39" s="22" t="s">
        <v>659</v>
      </c>
      <c r="D39" s="22" t="s">
        <v>161</v>
      </c>
      <c r="E39" s="22" t="s">
        <v>112</v>
      </c>
      <c r="F39" s="63">
        <v>100</v>
      </c>
      <c r="G39" s="22" t="s">
        <v>409</v>
      </c>
      <c r="H39" s="22" t="str">
        <f t="shared" si="0"/>
        <v>Grit Slurry</v>
      </c>
      <c r="I39" s="21"/>
    </row>
    <row r="40" spans="1:9" x14ac:dyDescent="0.2">
      <c r="A40" s="21" t="s">
        <v>293</v>
      </c>
      <c r="B40" s="22" t="s">
        <v>666</v>
      </c>
      <c r="C40" s="22" t="s">
        <v>288</v>
      </c>
      <c r="D40" s="22" t="s">
        <v>161</v>
      </c>
      <c r="E40" s="22" t="s">
        <v>112</v>
      </c>
      <c r="F40" s="63">
        <v>75</v>
      </c>
      <c r="G40" s="22" t="s">
        <v>409</v>
      </c>
      <c r="H40" s="22" t="str">
        <f t="shared" si="0"/>
        <v>Grit Slurry</v>
      </c>
      <c r="I40" s="21"/>
    </row>
    <row r="41" spans="1:9" x14ac:dyDescent="0.2">
      <c r="A41" s="21" t="s">
        <v>294</v>
      </c>
      <c r="B41" s="22" t="s">
        <v>667</v>
      </c>
      <c r="C41" s="22" t="s">
        <v>288</v>
      </c>
      <c r="D41" s="22" t="s">
        <v>161</v>
      </c>
      <c r="E41" s="22" t="s">
        <v>112</v>
      </c>
      <c r="F41" s="63">
        <v>75</v>
      </c>
      <c r="G41" s="22" t="s">
        <v>409</v>
      </c>
      <c r="H41" s="22" t="str">
        <f t="shared" ref="H41:H310" si="5">IF(ISNA(VLOOKUP(G41,CommodityCodes,2,FALSE))=TRUE,"",VLOOKUP(G41,CommodityCodes,2,FALSE))</f>
        <v>Grit Slurry</v>
      </c>
      <c r="I41" s="21"/>
    </row>
    <row r="42" spans="1:9" x14ac:dyDescent="0.2">
      <c r="A42" s="21" t="s">
        <v>1223</v>
      </c>
      <c r="B42" s="22" t="s">
        <v>1224</v>
      </c>
      <c r="C42" s="22" t="s">
        <v>1225</v>
      </c>
      <c r="D42" s="22" t="s">
        <v>154</v>
      </c>
      <c r="E42" s="22" t="s">
        <v>1167</v>
      </c>
      <c r="F42" s="63">
        <v>200</v>
      </c>
      <c r="G42" s="22" t="s">
        <v>136</v>
      </c>
      <c r="H42" s="22" t="str">
        <f t="shared" si="5"/>
        <v>Air, Low Pressure</v>
      </c>
      <c r="I42" s="21"/>
    </row>
    <row r="43" spans="1:9" x14ac:dyDescent="0.2">
      <c r="A43" s="21" t="s">
        <v>1226</v>
      </c>
      <c r="B43" s="22" t="s">
        <v>1227</v>
      </c>
      <c r="C43" s="22" t="s">
        <v>1225</v>
      </c>
      <c r="D43" s="22" t="s">
        <v>128</v>
      </c>
      <c r="E43" s="22" t="s">
        <v>850</v>
      </c>
      <c r="F43" s="63">
        <v>100</v>
      </c>
      <c r="G43" s="22" t="s">
        <v>136</v>
      </c>
      <c r="H43" s="22" t="str">
        <f t="shared" si="5"/>
        <v>Air, Low Pressure</v>
      </c>
      <c r="I43" s="21" t="s">
        <v>867</v>
      </c>
    </row>
    <row r="44" spans="1:9" x14ac:dyDescent="0.2">
      <c r="A44" s="21" t="s">
        <v>1226</v>
      </c>
      <c r="B44" s="22" t="s">
        <v>1228</v>
      </c>
      <c r="C44" s="22" t="s">
        <v>1225</v>
      </c>
      <c r="D44" s="22" t="s">
        <v>154</v>
      </c>
      <c r="E44" s="22" t="s">
        <v>1167</v>
      </c>
      <c r="F44" s="63">
        <v>200</v>
      </c>
      <c r="G44" s="22" t="s">
        <v>136</v>
      </c>
      <c r="H44" s="22" t="str">
        <f t="shared" si="5"/>
        <v>Air, Low Pressure</v>
      </c>
      <c r="I44" s="21"/>
    </row>
    <row r="45" spans="1:9" x14ac:dyDescent="0.2">
      <c r="A45" s="21" t="s">
        <v>1229</v>
      </c>
      <c r="B45" s="22" t="s">
        <v>1231</v>
      </c>
      <c r="C45" s="22" t="s">
        <v>1225</v>
      </c>
      <c r="D45" s="22" t="s">
        <v>154</v>
      </c>
      <c r="E45" s="22" t="s">
        <v>1167</v>
      </c>
      <c r="F45" s="63">
        <v>200</v>
      </c>
      <c r="G45" s="22" t="s">
        <v>136</v>
      </c>
      <c r="H45" s="22" t="str">
        <f t="shared" ref="H45:H47" si="6">IF(ISNA(VLOOKUP(G45,CommodityCodes,2,FALSE))=TRUE,"",VLOOKUP(G45,CommodityCodes,2,FALSE))</f>
        <v>Air, Low Pressure</v>
      </c>
      <c r="I45" s="21"/>
    </row>
    <row r="46" spans="1:9" x14ac:dyDescent="0.2">
      <c r="A46" s="21" t="s">
        <v>1230</v>
      </c>
      <c r="B46" s="22" t="s">
        <v>1232</v>
      </c>
      <c r="C46" s="22" t="s">
        <v>1225</v>
      </c>
      <c r="D46" s="22" t="s">
        <v>128</v>
      </c>
      <c r="E46" s="22" t="s">
        <v>850</v>
      </c>
      <c r="F46" s="63">
        <v>100</v>
      </c>
      <c r="G46" s="22" t="s">
        <v>136</v>
      </c>
      <c r="H46" s="22" t="str">
        <f t="shared" si="6"/>
        <v>Air, Low Pressure</v>
      </c>
      <c r="I46" s="21" t="s">
        <v>867</v>
      </c>
    </row>
    <row r="47" spans="1:9" x14ac:dyDescent="0.2">
      <c r="A47" s="21" t="s">
        <v>1230</v>
      </c>
      <c r="B47" s="22" t="s">
        <v>1233</v>
      </c>
      <c r="C47" s="22" t="s">
        <v>1225</v>
      </c>
      <c r="D47" s="22" t="s">
        <v>154</v>
      </c>
      <c r="E47" s="22" t="s">
        <v>1167</v>
      </c>
      <c r="F47" s="63">
        <v>200</v>
      </c>
      <c r="G47" s="22" t="s">
        <v>136</v>
      </c>
      <c r="H47" s="22" t="str">
        <f t="shared" si="6"/>
        <v>Air, Low Pressure</v>
      </c>
      <c r="I47" s="21"/>
    </row>
    <row r="48" spans="1:9" x14ac:dyDescent="0.2">
      <c r="A48" s="45" t="s">
        <v>1222</v>
      </c>
      <c r="B48" s="22"/>
      <c r="C48" s="22"/>
      <c r="D48" s="22"/>
      <c r="E48" s="22"/>
      <c r="F48" s="63"/>
      <c r="G48" s="22"/>
      <c r="H48" s="22" t="str">
        <f t="shared" si="5"/>
        <v/>
      </c>
      <c r="I48" s="21"/>
    </row>
    <row r="49" spans="1:9" x14ac:dyDescent="0.2">
      <c r="A49" s="21" t="s">
        <v>671</v>
      </c>
      <c r="B49" s="22" t="s">
        <v>1251</v>
      </c>
      <c r="C49" s="22" t="s">
        <v>675</v>
      </c>
      <c r="D49" s="22" t="s">
        <v>154</v>
      </c>
      <c r="E49" s="22" t="s">
        <v>165</v>
      </c>
      <c r="F49" s="63">
        <v>150</v>
      </c>
      <c r="G49" s="22" t="s">
        <v>162</v>
      </c>
      <c r="H49" s="22" t="str">
        <f t="shared" ref="H49:H54" si="7">IF(ISNA(VLOOKUP(G49,CommodityCodes,2,FALSE))=TRUE,"",VLOOKUP(G49,CommodityCodes,2,FALSE))</f>
        <v>Flushing Water</v>
      </c>
      <c r="I49" s="21"/>
    </row>
    <row r="50" spans="1:9" x14ac:dyDescent="0.2">
      <c r="A50" s="21" t="s">
        <v>672</v>
      </c>
      <c r="B50" s="22" t="s">
        <v>1253</v>
      </c>
      <c r="C50" s="22" t="s">
        <v>675</v>
      </c>
      <c r="D50" s="22" t="s">
        <v>154</v>
      </c>
      <c r="E50" s="22" t="s">
        <v>165</v>
      </c>
      <c r="F50" s="63">
        <v>150</v>
      </c>
      <c r="G50" s="22" t="s">
        <v>162</v>
      </c>
      <c r="H50" s="22" t="str">
        <f t="shared" si="7"/>
        <v>Flushing Water</v>
      </c>
      <c r="I50" s="21"/>
    </row>
    <row r="51" spans="1:9" x14ac:dyDescent="0.2">
      <c r="A51" s="21" t="s">
        <v>673</v>
      </c>
      <c r="B51" s="22" t="s">
        <v>1252</v>
      </c>
      <c r="C51" s="22" t="s">
        <v>675</v>
      </c>
      <c r="D51" s="22" t="s">
        <v>154</v>
      </c>
      <c r="E51" s="22" t="s">
        <v>165</v>
      </c>
      <c r="F51" s="63">
        <v>150</v>
      </c>
      <c r="G51" s="22" t="s">
        <v>162</v>
      </c>
      <c r="H51" s="22" t="str">
        <f t="shared" si="7"/>
        <v>Flushing Water</v>
      </c>
      <c r="I51" s="21"/>
    </row>
    <row r="52" spans="1:9" x14ac:dyDescent="0.2">
      <c r="A52" s="21" t="s">
        <v>674</v>
      </c>
      <c r="B52" s="22" t="s">
        <v>1254</v>
      </c>
      <c r="C52" s="22" t="s">
        <v>675</v>
      </c>
      <c r="D52" s="22" t="s">
        <v>154</v>
      </c>
      <c r="E52" s="22" t="s">
        <v>165</v>
      </c>
      <c r="F52" s="63">
        <v>150</v>
      </c>
      <c r="G52" s="22" t="s">
        <v>162</v>
      </c>
      <c r="H52" s="22" t="str">
        <f t="shared" si="7"/>
        <v>Flushing Water</v>
      </c>
      <c r="I52" s="21"/>
    </row>
    <row r="53" spans="1:9" x14ac:dyDescent="0.2">
      <c r="A53" s="21" t="s">
        <v>1262</v>
      </c>
      <c r="B53" s="22" t="s">
        <v>1263</v>
      </c>
      <c r="C53" s="22" t="s">
        <v>675</v>
      </c>
      <c r="D53" s="22" t="s">
        <v>154</v>
      </c>
      <c r="E53" s="22" t="s">
        <v>165</v>
      </c>
      <c r="F53" s="63">
        <v>75</v>
      </c>
      <c r="G53" s="22" t="s">
        <v>162</v>
      </c>
      <c r="H53" s="22" t="str">
        <f t="shared" si="7"/>
        <v>Flushing Water</v>
      </c>
      <c r="I53" s="21"/>
    </row>
    <row r="54" spans="1:9" x14ac:dyDescent="0.2">
      <c r="A54" s="21" t="s">
        <v>1262</v>
      </c>
      <c r="B54" s="22" t="s">
        <v>1261</v>
      </c>
      <c r="C54" s="22" t="s">
        <v>675</v>
      </c>
      <c r="D54" s="22" t="s">
        <v>128</v>
      </c>
      <c r="E54" s="22" t="s">
        <v>126</v>
      </c>
      <c r="F54" s="63">
        <v>75</v>
      </c>
      <c r="G54" s="22" t="s">
        <v>162</v>
      </c>
      <c r="H54" s="22" t="str">
        <f t="shared" si="7"/>
        <v>Flushing Water</v>
      </c>
      <c r="I54" s="21"/>
    </row>
    <row r="55" spans="1:9" x14ac:dyDescent="0.2">
      <c r="A55" s="45" t="s">
        <v>1268</v>
      </c>
      <c r="B55" s="22"/>
      <c r="C55" s="22"/>
      <c r="D55" s="22"/>
      <c r="E55" s="22"/>
      <c r="F55" s="63"/>
      <c r="G55" s="22"/>
      <c r="H55" s="22"/>
      <c r="I55" s="21"/>
    </row>
    <row r="56" spans="1:9" x14ac:dyDescent="0.2">
      <c r="A56" s="21" t="s">
        <v>1166</v>
      </c>
      <c r="B56" s="22" t="s">
        <v>1165</v>
      </c>
      <c r="C56" s="22" t="s">
        <v>266</v>
      </c>
      <c r="D56" s="22" t="s">
        <v>154</v>
      </c>
      <c r="E56" s="22" t="s">
        <v>1167</v>
      </c>
      <c r="F56" s="63">
        <v>75</v>
      </c>
      <c r="G56" s="22" t="s">
        <v>136</v>
      </c>
      <c r="H56" s="22" t="str">
        <f>IF(ISNA(VLOOKUP(G56,CommodityCodes,2,FALSE))=TRUE,"",VLOOKUP(G56,CommodityCodes,2,FALSE))</f>
        <v>Air, Low Pressure</v>
      </c>
      <c r="I56" s="21"/>
    </row>
    <row r="57" spans="1:9" x14ac:dyDescent="0.2">
      <c r="A57" s="21" t="s">
        <v>1166</v>
      </c>
      <c r="B57" s="22" t="s">
        <v>1173</v>
      </c>
      <c r="C57" s="22" t="s">
        <v>266</v>
      </c>
      <c r="D57" s="22" t="s">
        <v>154</v>
      </c>
      <c r="E57" s="22" t="s">
        <v>1167</v>
      </c>
      <c r="F57" s="63">
        <v>75</v>
      </c>
      <c r="G57" s="22" t="s">
        <v>136</v>
      </c>
      <c r="H57" s="22" t="str">
        <f>IF(ISNA(VLOOKUP(G57,CommodityCodes,2,FALSE))=TRUE,"",VLOOKUP(G57,CommodityCodes,2,FALSE))</f>
        <v>Air, Low Pressure</v>
      </c>
      <c r="I57" s="21"/>
    </row>
    <row r="58" spans="1:9" x14ac:dyDescent="0.2">
      <c r="A58" s="21" t="s">
        <v>1170</v>
      </c>
      <c r="B58" s="22" t="s">
        <v>1171</v>
      </c>
      <c r="C58" s="22" t="s">
        <v>266</v>
      </c>
      <c r="D58" s="22" t="s">
        <v>154</v>
      </c>
      <c r="E58" s="22" t="s">
        <v>1167</v>
      </c>
      <c r="F58" s="63">
        <v>75</v>
      </c>
      <c r="G58" s="22" t="s">
        <v>136</v>
      </c>
      <c r="H58" s="22" t="str">
        <f t="shared" ref="H58" si="8">IF(ISNA(VLOOKUP(G58,CommodityCodes,2,FALSE))=TRUE,"",VLOOKUP(G58,CommodityCodes,2,FALSE))</f>
        <v>Air, Low Pressure</v>
      </c>
      <c r="I58" s="21"/>
    </row>
    <row r="59" spans="1:9" x14ac:dyDescent="0.2">
      <c r="A59" s="21" t="s">
        <v>1170</v>
      </c>
      <c r="B59" s="22" t="s">
        <v>1175</v>
      </c>
      <c r="C59" s="22" t="s">
        <v>266</v>
      </c>
      <c r="D59" s="22" t="s">
        <v>154</v>
      </c>
      <c r="E59" s="22" t="s">
        <v>1167</v>
      </c>
      <c r="F59" s="63">
        <v>75</v>
      </c>
      <c r="G59" s="22" t="s">
        <v>136</v>
      </c>
      <c r="H59" s="22" t="str">
        <f>IF(ISNA(VLOOKUP(G59,CommodityCodes,2,FALSE))=TRUE,"",VLOOKUP(G59,CommodityCodes,2,FALSE))</f>
        <v>Air, Low Pressure</v>
      </c>
      <c r="I59" s="21"/>
    </row>
    <row r="60" spans="1:9" s="10" customFormat="1" x14ac:dyDescent="0.2">
      <c r="A60" s="21" t="s">
        <v>493</v>
      </c>
      <c r="B60" s="101" t="s">
        <v>2716</v>
      </c>
      <c r="C60" s="101" t="s">
        <v>266</v>
      </c>
      <c r="D60" s="101" t="s">
        <v>130</v>
      </c>
      <c r="E60" s="101" t="s">
        <v>1319</v>
      </c>
      <c r="F60" s="63">
        <v>100</v>
      </c>
      <c r="G60" s="101" t="s">
        <v>135</v>
      </c>
      <c r="H60" s="101" t="s">
        <v>493</v>
      </c>
      <c r="I60" s="21"/>
    </row>
    <row r="61" spans="1:9" s="10" customFormat="1" x14ac:dyDescent="0.2">
      <c r="A61" s="21" t="s">
        <v>493</v>
      </c>
      <c r="B61" s="101" t="s">
        <v>2717</v>
      </c>
      <c r="C61" s="101" t="s">
        <v>266</v>
      </c>
      <c r="D61" s="101" t="s">
        <v>130</v>
      </c>
      <c r="E61" s="101" t="s">
        <v>1319</v>
      </c>
      <c r="F61" s="63">
        <v>100</v>
      </c>
      <c r="G61" s="101" t="s">
        <v>135</v>
      </c>
      <c r="H61" s="101" t="s">
        <v>493</v>
      </c>
      <c r="I61" s="21"/>
    </row>
    <row r="62" spans="1:9" x14ac:dyDescent="0.2">
      <c r="A62" s="21" t="s">
        <v>1176</v>
      </c>
      <c r="B62" s="22" t="s">
        <v>1178</v>
      </c>
      <c r="C62" s="22" t="s">
        <v>268</v>
      </c>
      <c r="D62" s="22" t="s">
        <v>154</v>
      </c>
      <c r="E62" s="22" t="s">
        <v>1167</v>
      </c>
      <c r="F62" s="63">
        <v>75</v>
      </c>
      <c r="G62" s="22" t="s">
        <v>136</v>
      </c>
      <c r="H62" s="22" t="str">
        <f t="shared" ref="H62:H69" si="9">IF(ISNA(VLOOKUP(G62,CommodityCodes,2,FALSE))=TRUE,"",VLOOKUP(G62,CommodityCodes,2,FALSE))</f>
        <v>Air, Low Pressure</v>
      </c>
      <c r="I62" s="21"/>
    </row>
    <row r="63" spans="1:9" x14ac:dyDescent="0.2">
      <c r="A63" s="21" t="s">
        <v>1176</v>
      </c>
      <c r="B63" s="22" t="s">
        <v>1179</v>
      </c>
      <c r="C63" s="22" t="s">
        <v>268</v>
      </c>
      <c r="D63" s="22" t="s">
        <v>154</v>
      </c>
      <c r="E63" s="22" t="s">
        <v>1167</v>
      </c>
      <c r="F63" s="63">
        <v>75</v>
      </c>
      <c r="G63" s="22" t="s">
        <v>136</v>
      </c>
      <c r="H63" s="22" t="str">
        <f t="shared" si="9"/>
        <v>Air, Low Pressure</v>
      </c>
      <c r="I63" s="21"/>
    </row>
    <row r="64" spans="1:9" x14ac:dyDescent="0.2">
      <c r="A64" s="21" t="s">
        <v>1177</v>
      </c>
      <c r="B64" s="22" t="s">
        <v>1180</v>
      </c>
      <c r="C64" s="22" t="s">
        <v>268</v>
      </c>
      <c r="D64" s="22" t="s">
        <v>154</v>
      </c>
      <c r="E64" s="22" t="s">
        <v>1167</v>
      </c>
      <c r="F64" s="63">
        <v>75</v>
      </c>
      <c r="G64" s="22" t="s">
        <v>136</v>
      </c>
      <c r="H64" s="22" t="str">
        <f t="shared" si="9"/>
        <v>Air, Low Pressure</v>
      </c>
      <c r="I64" s="21"/>
    </row>
    <row r="65" spans="1:9" x14ac:dyDescent="0.2">
      <c r="A65" s="21" t="s">
        <v>1177</v>
      </c>
      <c r="B65" s="22" t="s">
        <v>1181</v>
      </c>
      <c r="C65" s="22" t="s">
        <v>268</v>
      </c>
      <c r="D65" s="22" t="s">
        <v>154</v>
      </c>
      <c r="E65" s="22" t="s">
        <v>1167</v>
      </c>
      <c r="F65" s="63">
        <v>75</v>
      </c>
      <c r="G65" s="22" t="s">
        <v>136</v>
      </c>
      <c r="H65" s="22" t="str">
        <f t="shared" si="9"/>
        <v>Air, Low Pressure</v>
      </c>
      <c r="I65" s="21"/>
    </row>
    <row r="66" spans="1:9" x14ac:dyDescent="0.2">
      <c r="A66" s="21" t="s">
        <v>1168</v>
      </c>
      <c r="B66" s="22" t="s">
        <v>1169</v>
      </c>
      <c r="C66" s="22" t="s">
        <v>266</v>
      </c>
      <c r="D66" s="22" t="s">
        <v>154</v>
      </c>
      <c r="E66" s="22" t="s">
        <v>1167</v>
      </c>
      <c r="F66" s="63">
        <v>75</v>
      </c>
      <c r="G66" s="22" t="s">
        <v>136</v>
      </c>
      <c r="H66" s="22" t="str">
        <f t="shared" ref="H66" si="10">IF(ISNA(VLOOKUP(G66,CommodityCodes,2,FALSE))=TRUE,"",VLOOKUP(G66,CommodityCodes,2,FALSE))</f>
        <v>Air, Low Pressure</v>
      </c>
      <c r="I66" s="21"/>
    </row>
    <row r="67" spans="1:9" x14ac:dyDescent="0.2">
      <c r="A67" s="21" t="s">
        <v>1168</v>
      </c>
      <c r="B67" s="22" t="s">
        <v>1182</v>
      </c>
      <c r="C67" s="22" t="s">
        <v>268</v>
      </c>
      <c r="D67" s="22" t="s">
        <v>154</v>
      </c>
      <c r="E67" s="22" t="s">
        <v>1167</v>
      </c>
      <c r="F67" s="63">
        <v>75</v>
      </c>
      <c r="G67" s="22" t="s">
        <v>136</v>
      </c>
      <c r="H67" s="22" t="str">
        <f>IF(ISNA(VLOOKUP(G67,CommodityCodes,2,FALSE))=TRUE,"",VLOOKUP(G67,CommodityCodes,2,FALSE))</f>
        <v>Air, Low Pressure</v>
      </c>
      <c r="I67" s="21"/>
    </row>
    <row r="68" spans="1:9" x14ac:dyDescent="0.2">
      <c r="A68" s="21" t="s">
        <v>1172</v>
      </c>
      <c r="B68" s="22" t="s">
        <v>1174</v>
      </c>
      <c r="C68" s="22" t="s">
        <v>266</v>
      </c>
      <c r="D68" s="22" t="s">
        <v>154</v>
      </c>
      <c r="E68" s="22" t="s">
        <v>1167</v>
      </c>
      <c r="F68" s="63">
        <v>75</v>
      </c>
      <c r="G68" s="22" t="s">
        <v>136</v>
      </c>
      <c r="H68" s="22" t="str">
        <f t="shared" ref="H68" si="11">IF(ISNA(VLOOKUP(G68,CommodityCodes,2,FALSE))=TRUE,"",VLOOKUP(G68,CommodityCodes,2,FALSE))</f>
        <v>Air, Low Pressure</v>
      </c>
      <c r="I68" s="21"/>
    </row>
    <row r="69" spans="1:9" x14ac:dyDescent="0.2">
      <c r="A69" s="21" t="s">
        <v>1172</v>
      </c>
      <c r="B69" s="22" t="s">
        <v>1183</v>
      </c>
      <c r="C69" s="22" t="s">
        <v>268</v>
      </c>
      <c r="D69" s="22" t="s">
        <v>154</v>
      </c>
      <c r="E69" s="22" t="s">
        <v>1167</v>
      </c>
      <c r="F69" s="63">
        <v>75</v>
      </c>
      <c r="G69" s="22" t="s">
        <v>136</v>
      </c>
      <c r="H69" s="22" t="str">
        <f t="shared" si="9"/>
        <v>Air, Low Pressure</v>
      </c>
      <c r="I69" s="21"/>
    </row>
    <row r="70" spans="1:9" x14ac:dyDescent="0.2">
      <c r="A70" s="21" t="s">
        <v>1247</v>
      </c>
      <c r="B70" s="22" t="s">
        <v>1248</v>
      </c>
      <c r="C70" s="22" t="s">
        <v>1236</v>
      </c>
      <c r="D70" s="22" t="s">
        <v>154</v>
      </c>
      <c r="E70" s="22" t="s">
        <v>1167</v>
      </c>
      <c r="F70" s="63">
        <v>100</v>
      </c>
      <c r="G70" s="22" t="s">
        <v>136</v>
      </c>
      <c r="H70" s="22" t="str">
        <f>IF(ISNA(VLOOKUP(G70,CommodityCodes,2,FALSE))=TRUE,"",VLOOKUP(G70,CommodityCodes,2,FALSE))</f>
        <v>Air, Low Pressure</v>
      </c>
      <c r="I70" s="21"/>
    </row>
    <row r="71" spans="1:9" x14ac:dyDescent="0.2">
      <c r="A71" s="21" t="s">
        <v>1245</v>
      </c>
      <c r="B71" s="22" t="s">
        <v>1246</v>
      </c>
      <c r="C71" s="22" t="s">
        <v>1236</v>
      </c>
      <c r="D71" s="22" t="s">
        <v>154</v>
      </c>
      <c r="E71" s="22" t="s">
        <v>1167</v>
      </c>
      <c r="F71" s="63">
        <v>150</v>
      </c>
      <c r="G71" s="22" t="s">
        <v>136</v>
      </c>
      <c r="H71" s="22" t="str">
        <f>IF(ISNA(VLOOKUP(G71,CommodityCodes,2,FALSE))=TRUE,"",VLOOKUP(G71,CommodityCodes,2,FALSE))</f>
        <v>Air, Low Pressure</v>
      </c>
      <c r="I71" s="21"/>
    </row>
    <row r="72" spans="1:9" x14ac:dyDescent="0.2">
      <c r="A72" s="21" t="s">
        <v>1214</v>
      </c>
      <c r="B72" s="22" t="s">
        <v>1250</v>
      </c>
      <c r="C72" s="22" t="s">
        <v>1236</v>
      </c>
      <c r="D72" s="22" t="s">
        <v>154</v>
      </c>
      <c r="E72" s="22" t="s">
        <v>1167</v>
      </c>
      <c r="F72" s="63">
        <v>75</v>
      </c>
      <c r="G72" s="22" t="s">
        <v>136</v>
      </c>
      <c r="H72" s="22" t="str">
        <f>IF(ISNA(VLOOKUP(G72,CommodityCodes,2,FALSE))=TRUE,"",VLOOKUP(G72,CommodityCodes,2,FALSE))</f>
        <v>Air, Low Pressure</v>
      </c>
      <c r="I72" s="21"/>
    </row>
    <row r="73" spans="1:9" x14ac:dyDescent="0.2">
      <c r="A73" s="21" t="s">
        <v>1214</v>
      </c>
      <c r="B73" s="22" t="s">
        <v>1249</v>
      </c>
      <c r="C73" s="22" t="s">
        <v>1236</v>
      </c>
      <c r="D73" s="22" t="s">
        <v>154</v>
      </c>
      <c r="E73" s="22" t="s">
        <v>1167</v>
      </c>
      <c r="F73" s="63">
        <v>100</v>
      </c>
      <c r="G73" s="22" t="s">
        <v>136</v>
      </c>
      <c r="H73" s="22" t="str">
        <f>IF(ISNA(VLOOKUP(G73,CommodityCodes,2,FALSE))=TRUE,"",VLOOKUP(G73,CommodityCodes,2,FALSE))</f>
        <v>Air, Low Pressure</v>
      </c>
      <c r="I73" s="21"/>
    </row>
    <row r="74" spans="1:9" x14ac:dyDescent="0.2">
      <c r="A74" s="21" t="s">
        <v>1448</v>
      </c>
      <c r="B74" s="22" t="s">
        <v>1449</v>
      </c>
      <c r="C74" s="22" t="s">
        <v>1236</v>
      </c>
      <c r="D74" s="22" t="s">
        <v>154</v>
      </c>
      <c r="E74" s="22" t="s">
        <v>1167</v>
      </c>
      <c r="F74" s="63">
        <v>300</v>
      </c>
      <c r="G74" s="22" t="s">
        <v>136</v>
      </c>
      <c r="H74" s="22" t="str">
        <f>IF(ISNA(VLOOKUP(G74,CommodityCodes,2,FALSE))=TRUE,"",VLOOKUP(G74,CommodityCodes,2,FALSE))</f>
        <v>Air, Low Pressure</v>
      </c>
      <c r="I74" s="21"/>
    </row>
    <row r="75" spans="1:9" x14ac:dyDescent="0.2">
      <c r="A75" s="21" t="s">
        <v>1214</v>
      </c>
      <c r="B75" s="22" t="s">
        <v>1219</v>
      </c>
      <c r="C75" s="22" t="s">
        <v>1215</v>
      </c>
      <c r="D75" s="22" t="s">
        <v>154</v>
      </c>
      <c r="E75" s="22" t="s">
        <v>1167</v>
      </c>
      <c r="F75" s="63">
        <v>100</v>
      </c>
      <c r="G75" s="22" t="s">
        <v>136</v>
      </c>
      <c r="H75" s="22" t="str">
        <f t="shared" ref="H75:H78" si="12">IF(ISNA(VLOOKUP(G75,CommodityCodes,2,FALSE))=TRUE,"",VLOOKUP(G75,CommodityCodes,2,FALSE))</f>
        <v>Air, Low Pressure</v>
      </c>
      <c r="I75" s="21"/>
    </row>
    <row r="76" spans="1:9" x14ac:dyDescent="0.2">
      <c r="A76" s="21" t="s">
        <v>1214</v>
      </c>
      <c r="B76" s="22" t="s">
        <v>1220</v>
      </c>
      <c r="C76" s="22" t="s">
        <v>1215</v>
      </c>
      <c r="D76" s="22" t="s">
        <v>154</v>
      </c>
      <c r="E76" s="22" t="s">
        <v>1167</v>
      </c>
      <c r="F76" s="63">
        <v>100</v>
      </c>
      <c r="G76" s="22" t="s">
        <v>136</v>
      </c>
      <c r="H76" s="22" t="str">
        <f t="shared" si="12"/>
        <v>Air, Low Pressure</v>
      </c>
      <c r="I76" s="21"/>
    </row>
    <row r="77" spans="1:9" x14ac:dyDescent="0.2">
      <c r="A77" s="21" t="s">
        <v>1214</v>
      </c>
      <c r="B77" s="22" t="s">
        <v>1221</v>
      </c>
      <c r="C77" s="22" t="s">
        <v>1215</v>
      </c>
      <c r="D77" s="22" t="s">
        <v>154</v>
      </c>
      <c r="E77" s="22" t="s">
        <v>1167</v>
      </c>
      <c r="F77" s="63">
        <v>100</v>
      </c>
      <c r="G77" s="22" t="s">
        <v>136</v>
      </c>
      <c r="H77" s="22" t="str">
        <f t="shared" si="12"/>
        <v>Air, Low Pressure</v>
      </c>
      <c r="I77" s="21"/>
    </row>
    <row r="78" spans="1:9" x14ac:dyDescent="0.2">
      <c r="A78" s="21" t="s">
        <v>1213</v>
      </c>
      <c r="B78" s="22" t="s">
        <v>1289</v>
      </c>
      <c r="C78" s="22" t="s">
        <v>266</v>
      </c>
      <c r="D78" s="22" t="s">
        <v>154</v>
      </c>
      <c r="E78" s="22" t="s">
        <v>1167</v>
      </c>
      <c r="F78" s="63">
        <v>150</v>
      </c>
      <c r="G78" s="22" t="s">
        <v>136</v>
      </c>
      <c r="H78" s="22" t="str">
        <f t="shared" si="12"/>
        <v>Air, Low Pressure</v>
      </c>
      <c r="I78" s="21"/>
    </row>
    <row r="79" spans="1:9" x14ac:dyDescent="0.2">
      <c r="A79" s="21" t="s">
        <v>1213</v>
      </c>
      <c r="B79" s="22" t="s">
        <v>1216</v>
      </c>
      <c r="C79" s="22" t="s">
        <v>1215</v>
      </c>
      <c r="D79" s="22" t="s">
        <v>154</v>
      </c>
      <c r="E79" s="22" t="s">
        <v>1167</v>
      </c>
      <c r="F79" s="63">
        <v>150</v>
      </c>
      <c r="G79" s="22" t="s">
        <v>136</v>
      </c>
      <c r="H79" s="22" t="str">
        <f t="shared" ref="H79" si="13">IF(ISNA(VLOOKUP(G79,CommodityCodes,2,FALSE))=TRUE,"",VLOOKUP(G79,CommodityCodes,2,FALSE))</f>
        <v>Air, Low Pressure</v>
      </c>
      <c r="I79" s="21"/>
    </row>
    <row r="80" spans="1:9" x14ac:dyDescent="0.2">
      <c r="A80" s="21" t="s">
        <v>1213</v>
      </c>
      <c r="B80" s="22" t="s">
        <v>1217</v>
      </c>
      <c r="C80" s="22" t="s">
        <v>1215</v>
      </c>
      <c r="D80" s="22" t="s">
        <v>154</v>
      </c>
      <c r="E80" s="22" t="s">
        <v>1167</v>
      </c>
      <c r="F80" s="63">
        <v>150</v>
      </c>
      <c r="G80" s="22" t="s">
        <v>136</v>
      </c>
      <c r="H80" s="22" t="str">
        <f t="shared" ref="H80:H81" si="14">IF(ISNA(VLOOKUP(G80,CommodityCodes,2,FALSE))=TRUE,"",VLOOKUP(G80,CommodityCodes,2,FALSE))</f>
        <v>Air, Low Pressure</v>
      </c>
      <c r="I80" s="21"/>
    </row>
    <row r="81" spans="1:9" x14ac:dyDescent="0.2">
      <c r="A81" s="21" t="s">
        <v>1213</v>
      </c>
      <c r="B81" s="22" t="s">
        <v>1218</v>
      </c>
      <c r="C81" s="22" t="s">
        <v>1215</v>
      </c>
      <c r="D81" s="22" t="s">
        <v>154</v>
      </c>
      <c r="E81" s="22" t="s">
        <v>1167</v>
      </c>
      <c r="F81" s="63">
        <v>150</v>
      </c>
      <c r="G81" s="22" t="s">
        <v>136</v>
      </c>
      <c r="H81" s="22" t="str">
        <f t="shared" si="14"/>
        <v>Air, Low Pressure</v>
      </c>
      <c r="I81" s="21"/>
    </row>
    <row r="82" spans="1:9" x14ac:dyDescent="0.2">
      <c r="A82" s="21" t="s">
        <v>1234</v>
      </c>
      <c r="B82" s="22" t="s">
        <v>1235</v>
      </c>
      <c r="C82" s="22" t="s">
        <v>1236</v>
      </c>
      <c r="D82" s="22" t="s">
        <v>154</v>
      </c>
      <c r="E82" s="22" t="s">
        <v>1167</v>
      </c>
      <c r="F82" s="63">
        <v>300</v>
      </c>
      <c r="G82" s="22" t="s">
        <v>136</v>
      </c>
      <c r="H82" s="22" t="str">
        <f t="shared" ref="H82:H84" si="15">IF(ISNA(VLOOKUP(G82,CommodityCodes,2,FALSE))=TRUE,"",VLOOKUP(G82,CommodityCodes,2,FALSE))</f>
        <v>Air, Low Pressure</v>
      </c>
      <c r="I82" s="21"/>
    </row>
    <row r="83" spans="1:9" x14ac:dyDescent="0.2">
      <c r="A83" s="21" t="s">
        <v>1237</v>
      </c>
      <c r="B83" s="22" t="s">
        <v>1238</v>
      </c>
      <c r="C83" s="22" t="s">
        <v>1236</v>
      </c>
      <c r="D83" s="22" t="s">
        <v>128</v>
      </c>
      <c r="E83" s="22" t="s">
        <v>2688</v>
      </c>
      <c r="F83" s="63">
        <v>300</v>
      </c>
      <c r="G83" s="22" t="s">
        <v>136</v>
      </c>
      <c r="H83" s="22" t="str">
        <f t="shared" si="15"/>
        <v>Air, Low Pressure</v>
      </c>
      <c r="I83" s="21"/>
    </row>
    <row r="84" spans="1:9" x14ac:dyDescent="0.2">
      <c r="A84" s="21" t="s">
        <v>1237</v>
      </c>
      <c r="B84" s="22" t="s">
        <v>1239</v>
      </c>
      <c r="C84" s="22" t="s">
        <v>1236</v>
      </c>
      <c r="D84" s="22" t="s">
        <v>154</v>
      </c>
      <c r="E84" s="22" t="s">
        <v>1167</v>
      </c>
      <c r="F84" s="63">
        <v>300</v>
      </c>
      <c r="G84" s="22" t="s">
        <v>136</v>
      </c>
      <c r="H84" s="22" t="str">
        <f t="shared" si="15"/>
        <v>Air, Low Pressure</v>
      </c>
      <c r="I84" s="21"/>
    </row>
    <row r="85" spans="1:9" x14ac:dyDescent="0.2">
      <c r="A85" s="21" t="s">
        <v>1240</v>
      </c>
      <c r="B85" s="22" t="s">
        <v>1242</v>
      </c>
      <c r="C85" s="22" t="s">
        <v>1236</v>
      </c>
      <c r="D85" s="22" t="s">
        <v>154</v>
      </c>
      <c r="E85" s="22" t="s">
        <v>1167</v>
      </c>
      <c r="F85" s="63">
        <v>300</v>
      </c>
      <c r="G85" s="22" t="s">
        <v>136</v>
      </c>
      <c r="H85" s="22" t="str">
        <f t="shared" ref="H85:H87" si="16">IF(ISNA(VLOOKUP(G85,CommodityCodes,2,FALSE))=TRUE,"",VLOOKUP(G85,CommodityCodes,2,FALSE))</f>
        <v>Air, Low Pressure</v>
      </c>
      <c r="I85" s="21"/>
    </row>
    <row r="86" spans="1:9" x14ac:dyDescent="0.2">
      <c r="A86" s="21" t="s">
        <v>1241</v>
      </c>
      <c r="B86" s="22" t="s">
        <v>1243</v>
      </c>
      <c r="C86" s="22" t="s">
        <v>1236</v>
      </c>
      <c r="D86" s="22" t="s">
        <v>128</v>
      </c>
      <c r="E86" s="22" t="s">
        <v>2688</v>
      </c>
      <c r="F86" s="63">
        <v>300</v>
      </c>
      <c r="G86" s="22" t="s">
        <v>136</v>
      </c>
      <c r="H86" s="22" t="str">
        <f t="shared" si="16"/>
        <v>Air, Low Pressure</v>
      </c>
      <c r="I86" s="21"/>
    </row>
    <row r="87" spans="1:9" x14ac:dyDescent="0.2">
      <c r="A87" s="21" t="s">
        <v>1241</v>
      </c>
      <c r="B87" s="22" t="s">
        <v>1244</v>
      </c>
      <c r="C87" s="22" t="s">
        <v>1236</v>
      </c>
      <c r="D87" s="22" t="s">
        <v>154</v>
      </c>
      <c r="E87" s="22" t="s">
        <v>1167</v>
      </c>
      <c r="F87" s="63">
        <v>300</v>
      </c>
      <c r="G87" s="22" t="s">
        <v>136</v>
      </c>
      <c r="H87" s="22" t="str">
        <f t="shared" si="16"/>
        <v>Air, Low Pressure</v>
      </c>
      <c r="I87" s="21"/>
    </row>
    <row r="88" spans="1:9" x14ac:dyDescent="0.2">
      <c r="A88" s="45" t="s">
        <v>1269</v>
      </c>
      <c r="B88" s="22"/>
      <c r="C88" s="22"/>
      <c r="D88" s="22"/>
      <c r="E88" s="22"/>
      <c r="F88" s="63"/>
      <c r="G88" s="22"/>
      <c r="H88" s="22"/>
      <c r="I88" s="21"/>
    </row>
    <row r="89" spans="1:9" x14ac:dyDescent="0.2">
      <c r="A89" s="21" t="s">
        <v>281</v>
      </c>
      <c r="B89" s="101" t="s">
        <v>638</v>
      </c>
      <c r="C89" s="22" t="s">
        <v>105</v>
      </c>
      <c r="D89" s="22" t="s">
        <v>155</v>
      </c>
      <c r="E89" s="22" t="s">
        <v>125</v>
      </c>
      <c r="F89" s="63">
        <v>300</v>
      </c>
      <c r="G89" s="22" t="s">
        <v>314</v>
      </c>
      <c r="H89" s="22" t="str">
        <f>IF(ISNA(VLOOKUP(G89,CommodityCodes,2,FALSE))=TRUE,"",VLOOKUP(G89,CommodityCodes,2,FALSE))</f>
        <v>High Rate Clarifier Sludge</v>
      </c>
      <c r="I89" s="21"/>
    </row>
    <row r="90" spans="1:9" x14ac:dyDescent="0.2">
      <c r="A90" s="21" t="s">
        <v>677</v>
      </c>
      <c r="B90" s="22" t="s">
        <v>1270</v>
      </c>
      <c r="C90" s="22" t="s">
        <v>675</v>
      </c>
      <c r="D90" s="22" t="s">
        <v>154</v>
      </c>
      <c r="E90" s="22" t="s">
        <v>165</v>
      </c>
      <c r="F90" s="63">
        <v>100</v>
      </c>
      <c r="G90" s="22" t="s">
        <v>162</v>
      </c>
      <c r="H90" s="22" t="str">
        <f t="shared" ref="H90" si="17">IF(ISNA(VLOOKUP(G90,CommodityCodes,2,FALSE))=TRUE,"",VLOOKUP(G90,CommodityCodes,2,FALSE))</f>
        <v>Flushing Water</v>
      </c>
      <c r="I90" s="21"/>
    </row>
    <row r="91" spans="1:9" x14ac:dyDescent="0.2">
      <c r="A91" s="35" t="s">
        <v>537</v>
      </c>
      <c r="B91" s="37"/>
      <c r="C91" s="37"/>
      <c r="D91" s="37"/>
      <c r="E91" s="37"/>
      <c r="F91" s="64"/>
      <c r="G91" s="37"/>
      <c r="H91" s="37" t="str">
        <f t="shared" si="5"/>
        <v/>
      </c>
      <c r="I91" s="36"/>
    </row>
    <row r="92" spans="1:9" x14ac:dyDescent="0.2">
      <c r="A92" s="21" t="s">
        <v>2076</v>
      </c>
      <c r="B92" s="101" t="s">
        <v>2673</v>
      </c>
      <c r="C92" s="22" t="s">
        <v>2075</v>
      </c>
      <c r="D92" s="22" t="s">
        <v>155</v>
      </c>
      <c r="E92" s="22" t="s">
        <v>125</v>
      </c>
      <c r="F92" s="63">
        <v>150</v>
      </c>
      <c r="G92" s="22" t="s">
        <v>457</v>
      </c>
      <c r="H92" s="22" t="str">
        <f t="shared" si="5"/>
        <v>Primary Sludge</v>
      </c>
      <c r="I92" s="21" t="s">
        <v>2079</v>
      </c>
    </row>
    <row r="93" spans="1:9" x14ac:dyDescent="0.2">
      <c r="A93" s="21" t="s">
        <v>2077</v>
      </c>
      <c r="B93" s="22" t="s">
        <v>2078</v>
      </c>
      <c r="C93" s="22" t="s">
        <v>2075</v>
      </c>
      <c r="D93" s="22" t="s">
        <v>155</v>
      </c>
      <c r="E93" s="22" t="s">
        <v>125</v>
      </c>
      <c r="F93" s="63">
        <v>150</v>
      </c>
      <c r="G93" s="22" t="s">
        <v>457</v>
      </c>
      <c r="H93" s="22" t="str">
        <f t="shared" ref="H93" si="18">IF(ISNA(VLOOKUP(G93,CommodityCodes,2,FALSE))=TRUE,"",VLOOKUP(G93,CommodityCodes,2,FALSE))</f>
        <v>Primary Sludge</v>
      </c>
      <c r="I93" s="21"/>
    </row>
    <row r="94" spans="1:9" x14ac:dyDescent="0.2">
      <c r="A94" s="21" t="s">
        <v>2502</v>
      </c>
      <c r="B94" s="101" t="s">
        <v>2504</v>
      </c>
      <c r="C94" s="101" t="s">
        <v>2075</v>
      </c>
      <c r="D94" s="101" t="s">
        <v>155</v>
      </c>
      <c r="E94" s="101" t="s">
        <v>125</v>
      </c>
      <c r="F94" s="63">
        <v>150</v>
      </c>
      <c r="G94" s="101" t="s">
        <v>457</v>
      </c>
      <c r="H94" s="101" t="str">
        <f t="shared" ref="H94" si="19">IF(ISNA(VLOOKUP(G94,CommodityCodes,2,FALSE))=TRUE,"",VLOOKUP(G94,CommodityCodes,2,FALSE))</f>
        <v>Primary Sludge</v>
      </c>
      <c r="I94" s="21"/>
    </row>
    <row r="95" spans="1:9" x14ac:dyDescent="0.2">
      <c r="A95" s="21" t="s">
        <v>2621</v>
      </c>
      <c r="B95" s="22" t="s">
        <v>2244</v>
      </c>
      <c r="C95" s="22" t="s">
        <v>2245</v>
      </c>
      <c r="D95" s="22" t="s">
        <v>155</v>
      </c>
      <c r="E95" s="22" t="s">
        <v>125</v>
      </c>
      <c r="F95" s="63">
        <v>250</v>
      </c>
      <c r="G95" s="22" t="s">
        <v>162</v>
      </c>
      <c r="H95" s="22" t="str">
        <f t="shared" ref="H95:H96" si="20">IF(ISNA(VLOOKUP(G95,CommodityCodes,2,FALSE))=TRUE,"",VLOOKUP(G95,CommodityCodes,2,FALSE))</f>
        <v>Flushing Water</v>
      </c>
      <c r="I95" s="21"/>
    </row>
    <row r="96" spans="1:9" x14ac:dyDescent="0.2">
      <c r="A96" s="21" t="s">
        <v>2642</v>
      </c>
      <c r="B96" s="101" t="s">
        <v>2644</v>
      </c>
      <c r="C96" s="101" t="s">
        <v>2643</v>
      </c>
      <c r="D96" s="101" t="s">
        <v>155</v>
      </c>
      <c r="E96" s="101" t="s">
        <v>125</v>
      </c>
      <c r="F96" s="63">
        <v>100</v>
      </c>
      <c r="G96" s="101" t="s">
        <v>181</v>
      </c>
      <c r="H96" s="101" t="str">
        <f t="shared" si="20"/>
        <v>Process Drain</v>
      </c>
      <c r="I96" s="21"/>
    </row>
    <row r="97" spans="1:9" x14ac:dyDescent="0.2">
      <c r="A97" s="35" t="s">
        <v>538</v>
      </c>
      <c r="B97" s="37"/>
      <c r="C97" s="37"/>
      <c r="D97" s="37"/>
      <c r="E97" s="37"/>
      <c r="F97" s="64"/>
      <c r="G97" s="37"/>
      <c r="H97" s="37" t="str">
        <f t="shared" si="5"/>
        <v/>
      </c>
      <c r="I97" s="36"/>
    </row>
    <row r="98" spans="1:9" x14ac:dyDescent="0.2">
      <c r="A98" s="45" t="s">
        <v>734</v>
      </c>
      <c r="B98" s="22"/>
      <c r="C98" s="22"/>
      <c r="D98" s="22"/>
      <c r="E98" s="22"/>
      <c r="F98" s="63"/>
      <c r="G98" s="22"/>
      <c r="H98" s="22" t="str">
        <f t="shared" si="5"/>
        <v/>
      </c>
      <c r="I98" s="21"/>
    </row>
    <row r="99" spans="1:9" x14ac:dyDescent="0.2">
      <c r="A99" s="21" t="s">
        <v>756</v>
      </c>
      <c r="B99" s="22" t="s">
        <v>737</v>
      </c>
      <c r="C99" s="22" t="s">
        <v>738</v>
      </c>
      <c r="D99" s="22" t="s">
        <v>161</v>
      </c>
      <c r="E99" s="22" t="s">
        <v>112</v>
      </c>
      <c r="F99" s="63">
        <v>350</v>
      </c>
      <c r="G99" s="22" t="s">
        <v>453</v>
      </c>
      <c r="H99" s="22" t="str">
        <f t="shared" si="5"/>
        <v>Primary Effluent</v>
      </c>
      <c r="I99" s="21"/>
    </row>
    <row r="100" spans="1:9" x14ac:dyDescent="0.2">
      <c r="A100" s="21" t="s">
        <v>756</v>
      </c>
      <c r="B100" s="22" t="s">
        <v>739</v>
      </c>
      <c r="C100" s="22" t="s">
        <v>738</v>
      </c>
      <c r="D100" s="22" t="s">
        <v>161</v>
      </c>
      <c r="E100" s="22" t="s">
        <v>112</v>
      </c>
      <c r="F100" s="63">
        <v>350</v>
      </c>
      <c r="G100" s="22" t="s">
        <v>453</v>
      </c>
      <c r="H100" s="22" t="str">
        <f t="shared" ref="H100" si="21">IF(ISNA(VLOOKUP(G100,CommodityCodes,2,FALSE))=TRUE,"",VLOOKUP(G100,CommodityCodes,2,FALSE))</f>
        <v>Primary Effluent</v>
      </c>
      <c r="I100" s="21"/>
    </row>
    <row r="101" spans="1:9" x14ac:dyDescent="0.2">
      <c r="A101" s="21" t="s">
        <v>757</v>
      </c>
      <c r="B101" s="22" t="s">
        <v>859</v>
      </c>
      <c r="C101" s="22" t="s">
        <v>738</v>
      </c>
      <c r="D101" s="22" t="s">
        <v>161</v>
      </c>
      <c r="E101" s="22" t="s">
        <v>112</v>
      </c>
      <c r="F101" s="63">
        <v>600</v>
      </c>
      <c r="G101" s="22" t="s">
        <v>467</v>
      </c>
      <c r="H101" s="22" t="str">
        <f t="shared" ref="H101:H103" si="22">IF(ISNA(VLOOKUP(G101,CommodityCodes,2,FALSE))=TRUE,"",VLOOKUP(G101,CommodityCodes,2,FALSE))</f>
        <v>Return Activated Sludge</v>
      </c>
      <c r="I101" s="21"/>
    </row>
    <row r="102" spans="1:9" x14ac:dyDescent="0.2">
      <c r="A102" s="21" t="s">
        <v>758</v>
      </c>
      <c r="B102" s="22" t="s">
        <v>743</v>
      </c>
      <c r="C102" s="22" t="s">
        <v>738</v>
      </c>
      <c r="D102" s="22" t="s">
        <v>155</v>
      </c>
      <c r="E102" s="22" t="s">
        <v>125</v>
      </c>
      <c r="F102" s="63">
        <v>100</v>
      </c>
      <c r="G102" s="22" t="s">
        <v>399</v>
      </c>
      <c r="H102" s="22" t="str">
        <f t="shared" si="22"/>
        <v>Fermented Sludge Filtrate</v>
      </c>
      <c r="I102" s="21"/>
    </row>
    <row r="103" spans="1:9" x14ac:dyDescent="0.2">
      <c r="A103" s="21" t="s">
        <v>758</v>
      </c>
      <c r="B103" s="22" t="s">
        <v>744</v>
      </c>
      <c r="C103" s="22" t="s">
        <v>738</v>
      </c>
      <c r="D103" s="22" t="s">
        <v>155</v>
      </c>
      <c r="E103" s="22" t="s">
        <v>125</v>
      </c>
      <c r="F103" s="63">
        <v>100</v>
      </c>
      <c r="G103" s="22" t="s">
        <v>399</v>
      </c>
      <c r="H103" s="22" t="str">
        <f t="shared" si="22"/>
        <v>Fermented Sludge Filtrate</v>
      </c>
      <c r="I103" s="21"/>
    </row>
    <row r="104" spans="1:9" x14ac:dyDescent="0.2">
      <c r="A104" s="21" t="s">
        <v>759</v>
      </c>
      <c r="B104" s="22" t="s">
        <v>746</v>
      </c>
      <c r="C104" s="22" t="s">
        <v>738</v>
      </c>
      <c r="D104" s="22" t="s">
        <v>155</v>
      </c>
      <c r="E104" s="22" t="s">
        <v>125</v>
      </c>
      <c r="F104" s="63">
        <v>75</v>
      </c>
      <c r="G104" s="22" t="s">
        <v>399</v>
      </c>
      <c r="H104" s="22" t="str">
        <f t="shared" ref="H104:H105" si="23">IF(ISNA(VLOOKUP(G104,CommodityCodes,2,FALSE))=TRUE,"",VLOOKUP(G104,CommodityCodes,2,FALSE))</f>
        <v>Fermented Sludge Filtrate</v>
      </c>
      <c r="I104" s="21"/>
    </row>
    <row r="105" spans="1:9" x14ac:dyDescent="0.2">
      <c r="A105" s="21" t="s">
        <v>759</v>
      </c>
      <c r="B105" s="22" t="s">
        <v>747</v>
      </c>
      <c r="C105" s="22" t="s">
        <v>738</v>
      </c>
      <c r="D105" s="22" t="s">
        <v>155</v>
      </c>
      <c r="E105" s="22" t="s">
        <v>125</v>
      </c>
      <c r="F105" s="63">
        <v>75</v>
      </c>
      <c r="G105" s="22" t="s">
        <v>399</v>
      </c>
      <c r="H105" s="22" t="str">
        <f t="shared" si="23"/>
        <v>Fermented Sludge Filtrate</v>
      </c>
      <c r="I105" s="21"/>
    </row>
    <row r="106" spans="1:9" x14ac:dyDescent="0.2">
      <c r="A106" s="21" t="s">
        <v>1011</v>
      </c>
      <c r="B106" s="22" t="s">
        <v>1086</v>
      </c>
      <c r="C106" s="22" t="s">
        <v>738</v>
      </c>
      <c r="D106" s="22" t="s">
        <v>155</v>
      </c>
      <c r="E106" s="22" t="s">
        <v>125</v>
      </c>
      <c r="F106" s="63">
        <v>250</v>
      </c>
      <c r="G106" s="22" t="s">
        <v>181</v>
      </c>
      <c r="H106" s="22" t="str">
        <f t="shared" ref="H106" si="24">IF(ISNA(VLOOKUP(G106,CommodityCodes,2,FALSE))=TRUE,"",VLOOKUP(G106,CommodityCodes,2,FALSE))</f>
        <v>Process Drain</v>
      </c>
      <c r="I106" s="21"/>
    </row>
    <row r="107" spans="1:9" x14ac:dyDescent="0.2">
      <c r="A107" s="21" t="s">
        <v>754</v>
      </c>
      <c r="B107" s="22" t="s">
        <v>760</v>
      </c>
      <c r="C107" s="22" t="s">
        <v>752</v>
      </c>
      <c r="D107" s="22" t="s">
        <v>154</v>
      </c>
      <c r="E107" s="22" t="s">
        <v>1082</v>
      </c>
      <c r="F107" s="63">
        <v>150</v>
      </c>
      <c r="G107" s="22" t="s">
        <v>136</v>
      </c>
      <c r="H107" s="22" t="str">
        <f t="shared" ref="H107" si="25">IF(ISNA(VLOOKUP(G107,CommodityCodes,2,FALSE))=TRUE,"",VLOOKUP(G107,CommodityCodes,2,FALSE))</f>
        <v>Air, Low Pressure</v>
      </c>
      <c r="I107" s="21"/>
    </row>
    <row r="108" spans="1:9" x14ac:dyDescent="0.2">
      <c r="A108" s="21" t="s">
        <v>754</v>
      </c>
      <c r="B108" s="22" t="s">
        <v>761</v>
      </c>
      <c r="C108" s="22" t="s">
        <v>752</v>
      </c>
      <c r="D108" s="22" t="s">
        <v>154</v>
      </c>
      <c r="E108" s="22" t="s">
        <v>1082</v>
      </c>
      <c r="F108" s="63">
        <v>150</v>
      </c>
      <c r="G108" s="22" t="s">
        <v>136</v>
      </c>
      <c r="H108" s="22" t="str">
        <f t="shared" ref="H108" si="26">IF(ISNA(VLOOKUP(G108,CommodityCodes,2,FALSE))=TRUE,"",VLOOKUP(G108,CommodityCodes,2,FALSE))</f>
        <v>Air, Low Pressure</v>
      </c>
      <c r="I108" s="21"/>
    </row>
    <row r="109" spans="1:9" x14ac:dyDescent="0.2">
      <c r="A109" s="21" t="s">
        <v>754</v>
      </c>
      <c r="B109" s="22" t="s">
        <v>1007</v>
      </c>
      <c r="C109" s="22" t="s">
        <v>752</v>
      </c>
      <c r="D109" s="22" t="s">
        <v>154</v>
      </c>
      <c r="E109" s="22" t="s">
        <v>1082</v>
      </c>
      <c r="F109" s="63">
        <v>100</v>
      </c>
      <c r="G109" s="22" t="s">
        <v>136</v>
      </c>
      <c r="H109" s="22" t="str">
        <f t="shared" ref="H109" si="27">IF(ISNA(VLOOKUP(G109,CommodityCodes,2,FALSE))=TRUE,"",VLOOKUP(G109,CommodityCodes,2,FALSE))</f>
        <v>Air, Low Pressure</v>
      </c>
      <c r="I109" s="21"/>
    </row>
    <row r="110" spans="1:9" x14ac:dyDescent="0.2">
      <c r="A110" s="21" t="s">
        <v>763</v>
      </c>
      <c r="B110" s="22" t="s">
        <v>770</v>
      </c>
      <c r="C110" s="22" t="s">
        <v>752</v>
      </c>
      <c r="D110" s="22" t="s">
        <v>154</v>
      </c>
      <c r="E110" s="22" t="s">
        <v>1082</v>
      </c>
      <c r="F110" s="63">
        <v>500</v>
      </c>
      <c r="G110" s="22" t="s">
        <v>136</v>
      </c>
      <c r="H110" s="22" t="str">
        <f t="shared" ref="H110:H123" si="28">IF(ISNA(VLOOKUP(G110,CommodityCodes,2,FALSE))=TRUE,"",VLOOKUP(G110,CommodityCodes,2,FALSE))</f>
        <v>Air, Low Pressure</v>
      </c>
      <c r="I110" s="21"/>
    </row>
    <row r="111" spans="1:9" x14ac:dyDescent="0.2">
      <c r="A111" s="21" t="s">
        <v>763</v>
      </c>
      <c r="B111" s="22" t="s">
        <v>771</v>
      </c>
      <c r="C111" s="22" t="s">
        <v>752</v>
      </c>
      <c r="D111" s="22" t="s">
        <v>154</v>
      </c>
      <c r="E111" s="22" t="s">
        <v>1082</v>
      </c>
      <c r="F111" s="63">
        <v>200</v>
      </c>
      <c r="G111" s="22" t="s">
        <v>136</v>
      </c>
      <c r="H111" s="22" t="str">
        <f t="shared" si="28"/>
        <v>Air, Low Pressure</v>
      </c>
      <c r="I111" s="21"/>
    </row>
    <row r="112" spans="1:9" x14ac:dyDescent="0.2">
      <c r="A112" s="21" t="s">
        <v>763</v>
      </c>
      <c r="B112" s="22" t="s">
        <v>772</v>
      </c>
      <c r="C112" s="22" t="s">
        <v>752</v>
      </c>
      <c r="D112" s="22" t="s">
        <v>154</v>
      </c>
      <c r="E112" s="22" t="s">
        <v>1082</v>
      </c>
      <c r="F112" s="63">
        <v>200</v>
      </c>
      <c r="G112" s="22" t="s">
        <v>136</v>
      </c>
      <c r="H112" s="22" t="str">
        <f t="shared" si="28"/>
        <v>Air, Low Pressure</v>
      </c>
      <c r="I112" s="21"/>
    </row>
    <row r="113" spans="1:9" x14ac:dyDescent="0.2">
      <c r="A113" s="21" t="s">
        <v>763</v>
      </c>
      <c r="B113" s="22" t="s">
        <v>773</v>
      </c>
      <c r="C113" s="22" t="s">
        <v>752</v>
      </c>
      <c r="D113" s="22" t="s">
        <v>154</v>
      </c>
      <c r="E113" s="22" t="s">
        <v>1082</v>
      </c>
      <c r="F113" s="63">
        <v>200</v>
      </c>
      <c r="G113" s="22" t="s">
        <v>136</v>
      </c>
      <c r="H113" s="22" t="str">
        <f t="shared" si="28"/>
        <v>Air, Low Pressure</v>
      </c>
      <c r="I113" s="21"/>
    </row>
    <row r="114" spans="1:9" x14ac:dyDescent="0.2">
      <c r="A114" s="21" t="s">
        <v>763</v>
      </c>
      <c r="B114" s="22" t="s">
        <v>774</v>
      </c>
      <c r="C114" s="22" t="s">
        <v>752</v>
      </c>
      <c r="D114" s="22" t="s">
        <v>154</v>
      </c>
      <c r="E114" s="22" t="s">
        <v>1082</v>
      </c>
      <c r="F114" s="63">
        <v>200</v>
      </c>
      <c r="G114" s="22" t="s">
        <v>136</v>
      </c>
      <c r="H114" s="22" t="str">
        <f t="shared" si="28"/>
        <v>Air, Low Pressure</v>
      </c>
      <c r="I114" s="21"/>
    </row>
    <row r="115" spans="1:9" x14ac:dyDescent="0.2">
      <c r="A115" s="21" t="s">
        <v>763</v>
      </c>
      <c r="B115" s="22" t="s">
        <v>2259</v>
      </c>
      <c r="C115" s="22" t="s">
        <v>752</v>
      </c>
      <c r="D115" s="22" t="s">
        <v>154</v>
      </c>
      <c r="E115" s="22" t="s">
        <v>1082</v>
      </c>
      <c r="F115" s="63">
        <v>200</v>
      </c>
      <c r="G115" s="22" t="s">
        <v>136</v>
      </c>
      <c r="H115" s="22" t="str">
        <f t="shared" ref="H115:H118" si="29">IF(ISNA(VLOOKUP(G115,CommodityCodes,2,FALSE))=TRUE,"",VLOOKUP(G115,CommodityCodes,2,FALSE))</f>
        <v>Air, Low Pressure</v>
      </c>
      <c r="I115" s="21"/>
    </row>
    <row r="116" spans="1:9" x14ac:dyDescent="0.2">
      <c r="A116" s="21" t="s">
        <v>763</v>
      </c>
      <c r="B116" s="22" t="s">
        <v>2260</v>
      </c>
      <c r="C116" s="22" t="s">
        <v>752</v>
      </c>
      <c r="D116" s="22" t="s">
        <v>154</v>
      </c>
      <c r="E116" s="22" t="s">
        <v>1082</v>
      </c>
      <c r="F116" s="63">
        <v>200</v>
      </c>
      <c r="G116" s="22" t="s">
        <v>136</v>
      </c>
      <c r="H116" s="22" t="str">
        <f t="shared" si="29"/>
        <v>Air, Low Pressure</v>
      </c>
      <c r="I116" s="21"/>
    </row>
    <row r="117" spans="1:9" x14ac:dyDescent="0.2">
      <c r="A117" s="21" t="s">
        <v>763</v>
      </c>
      <c r="B117" s="22" t="s">
        <v>2261</v>
      </c>
      <c r="C117" s="22" t="s">
        <v>752</v>
      </c>
      <c r="D117" s="22" t="s">
        <v>154</v>
      </c>
      <c r="E117" s="22" t="s">
        <v>1082</v>
      </c>
      <c r="F117" s="63">
        <v>200</v>
      </c>
      <c r="G117" s="22" t="s">
        <v>136</v>
      </c>
      <c r="H117" s="22" t="str">
        <f t="shared" si="29"/>
        <v>Air, Low Pressure</v>
      </c>
      <c r="I117" s="21"/>
    </row>
    <row r="118" spans="1:9" x14ac:dyDescent="0.2">
      <c r="A118" s="21" t="s">
        <v>763</v>
      </c>
      <c r="B118" s="22" t="s">
        <v>2262</v>
      </c>
      <c r="C118" s="22" t="s">
        <v>752</v>
      </c>
      <c r="D118" s="22" t="s">
        <v>154</v>
      </c>
      <c r="E118" s="22" t="s">
        <v>1082</v>
      </c>
      <c r="F118" s="63">
        <v>200</v>
      </c>
      <c r="G118" s="22" t="s">
        <v>136</v>
      </c>
      <c r="H118" s="22" t="str">
        <f t="shared" si="29"/>
        <v>Air, Low Pressure</v>
      </c>
      <c r="I118" s="21"/>
    </row>
    <row r="119" spans="1:9" x14ac:dyDescent="0.2">
      <c r="A119" s="21" t="s">
        <v>764</v>
      </c>
      <c r="B119" s="22" t="s">
        <v>775</v>
      </c>
      <c r="C119" s="22" t="s">
        <v>752</v>
      </c>
      <c r="D119" s="22" t="s">
        <v>154</v>
      </c>
      <c r="E119" s="22" t="s">
        <v>1082</v>
      </c>
      <c r="F119" s="63">
        <v>100</v>
      </c>
      <c r="G119" s="22" t="s">
        <v>136</v>
      </c>
      <c r="H119" s="22" t="str">
        <f t="shared" ref="H119" si="30">IF(ISNA(VLOOKUP(G119,CommodityCodes,2,FALSE))=TRUE,"",VLOOKUP(G119,CommodityCodes,2,FALSE))</f>
        <v>Air, Low Pressure</v>
      </c>
      <c r="I119" s="21"/>
    </row>
    <row r="120" spans="1:9" x14ac:dyDescent="0.2">
      <c r="A120" s="21" t="s">
        <v>764</v>
      </c>
      <c r="B120" s="22" t="s">
        <v>776</v>
      </c>
      <c r="C120" s="22" t="s">
        <v>752</v>
      </c>
      <c r="D120" s="22" t="s">
        <v>154</v>
      </c>
      <c r="E120" s="22" t="s">
        <v>1082</v>
      </c>
      <c r="F120" s="63">
        <v>100</v>
      </c>
      <c r="G120" s="22" t="s">
        <v>136</v>
      </c>
      <c r="H120" s="22" t="str">
        <f t="shared" si="28"/>
        <v>Air, Low Pressure</v>
      </c>
      <c r="I120" s="21"/>
    </row>
    <row r="121" spans="1:9" x14ac:dyDescent="0.2">
      <c r="A121" s="21" t="s">
        <v>764</v>
      </c>
      <c r="B121" s="22" t="s">
        <v>1008</v>
      </c>
      <c r="C121" s="22" t="s">
        <v>752</v>
      </c>
      <c r="D121" s="22" t="s">
        <v>154</v>
      </c>
      <c r="E121" s="22" t="s">
        <v>1082</v>
      </c>
      <c r="F121" s="63">
        <v>75</v>
      </c>
      <c r="G121" s="22" t="s">
        <v>136</v>
      </c>
      <c r="H121" s="22" t="str">
        <f t="shared" ref="H121" si="31">IF(ISNA(VLOOKUP(G121,CommodityCodes,2,FALSE))=TRUE,"",VLOOKUP(G121,CommodityCodes,2,FALSE))</f>
        <v>Air, Low Pressure</v>
      </c>
      <c r="I121" s="21"/>
    </row>
    <row r="122" spans="1:9" x14ac:dyDescent="0.2">
      <c r="A122" s="21" t="s">
        <v>765</v>
      </c>
      <c r="B122" s="22" t="s">
        <v>777</v>
      </c>
      <c r="C122" s="22" t="s">
        <v>752</v>
      </c>
      <c r="D122" s="22" t="s">
        <v>154</v>
      </c>
      <c r="E122" s="22" t="s">
        <v>1082</v>
      </c>
      <c r="F122" s="63">
        <v>150</v>
      </c>
      <c r="G122" s="22" t="s">
        <v>136</v>
      </c>
      <c r="H122" s="22" t="str">
        <f t="shared" si="28"/>
        <v>Air, Low Pressure</v>
      </c>
      <c r="I122" s="21"/>
    </row>
    <row r="123" spans="1:9" x14ac:dyDescent="0.2">
      <c r="A123" s="21" t="s">
        <v>765</v>
      </c>
      <c r="B123" s="22" t="s">
        <v>778</v>
      </c>
      <c r="C123" s="22" t="s">
        <v>752</v>
      </c>
      <c r="D123" s="22" t="s">
        <v>154</v>
      </c>
      <c r="E123" s="22" t="s">
        <v>1082</v>
      </c>
      <c r="F123" s="63">
        <v>150</v>
      </c>
      <c r="G123" s="22" t="s">
        <v>136</v>
      </c>
      <c r="H123" s="22" t="str">
        <f t="shared" si="28"/>
        <v>Air, Low Pressure</v>
      </c>
      <c r="I123" s="21"/>
    </row>
    <row r="124" spans="1:9" x14ac:dyDescent="0.2">
      <c r="A124" s="21" t="s">
        <v>765</v>
      </c>
      <c r="B124" s="22" t="s">
        <v>779</v>
      </c>
      <c r="C124" s="22" t="s">
        <v>752</v>
      </c>
      <c r="D124" s="22" t="s">
        <v>154</v>
      </c>
      <c r="E124" s="22" t="s">
        <v>1082</v>
      </c>
      <c r="F124" s="63">
        <v>150</v>
      </c>
      <c r="G124" s="22" t="s">
        <v>136</v>
      </c>
      <c r="H124" s="22" t="str">
        <f t="shared" ref="H124:H125" si="32">IF(ISNA(VLOOKUP(G124,CommodityCodes,2,FALSE))=TRUE,"",VLOOKUP(G124,CommodityCodes,2,FALSE))</f>
        <v>Air, Low Pressure</v>
      </c>
      <c r="I124" s="21"/>
    </row>
    <row r="125" spans="1:9" x14ac:dyDescent="0.2">
      <c r="A125" s="21" t="s">
        <v>765</v>
      </c>
      <c r="B125" s="22" t="s">
        <v>780</v>
      </c>
      <c r="C125" s="22" t="s">
        <v>752</v>
      </c>
      <c r="D125" s="22" t="s">
        <v>154</v>
      </c>
      <c r="E125" s="22" t="s">
        <v>1082</v>
      </c>
      <c r="F125" s="63">
        <v>150</v>
      </c>
      <c r="G125" s="22" t="s">
        <v>136</v>
      </c>
      <c r="H125" s="22" t="str">
        <f t="shared" si="32"/>
        <v>Air, Low Pressure</v>
      </c>
      <c r="I125" s="21"/>
    </row>
    <row r="126" spans="1:9" ht="12.6" customHeight="1" x14ac:dyDescent="0.2">
      <c r="A126" s="21" t="s">
        <v>1014</v>
      </c>
      <c r="B126" s="22" t="s">
        <v>895</v>
      </c>
      <c r="C126" s="22" t="s">
        <v>752</v>
      </c>
      <c r="D126" s="22" t="s">
        <v>154</v>
      </c>
      <c r="E126" s="22" t="s">
        <v>1082</v>
      </c>
      <c r="F126" s="63">
        <v>200</v>
      </c>
      <c r="G126" s="22" t="s">
        <v>136</v>
      </c>
      <c r="H126" s="22" t="str">
        <f t="shared" ref="H126" si="33">IF(ISNA(VLOOKUP(G126,CommodityCodes,2,FALSE))=TRUE,"",VLOOKUP(G126,CommodityCodes,2,FALSE))</f>
        <v>Air, Low Pressure</v>
      </c>
      <c r="I126" s="21"/>
    </row>
    <row r="127" spans="1:9" ht="12.6" customHeight="1" x14ac:dyDescent="0.2">
      <c r="A127" s="21" t="s">
        <v>1014</v>
      </c>
      <c r="B127" s="22" t="s">
        <v>1015</v>
      </c>
      <c r="C127" s="22" t="s">
        <v>752</v>
      </c>
      <c r="D127" s="22" t="s">
        <v>154</v>
      </c>
      <c r="E127" s="22" t="s">
        <v>1082</v>
      </c>
      <c r="F127" s="63">
        <v>150</v>
      </c>
      <c r="G127" s="22" t="s">
        <v>136</v>
      </c>
      <c r="H127" s="22" t="str">
        <f t="shared" ref="H127:H128" si="34">IF(ISNA(VLOOKUP(G127,CommodityCodes,2,FALSE))=TRUE,"",VLOOKUP(G127,CommodityCodes,2,FALSE))</f>
        <v>Air, Low Pressure</v>
      </c>
      <c r="I127" s="21"/>
    </row>
    <row r="128" spans="1:9" ht="12.6" customHeight="1" x14ac:dyDescent="0.2">
      <c r="A128" s="21" t="s">
        <v>892</v>
      </c>
      <c r="B128" s="22" t="s">
        <v>896</v>
      </c>
      <c r="C128" s="22" t="s">
        <v>752</v>
      </c>
      <c r="D128" s="22" t="s">
        <v>154</v>
      </c>
      <c r="E128" s="22" t="s">
        <v>1082</v>
      </c>
      <c r="F128" s="63">
        <v>200</v>
      </c>
      <c r="G128" s="22" t="s">
        <v>136</v>
      </c>
      <c r="H128" s="22" t="str">
        <f t="shared" si="34"/>
        <v>Air, Low Pressure</v>
      </c>
      <c r="I128" s="21"/>
    </row>
    <row r="129" spans="1:9" ht="12.6" customHeight="1" x14ac:dyDescent="0.2">
      <c r="A129" s="21" t="s">
        <v>892</v>
      </c>
      <c r="B129" s="22" t="s">
        <v>1016</v>
      </c>
      <c r="C129" s="22" t="s">
        <v>752</v>
      </c>
      <c r="D129" s="22" t="s">
        <v>154</v>
      </c>
      <c r="E129" s="22" t="s">
        <v>1082</v>
      </c>
      <c r="F129" s="63">
        <v>150</v>
      </c>
      <c r="G129" s="22" t="s">
        <v>136</v>
      </c>
      <c r="H129" s="22" t="str">
        <f t="shared" ref="H129" si="35">IF(ISNA(VLOOKUP(G129,CommodityCodes,2,FALSE))=TRUE,"",VLOOKUP(G129,CommodityCodes,2,FALSE))</f>
        <v>Air, Low Pressure</v>
      </c>
      <c r="I129" s="21"/>
    </row>
    <row r="130" spans="1:9" x14ac:dyDescent="0.2">
      <c r="A130" s="45" t="s">
        <v>781</v>
      </c>
      <c r="B130" s="22"/>
      <c r="C130" s="22"/>
      <c r="D130" s="22"/>
      <c r="E130" s="22"/>
      <c r="F130" s="63"/>
      <c r="G130" s="22"/>
      <c r="H130" s="22" t="str">
        <f t="shared" ref="H130:H160" si="36">IF(ISNA(VLOOKUP(G130,CommodityCodes,2,FALSE))=TRUE,"",VLOOKUP(G130,CommodityCodes,2,FALSE))</f>
        <v/>
      </c>
      <c r="I130" s="21"/>
    </row>
    <row r="131" spans="1:9" x14ac:dyDescent="0.2">
      <c r="A131" s="21" t="s">
        <v>756</v>
      </c>
      <c r="B131" s="22" t="s">
        <v>787</v>
      </c>
      <c r="C131" s="22" t="s">
        <v>783</v>
      </c>
      <c r="D131" s="22" t="s">
        <v>161</v>
      </c>
      <c r="E131" s="22" t="s">
        <v>112</v>
      </c>
      <c r="F131" s="63">
        <v>350</v>
      </c>
      <c r="G131" s="22" t="s">
        <v>453</v>
      </c>
      <c r="H131" s="22" t="str">
        <f t="shared" si="36"/>
        <v>Primary Effluent</v>
      </c>
      <c r="I131" s="21"/>
    </row>
    <row r="132" spans="1:9" x14ac:dyDescent="0.2">
      <c r="A132" s="21" t="s">
        <v>756</v>
      </c>
      <c r="B132" s="22" t="s">
        <v>788</v>
      </c>
      <c r="C132" s="22" t="s">
        <v>783</v>
      </c>
      <c r="D132" s="22" t="s">
        <v>161</v>
      </c>
      <c r="E132" s="22" t="s">
        <v>112</v>
      </c>
      <c r="F132" s="63">
        <v>350</v>
      </c>
      <c r="G132" s="22" t="s">
        <v>453</v>
      </c>
      <c r="H132" s="22" t="str">
        <f t="shared" si="36"/>
        <v>Primary Effluent</v>
      </c>
      <c r="I132" s="21"/>
    </row>
    <row r="133" spans="1:9" x14ac:dyDescent="0.2">
      <c r="A133" s="21" t="s">
        <v>757</v>
      </c>
      <c r="B133" s="22" t="s">
        <v>793</v>
      </c>
      <c r="C133" s="22" t="s">
        <v>783</v>
      </c>
      <c r="D133" s="22" t="s">
        <v>161</v>
      </c>
      <c r="E133" s="22" t="s">
        <v>112</v>
      </c>
      <c r="F133" s="63">
        <v>600</v>
      </c>
      <c r="G133" s="22" t="s">
        <v>467</v>
      </c>
      <c r="H133" s="22" t="str">
        <f t="shared" si="36"/>
        <v>Return Activated Sludge</v>
      </c>
      <c r="I133" s="21"/>
    </row>
    <row r="134" spans="1:9" x14ac:dyDescent="0.2">
      <c r="A134" s="21" t="s">
        <v>758</v>
      </c>
      <c r="B134" s="22" t="s">
        <v>789</v>
      </c>
      <c r="C134" s="22" t="s">
        <v>783</v>
      </c>
      <c r="D134" s="22" t="s">
        <v>155</v>
      </c>
      <c r="E134" s="22" t="s">
        <v>125</v>
      </c>
      <c r="F134" s="63">
        <v>100</v>
      </c>
      <c r="G134" s="22" t="s">
        <v>399</v>
      </c>
      <c r="H134" s="22" t="str">
        <f t="shared" si="36"/>
        <v>Fermented Sludge Filtrate</v>
      </c>
      <c r="I134" s="21"/>
    </row>
    <row r="135" spans="1:9" x14ac:dyDescent="0.2">
      <c r="A135" s="21" t="s">
        <v>758</v>
      </c>
      <c r="B135" s="22" t="s">
        <v>790</v>
      </c>
      <c r="C135" s="22" t="s">
        <v>783</v>
      </c>
      <c r="D135" s="22" t="s">
        <v>155</v>
      </c>
      <c r="E135" s="22" t="s">
        <v>125</v>
      </c>
      <c r="F135" s="63">
        <v>100</v>
      </c>
      <c r="G135" s="22" t="s">
        <v>399</v>
      </c>
      <c r="H135" s="22" t="str">
        <f t="shared" si="36"/>
        <v>Fermented Sludge Filtrate</v>
      </c>
      <c r="I135" s="21"/>
    </row>
    <row r="136" spans="1:9" x14ac:dyDescent="0.2">
      <c r="A136" s="21" t="s">
        <v>759</v>
      </c>
      <c r="B136" s="22" t="s">
        <v>791</v>
      </c>
      <c r="C136" s="22" t="s">
        <v>783</v>
      </c>
      <c r="D136" s="22" t="s">
        <v>155</v>
      </c>
      <c r="E136" s="22" t="s">
        <v>125</v>
      </c>
      <c r="F136" s="63">
        <v>75</v>
      </c>
      <c r="G136" s="22" t="s">
        <v>399</v>
      </c>
      <c r="H136" s="22" t="str">
        <f t="shared" si="36"/>
        <v>Fermented Sludge Filtrate</v>
      </c>
      <c r="I136" s="21"/>
    </row>
    <row r="137" spans="1:9" x14ac:dyDescent="0.2">
      <c r="A137" s="21" t="s">
        <v>759</v>
      </c>
      <c r="B137" s="22" t="s">
        <v>792</v>
      </c>
      <c r="C137" s="22" t="s">
        <v>783</v>
      </c>
      <c r="D137" s="22" t="s">
        <v>155</v>
      </c>
      <c r="E137" s="22" t="s">
        <v>125</v>
      </c>
      <c r="F137" s="63">
        <v>75</v>
      </c>
      <c r="G137" s="22" t="s">
        <v>399</v>
      </c>
      <c r="H137" s="22" t="str">
        <f t="shared" si="36"/>
        <v>Fermented Sludge Filtrate</v>
      </c>
      <c r="I137" s="21"/>
    </row>
    <row r="138" spans="1:9" x14ac:dyDescent="0.2">
      <c r="A138" s="21" t="s">
        <v>842</v>
      </c>
      <c r="B138" s="22" t="s">
        <v>844</v>
      </c>
      <c r="C138" s="22" t="s">
        <v>783</v>
      </c>
      <c r="D138" s="22" t="s">
        <v>155</v>
      </c>
      <c r="E138" s="22" t="s">
        <v>125</v>
      </c>
      <c r="F138" s="63">
        <v>200</v>
      </c>
      <c r="G138" s="22" t="s">
        <v>181</v>
      </c>
      <c r="H138" s="22" t="str">
        <f t="shared" ref="H138:H141" si="37">IF(ISNA(VLOOKUP(G138,CommodityCodes,2,FALSE))=TRUE,"",VLOOKUP(G138,CommodityCodes,2,FALSE))</f>
        <v>Process Drain</v>
      </c>
      <c r="I138" s="21"/>
    </row>
    <row r="139" spans="1:9" x14ac:dyDescent="0.2">
      <c r="A139" s="21" t="s">
        <v>843</v>
      </c>
      <c r="B139" s="22" t="s">
        <v>845</v>
      </c>
      <c r="C139" s="22" t="s">
        <v>783</v>
      </c>
      <c r="D139" s="22" t="s">
        <v>848</v>
      </c>
      <c r="E139" s="22" t="s">
        <v>850</v>
      </c>
      <c r="F139" s="63">
        <v>25</v>
      </c>
      <c r="G139" s="22" t="s">
        <v>181</v>
      </c>
      <c r="H139" s="22" t="str">
        <f t="shared" si="37"/>
        <v>Process Drain</v>
      </c>
      <c r="I139" s="21" t="s">
        <v>849</v>
      </c>
    </row>
    <row r="140" spans="1:9" x14ac:dyDescent="0.2">
      <c r="A140" s="21" t="s">
        <v>843</v>
      </c>
      <c r="B140" s="22" t="s">
        <v>846</v>
      </c>
      <c r="C140" s="22" t="s">
        <v>783</v>
      </c>
      <c r="D140" s="22" t="s">
        <v>128</v>
      </c>
      <c r="E140" s="22" t="s">
        <v>126</v>
      </c>
      <c r="F140" s="63">
        <v>200</v>
      </c>
      <c r="G140" s="22" t="s">
        <v>181</v>
      </c>
      <c r="H140" s="22" t="str">
        <f t="shared" si="37"/>
        <v>Process Drain</v>
      </c>
      <c r="I140" s="21"/>
    </row>
    <row r="141" spans="1:9" x14ac:dyDescent="0.2">
      <c r="A141" s="21" t="s">
        <v>843</v>
      </c>
      <c r="B141" s="22" t="s">
        <v>847</v>
      </c>
      <c r="C141" s="22" t="s">
        <v>783</v>
      </c>
      <c r="D141" s="22" t="s">
        <v>155</v>
      </c>
      <c r="E141" s="22" t="s">
        <v>125</v>
      </c>
      <c r="F141" s="63">
        <v>200</v>
      </c>
      <c r="G141" s="22" t="s">
        <v>181</v>
      </c>
      <c r="H141" s="22" t="str">
        <f t="shared" si="37"/>
        <v>Process Drain</v>
      </c>
      <c r="I141" s="21"/>
    </row>
    <row r="142" spans="1:9" x14ac:dyDescent="0.2">
      <c r="A142" s="21" t="s">
        <v>754</v>
      </c>
      <c r="B142" s="22" t="s">
        <v>794</v>
      </c>
      <c r="C142" s="22" t="s">
        <v>784</v>
      </c>
      <c r="D142" s="22" t="s">
        <v>154</v>
      </c>
      <c r="E142" s="22" t="s">
        <v>1082</v>
      </c>
      <c r="F142" s="63">
        <v>150</v>
      </c>
      <c r="G142" s="22" t="s">
        <v>136</v>
      </c>
      <c r="H142" s="22" t="str">
        <f t="shared" si="36"/>
        <v>Air, Low Pressure</v>
      </c>
      <c r="I142" s="21"/>
    </row>
    <row r="143" spans="1:9" x14ac:dyDescent="0.2">
      <c r="A143" s="21" t="s">
        <v>754</v>
      </c>
      <c r="B143" s="22" t="s">
        <v>795</v>
      </c>
      <c r="C143" s="22" t="s">
        <v>784</v>
      </c>
      <c r="D143" s="22" t="s">
        <v>154</v>
      </c>
      <c r="E143" s="22" t="s">
        <v>1082</v>
      </c>
      <c r="F143" s="63">
        <v>150</v>
      </c>
      <c r="G143" s="22" t="s">
        <v>136</v>
      </c>
      <c r="H143" s="22" t="str">
        <f t="shared" si="36"/>
        <v>Air, Low Pressure</v>
      </c>
      <c r="I143" s="21"/>
    </row>
    <row r="144" spans="1:9" x14ac:dyDescent="0.2">
      <c r="A144" s="21" t="s">
        <v>754</v>
      </c>
      <c r="B144" s="22" t="s">
        <v>1009</v>
      </c>
      <c r="C144" s="22" t="s">
        <v>784</v>
      </c>
      <c r="D144" s="22" t="s">
        <v>154</v>
      </c>
      <c r="E144" s="22" t="s">
        <v>1082</v>
      </c>
      <c r="F144" s="63">
        <v>100</v>
      </c>
      <c r="G144" s="22" t="s">
        <v>136</v>
      </c>
      <c r="H144" s="22" t="str">
        <f t="shared" si="36"/>
        <v>Air, Low Pressure</v>
      </c>
      <c r="I144" s="21"/>
    </row>
    <row r="145" spans="1:9" x14ac:dyDescent="0.2">
      <c r="A145" s="21" t="s">
        <v>763</v>
      </c>
      <c r="B145" s="22" t="s">
        <v>796</v>
      </c>
      <c r="C145" s="22" t="s">
        <v>784</v>
      </c>
      <c r="D145" s="22" t="s">
        <v>154</v>
      </c>
      <c r="E145" s="22" t="s">
        <v>1082</v>
      </c>
      <c r="F145" s="63">
        <v>500</v>
      </c>
      <c r="G145" s="22" t="s">
        <v>136</v>
      </c>
      <c r="H145" s="22" t="str">
        <f t="shared" si="36"/>
        <v>Air, Low Pressure</v>
      </c>
      <c r="I145" s="21"/>
    </row>
    <row r="146" spans="1:9" x14ac:dyDescent="0.2">
      <c r="A146" s="21" t="s">
        <v>763</v>
      </c>
      <c r="B146" s="22" t="s">
        <v>797</v>
      </c>
      <c r="C146" s="22" t="s">
        <v>784</v>
      </c>
      <c r="D146" s="22" t="s">
        <v>154</v>
      </c>
      <c r="E146" s="22" t="s">
        <v>1082</v>
      </c>
      <c r="F146" s="63">
        <v>200</v>
      </c>
      <c r="G146" s="22" t="s">
        <v>136</v>
      </c>
      <c r="H146" s="22" t="str">
        <f t="shared" si="36"/>
        <v>Air, Low Pressure</v>
      </c>
      <c r="I146" s="21"/>
    </row>
    <row r="147" spans="1:9" x14ac:dyDescent="0.2">
      <c r="A147" s="21" t="s">
        <v>763</v>
      </c>
      <c r="B147" s="22" t="s">
        <v>798</v>
      </c>
      <c r="C147" s="22" t="s">
        <v>784</v>
      </c>
      <c r="D147" s="22" t="s">
        <v>154</v>
      </c>
      <c r="E147" s="22" t="s">
        <v>1082</v>
      </c>
      <c r="F147" s="63">
        <v>200</v>
      </c>
      <c r="G147" s="22" t="s">
        <v>136</v>
      </c>
      <c r="H147" s="22" t="str">
        <f t="shared" si="36"/>
        <v>Air, Low Pressure</v>
      </c>
      <c r="I147" s="21"/>
    </row>
    <row r="148" spans="1:9" x14ac:dyDescent="0.2">
      <c r="A148" s="21" t="s">
        <v>763</v>
      </c>
      <c r="B148" s="22" t="s">
        <v>799</v>
      </c>
      <c r="C148" s="22" t="s">
        <v>784</v>
      </c>
      <c r="D148" s="22" t="s">
        <v>154</v>
      </c>
      <c r="E148" s="22" t="s">
        <v>1082</v>
      </c>
      <c r="F148" s="63">
        <v>200</v>
      </c>
      <c r="G148" s="22" t="s">
        <v>136</v>
      </c>
      <c r="H148" s="22" t="str">
        <f t="shared" si="36"/>
        <v>Air, Low Pressure</v>
      </c>
      <c r="I148" s="21"/>
    </row>
    <row r="149" spans="1:9" x14ac:dyDescent="0.2">
      <c r="A149" s="21" t="s">
        <v>763</v>
      </c>
      <c r="B149" s="22" t="s">
        <v>800</v>
      </c>
      <c r="C149" s="22" t="s">
        <v>784</v>
      </c>
      <c r="D149" s="22" t="s">
        <v>154</v>
      </c>
      <c r="E149" s="22" t="s">
        <v>1082</v>
      </c>
      <c r="F149" s="63">
        <v>200</v>
      </c>
      <c r="G149" s="22" t="s">
        <v>136</v>
      </c>
      <c r="H149" s="22" t="str">
        <f t="shared" si="36"/>
        <v>Air, Low Pressure</v>
      </c>
      <c r="I149" s="21"/>
    </row>
    <row r="150" spans="1:9" x14ac:dyDescent="0.2">
      <c r="A150" s="21" t="s">
        <v>763</v>
      </c>
      <c r="B150" s="22" t="s">
        <v>2263</v>
      </c>
      <c r="C150" s="22" t="s">
        <v>784</v>
      </c>
      <c r="D150" s="22" t="s">
        <v>154</v>
      </c>
      <c r="E150" s="22" t="s">
        <v>1082</v>
      </c>
      <c r="F150" s="63">
        <v>200</v>
      </c>
      <c r="G150" s="22" t="s">
        <v>136</v>
      </c>
      <c r="H150" s="22" t="str">
        <f t="shared" si="36"/>
        <v>Air, Low Pressure</v>
      </c>
      <c r="I150" s="21"/>
    </row>
    <row r="151" spans="1:9" x14ac:dyDescent="0.2">
      <c r="A151" s="21" t="s">
        <v>763</v>
      </c>
      <c r="B151" s="22" t="s">
        <v>2264</v>
      </c>
      <c r="C151" s="22" t="s">
        <v>784</v>
      </c>
      <c r="D151" s="22" t="s">
        <v>154</v>
      </c>
      <c r="E151" s="22" t="s">
        <v>1082</v>
      </c>
      <c r="F151" s="63">
        <v>200</v>
      </c>
      <c r="G151" s="22" t="s">
        <v>136</v>
      </c>
      <c r="H151" s="22" t="str">
        <f t="shared" si="36"/>
        <v>Air, Low Pressure</v>
      </c>
      <c r="I151" s="21"/>
    </row>
    <row r="152" spans="1:9" x14ac:dyDescent="0.2">
      <c r="A152" s="21" t="s">
        <v>763</v>
      </c>
      <c r="B152" s="22" t="s">
        <v>2265</v>
      </c>
      <c r="C152" s="22" t="s">
        <v>784</v>
      </c>
      <c r="D152" s="22" t="s">
        <v>154</v>
      </c>
      <c r="E152" s="22" t="s">
        <v>1082</v>
      </c>
      <c r="F152" s="63">
        <v>200</v>
      </c>
      <c r="G152" s="22" t="s">
        <v>136</v>
      </c>
      <c r="H152" s="22" t="str">
        <f t="shared" si="36"/>
        <v>Air, Low Pressure</v>
      </c>
      <c r="I152" s="21"/>
    </row>
    <row r="153" spans="1:9" x14ac:dyDescent="0.2">
      <c r="A153" s="21" t="s">
        <v>763</v>
      </c>
      <c r="B153" s="22" t="s">
        <v>2266</v>
      </c>
      <c r="C153" s="22" t="s">
        <v>784</v>
      </c>
      <c r="D153" s="22" t="s">
        <v>154</v>
      </c>
      <c r="E153" s="22" t="s">
        <v>1082</v>
      </c>
      <c r="F153" s="63">
        <v>200</v>
      </c>
      <c r="G153" s="22" t="s">
        <v>136</v>
      </c>
      <c r="H153" s="22" t="str">
        <f t="shared" si="36"/>
        <v>Air, Low Pressure</v>
      </c>
      <c r="I153" s="21"/>
    </row>
    <row r="154" spans="1:9" x14ac:dyDescent="0.2">
      <c r="A154" s="21" t="s">
        <v>764</v>
      </c>
      <c r="B154" s="22" t="s">
        <v>801</v>
      </c>
      <c r="C154" s="22" t="s">
        <v>784</v>
      </c>
      <c r="D154" s="22" t="s">
        <v>154</v>
      </c>
      <c r="E154" s="22" t="s">
        <v>1082</v>
      </c>
      <c r="F154" s="63">
        <v>100</v>
      </c>
      <c r="G154" s="22" t="s">
        <v>136</v>
      </c>
      <c r="H154" s="22" t="str">
        <f t="shared" si="36"/>
        <v>Air, Low Pressure</v>
      </c>
      <c r="I154" s="21"/>
    </row>
    <row r="155" spans="1:9" x14ac:dyDescent="0.2">
      <c r="A155" s="21" t="s">
        <v>764</v>
      </c>
      <c r="B155" s="22" t="s">
        <v>802</v>
      </c>
      <c r="C155" s="22" t="s">
        <v>784</v>
      </c>
      <c r="D155" s="22" t="s">
        <v>154</v>
      </c>
      <c r="E155" s="22" t="s">
        <v>1082</v>
      </c>
      <c r="F155" s="63">
        <v>100</v>
      </c>
      <c r="G155" s="22" t="s">
        <v>136</v>
      </c>
      <c r="H155" s="22" t="str">
        <f t="shared" si="36"/>
        <v>Air, Low Pressure</v>
      </c>
      <c r="I155" s="21"/>
    </row>
    <row r="156" spans="1:9" x14ac:dyDescent="0.2">
      <c r="A156" s="21" t="s">
        <v>764</v>
      </c>
      <c r="B156" s="22" t="s">
        <v>1010</v>
      </c>
      <c r="C156" s="22" t="s">
        <v>784</v>
      </c>
      <c r="D156" s="22" t="s">
        <v>154</v>
      </c>
      <c r="E156" s="22" t="s">
        <v>1082</v>
      </c>
      <c r="F156" s="63">
        <v>75</v>
      </c>
      <c r="G156" s="22" t="s">
        <v>136</v>
      </c>
      <c r="H156" s="22" t="str">
        <f t="shared" si="36"/>
        <v>Air, Low Pressure</v>
      </c>
      <c r="I156" s="21"/>
    </row>
    <row r="157" spans="1:9" x14ac:dyDescent="0.2">
      <c r="A157" s="21" t="s">
        <v>765</v>
      </c>
      <c r="B157" s="22" t="s">
        <v>803</v>
      </c>
      <c r="C157" s="22" t="s">
        <v>784</v>
      </c>
      <c r="D157" s="22" t="s">
        <v>154</v>
      </c>
      <c r="E157" s="22" t="s">
        <v>1082</v>
      </c>
      <c r="F157" s="63">
        <v>150</v>
      </c>
      <c r="G157" s="22" t="s">
        <v>136</v>
      </c>
      <c r="H157" s="22" t="str">
        <f t="shared" si="36"/>
        <v>Air, Low Pressure</v>
      </c>
      <c r="I157" s="21"/>
    </row>
    <row r="158" spans="1:9" x14ac:dyDescent="0.2">
      <c r="A158" s="21" t="s">
        <v>765</v>
      </c>
      <c r="B158" s="22" t="s">
        <v>804</v>
      </c>
      <c r="C158" s="22" t="s">
        <v>784</v>
      </c>
      <c r="D158" s="22" t="s">
        <v>154</v>
      </c>
      <c r="E158" s="22" t="s">
        <v>1082</v>
      </c>
      <c r="F158" s="63">
        <v>150</v>
      </c>
      <c r="G158" s="22" t="s">
        <v>136</v>
      </c>
      <c r="H158" s="22" t="str">
        <f t="shared" si="36"/>
        <v>Air, Low Pressure</v>
      </c>
      <c r="I158" s="21"/>
    </row>
    <row r="159" spans="1:9" x14ac:dyDescent="0.2">
      <c r="A159" s="21" t="s">
        <v>765</v>
      </c>
      <c r="B159" s="22" t="s">
        <v>805</v>
      </c>
      <c r="C159" s="22" t="s">
        <v>784</v>
      </c>
      <c r="D159" s="22" t="s">
        <v>154</v>
      </c>
      <c r="E159" s="22" t="s">
        <v>1082</v>
      </c>
      <c r="F159" s="63">
        <v>150</v>
      </c>
      <c r="G159" s="22" t="s">
        <v>136</v>
      </c>
      <c r="H159" s="22" t="str">
        <f t="shared" si="36"/>
        <v>Air, Low Pressure</v>
      </c>
      <c r="I159" s="21"/>
    </row>
    <row r="160" spans="1:9" x14ac:dyDescent="0.2">
      <c r="A160" s="21" t="s">
        <v>765</v>
      </c>
      <c r="B160" s="22" t="s">
        <v>806</v>
      </c>
      <c r="C160" s="22" t="s">
        <v>784</v>
      </c>
      <c r="D160" s="22" t="s">
        <v>154</v>
      </c>
      <c r="E160" s="22" t="s">
        <v>1082</v>
      </c>
      <c r="F160" s="63">
        <v>150</v>
      </c>
      <c r="G160" s="22" t="s">
        <v>136</v>
      </c>
      <c r="H160" s="22" t="str">
        <f t="shared" si="36"/>
        <v>Air, Low Pressure</v>
      </c>
      <c r="I160" s="21"/>
    </row>
    <row r="161" spans="1:9" x14ac:dyDescent="0.2">
      <c r="A161" s="45" t="s">
        <v>782</v>
      </c>
      <c r="B161" s="22"/>
      <c r="C161" s="22"/>
      <c r="D161" s="22"/>
      <c r="E161" s="22"/>
      <c r="F161" s="63"/>
      <c r="G161" s="22"/>
      <c r="H161" s="22" t="str">
        <f t="shared" ref="H161:H187" si="38">IF(ISNA(VLOOKUP(G161,CommodityCodes,2,FALSE))=TRUE,"",VLOOKUP(G161,CommodityCodes,2,FALSE))</f>
        <v/>
      </c>
      <c r="I161" s="21"/>
    </row>
    <row r="162" spans="1:9" x14ac:dyDescent="0.2">
      <c r="A162" s="21" t="s">
        <v>755</v>
      </c>
      <c r="B162" s="22" t="s">
        <v>807</v>
      </c>
      <c r="C162" s="22" t="s">
        <v>785</v>
      </c>
      <c r="D162" s="22" t="s">
        <v>161</v>
      </c>
      <c r="E162" s="22" t="s">
        <v>112</v>
      </c>
      <c r="F162" s="63">
        <v>350</v>
      </c>
      <c r="G162" s="22" t="s">
        <v>453</v>
      </c>
      <c r="H162" s="22" t="str">
        <f t="shared" si="38"/>
        <v>Primary Effluent</v>
      </c>
      <c r="I162" s="21"/>
    </row>
    <row r="163" spans="1:9" x14ac:dyDescent="0.2">
      <c r="A163" s="21" t="s">
        <v>756</v>
      </c>
      <c r="B163" s="22" t="s">
        <v>808</v>
      </c>
      <c r="C163" s="22" t="s">
        <v>785</v>
      </c>
      <c r="D163" s="22" t="s">
        <v>161</v>
      </c>
      <c r="E163" s="22" t="s">
        <v>112</v>
      </c>
      <c r="F163" s="63">
        <v>350</v>
      </c>
      <c r="G163" s="22" t="s">
        <v>453</v>
      </c>
      <c r="H163" s="22" t="str">
        <f t="shared" si="38"/>
        <v>Primary Effluent</v>
      </c>
      <c r="I163" s="21"/>
    </row>
    <row r="164" spans="1:9" x14ac:dyDescent="0.2">
      <c r="A164" s="21" t="s">
        <v>757</v>
      </c>
      <c r="B164" s="22" t="s">
        <v>1296</v>
      </c>
      <c r="C164" s="22" t="s">
        <v>785</v>
      </c>
      <c r="D164" s="22" t="s">
        <v>161</v>
      </c>
      <c r="E164" s="22" t="s">
        <v>112</v>
      </c>
      <c r="F164" s="63">
        <v>600</v>
      </c>
      <c r="G164" s="22" t="s">
        <v>467</v>
      </c>
      <c r="H164" s="22" t="str">
        <f t="shared" si="38"/>
        <v>Return Activated Sludge</v>
      </c>
      <c r="I164" s="21"/>
    </row>
    <row r="165" spans="1:9" x14ac:dyDescent="0.2">
      <c r="A165" s="21" t="s">
        <v>758</v>
      </c>
      <c r="B165" s="22" t="s">
        <v>809</v>
      </c>
      <c r="C165" s="22" t="s">
        <v>785</v>
      </c>
      <c r="D165" s="22" t="s">
        <v>155</v>
      </c>
      <c r="E165" s="22" t="s">
        <v>125</v>
      </c>
      <c r="F165" s="63">
        <v>100</v>
      </c>
      <c r="G165" s="22" t="s">
        <v>399</v>
      </c>
      <c r="H165" s="22" t="str">
        <f t="shared" si="38"/>
        <v>Fermented Sludge Filtrate</v>
      </c>
      <c r="I165" s="21"/>
    </row>
    <row r="166" spans="1:9" x14ac:dyDescent="0.2">
      <c r="A166" s="21" t="s">
        <v>758</v>
      </c>
      <c r="B166" s="22" t="s">
        <v>810</v>
      </c>
      <c r="C166" s="22" t="s">
        <v>785</v>
      </c>
      <c r="D166" s="22" t="s">
        <v>155</v>
      </c>
      <c r="E166" s="22" t="s">
        <v>125</v>
      </c>
      <c r="F166" s="63">
        <v>100</v>
      </c>
      <c r="G166" s="22" t="s">
        <v>399</v>
      </c>
      <c r="H166" s="22" t="str">
        <f t="shared" si="38"/>
        <v>Fermented Sludge Filtrate</v>
      </c>
      <c r="I166" s="21"/>
    </row>
    <row r="167" spans="1:9" x14ac:dyDescent="0.2">
      <c r="A167" s="21" t="s">
        <v>759</v>
      </c>
      <c r="B167" s="22" t="s">
        <v>811</v>
      </c>
      <c r="C167" s="22" t="s">
        <v>785</v>
      </c>
      <c r="D167" s="22" t="s">
        <v>155</v>
      </c>
      <c r="E167" s="22" t="s">
        <v>125</v>
      </c>
      <c r="F167" s="63">
        <v>75</v>
      </c>
      <c r="G167" s="22" t="s">
        <v>399</v>
      </c>
      <c r="H167" s="22" t="str">
        <f t="shared" si="38"/>
        <v>Fermented Sludge Filtrate</v>
      </c>
      <c r="I167" s="21"/>
    </row>
    <row r="168" spans="1:9" x14ac:dyDescent="0.2">
      <c r="A168" s="21" t="s">
        <v>759</v>
      </c>
      <c r="B168" s="22" t="s">
        <v>812</v>
      </c>
      <c r="C168" s="22" t="s">
        <v>785</v>
      </c>
      <c r="D168" s="22" t="s">
        <v>155</v>
      </c>
      <c r="E168" s="22" t="s">
        <v>125</v>
      </c>
      <c r="F168" s="63">
        <v>75</v>
      </c>
      <c r="G168" s="22" t="s">
        <v>399</v>
      </c>
      <c r="H168" s="22" t="str">
        <f t="shared" si="38"/>
        <v>Fermented Sludge Filtrate</v>
      </c>
      <c r="I168" s="21"/>
    </row>
    <row r="169" spans="1:9" x14ac:dyDescent="0.2">
      <c r="A169" s="21" t="s">
        <v>754</v>
      </c>
      <c r="B169" s="22" t="s">
        <v>814</v>
      </c>
      <c r="C169" s="22" t="s">
        <v>786</v>
      </c>
      <c r="D169" s="22" t="s">
        <v>154</v>
      </c>
      <c r="E169" s="22" t="s">
        <v>1082</v>
      </c>
      <c r="F169" s="63">
        <v>150</v>
      </c>
      <c r="G169" s="22" t="s">
        <v>136</v>
      </c>
      <c r="H169" s="22" t="str">
        <f t="shared" si="38"/>
        <v>Air, Low Pressure</v>
      </c>
      <c r="I169" s="21"/>
    </row>
    <row r="170" spans="1:9" x14ac:dyDescent="0.2">
      <c r="A170" s="21" t="s">
        <v>754</v>
      </c>
      <c r="B170" s="22" t="s">
        <v>815</v>
      </c>
      <c r="C170" s="22" t="s">
        <v>786</v>
      </c>
      <c r="D170" s="22" t="s">
        <v>154</v>
      </c>
      <c r="E170" s="22" t="s">
        <v>1082</v>
      </c>
      <c r="F170" s="63">
        <v>150</v>
      </c>
      <c r="G170" s="22" t="s">
        <v>136</v>
      </c>
      <c r="H170" s="22" t="str">
        <f t="shared" si="38"/>
        <v>Air, Low Pressure</v>
      </c>
      <c r="I170" s="21"/>
    </row>
    <row r="171" spans="1:9" x14ac:dyDescent="0.2">
      <c r="A171" s="21" t="s">
        <v>754</v>
      </c>
      <c r="B171" s="22" t="s">
        <v>1012</v>
      </c>
      <c r="C171" s="22" t="s">
        <v>786</v>
      </c>
      <c r="D171" s="22" t="s">
        <v>154</v>
      </c>
      <c r="E171" s="22" t="s">
        <v>1082</v>
      </c>
      <c r="F171" s="63">
        <v>100</v>
      </c>
      <c r="G171" s="22" t="s">
        <v>136</v>
      </c>
      <c r="H171" s="22" t="str">
        <f t="shared" si="38"/>
        <v>Air, Low Pressure</v>
      </c>
      <c r="I171" s="21"/>
    </row>
    <row r="172" spans="1:9" x14ac:dyDescent="0.2">
      <c r="A172" s="21" t="s">
        <v>763</v>
      </c>
      <c r="B172" s="22" t="s">
        <v>813</v>
      </c>
      <c r="C172" s="22" t="s">
        <v>786</v>
      </c>
      <c r="D172" s="22" t="s">
        <v>154</v>
      </c>
      <c r="E172" s="22" t="s">
        <v>1082</v>
      </c>
      <c r="F172" s="63">
        <v>500</v>
      </c>
      <c r="G172" s="22" t="s">
        <v>136</v>
      </c>
      <c r="H172" s="22" t="str">
        <f t="shared" si="38"/>
        <v>Air, Low Pressure</v>
      </c>
      <c r="I172" s="21"/>
    </row>
    <row r="173" spans="1:9" x14ac:dyDescent="0.2">
      <c r="A173" s="21" t="s">
        <v>763</v>
      </c>
      <c r="B173" s="22" t="s">
        <v>816</v>
      </c>
      <c r="C173" s="22" t="s">
        <v>786</v>
      </c>
      <c r="D173" s="22" t="s">
        <v>154</v>
      </c>
      <c r="E173" s="22" t="s">
        <v>1082</v>
      </c>
      <c r="F173" s="63">
        <v>200</v>
      </c>
      <c r="G173" s="22" t="s">
        <v>136</v>
      </c>
      <c r="H173" s="22" t="str">
        <f t="shared" si="38"/>
        <v>Air, Low Pressure</v>
      </c>
      <c r="I173" s="21"/>
    </row>
    <row r="174" spans="1:9" x14ac:dyDescent="0.2">
      <c r="A174" s="21" t="s">
        <v>763</v>
      </c>
      <c r="B174" s="22" t="s">
        <v>817</v>
      </c>
      <c r="C174" s="22" t="s">
        <v>786</v>
      </c>
      <c r="D174" s="22" t="s">
        <v>154</v>
      </c>
      <c r="E174" s="22" t="s">
        <v>1082</v>
      </c>
      <c r="F174" s="63">
        <v>200</v>
      </c>
      <c r="G174" s="22" t="s">
        <v>136</v>
      </c>
      <c r="H174" s="22" t="str">
        <f t="shared" si="38"/>
        <v>Air, Low Pressure</v>
      </c>
      <c r="I174" s="21"/>
    </row>
    <row r="175" spans="1:9" x14ac:dyDescent="0.2">
      <c r="A175" s="21" t="s">
        <v>763</v>
      </c>
      <c r="B175" s="22" t="s">
        <v>818</v>
      </c>
      <c r="C175" s="22" t="s">
        <v>786</v>
      </c>
      <c r="D175" s="22" t="s">
        <v>154</v>
      </c>
      <c r="E175" s="22" t="s">
        <v>1082</v>
      </c>
      <c r="F175" s="63">
        <v>200</v>
      </c>
      <c r="G175" s="22" t="s">
        <v>136</v>
      </c>
      <c r="H175" s="22" t="str">
        <f t="shared" si="38"/>
        <v>Air, Low Pressure</v>
      </c>
      <c r="I175" s="21"/>
    </row>
    <row r="176" spans="1:9" x14ac:dyDescent="0.2">
      <c r="A176" s="21" t="s">
        <v>763</v>
      </c>
      <c r="B176" s="22" t="s">
        <v>819</v>
      </c>
      <c r="C176" s="22" t="s">
        <v>786</v>
      </c>
      <c r="D176" s="22" t="s">
        <v>154</v>
      </c>
      <c r="E176" s="22" t="s">
        <v>1082</v>
      </c>
      <c r="F176" s="63">
        <v>200</v>
      </c>
      <c r="G176" s="22" t="s">
        <v>136</v>
      </c>
      <c r="H176" s="22" t="str">
        <f t="shared" si="38"/>
        <v>Air, Low Pressure</v>
      </c>
      <c r="I176" s="21"/>
    </row>
    <row r="177" spans="1:9" x14ac:dyDescent="0.2">
      <c r="A177" s="21" t="s">
        <v>763</v>
      </c>
      <c r="B177" s="22" t="s">
        <v>2267</v>
      </c>
      <c r="C177" s="22" t="s">
        <v>786</v>
      </c>
      <c r="D177" s="22" t="s">
        <v>154</v>
      </c>
      <c r="E177" s="22" t="s">
        <v>1082</v>
      </c>
      <c r="F177" s="63">
        <v>200</v>
      </c>
      <c r="G177" s="22" t="s">
        <v>136</v>
      </c>
      <c r="H177" s="22" t="str">
        <f t="shared" si="38"/>
        <v>Air, Low Pressure</v>
      </c>
      <c r="I177" s="21"/>
    </row>
    <row r="178" spans="1:9" x14ac:dyDescent="0.2">
      <c r="A178" s="21" t="s">
        <v>763</v>
      </c>
      <c r="B178" s="22" t="s">
        <v>2268</v>
      </c>
      <c r="C178" s="22" t="s">
        <v>786</v>
      </c>
      <c r="D178" s="22" t="s">
        <v>154</v>
      </c>
      <c r="E178" s="22" t="s">
        <v>1082</v>
      </c>
      <c r="F178" s="63">
        <v>200</v>
      </c>
      <c r="G178" s="22" t="s">
        <v>136</v>
      </c>
      <c r="H178" s="22" t="str">
        <f t="shared" si="38"/>
        <v>Air, Low Pressure</v>
      </c>
      <c r="I178" s="21"/>
    </row>
    <row r="179" spans="1:9" x14ac:dyDescent="0.2">
      <c r="A179" s="21" t="s">
        <v>763</v>
      </c>
      <c r="B179" s="22" t="s">
        <v>2269</v>
      </c>
      <c r="C179" s="22" t="s">
        <v>786</v>
      </c>
      <c r="D179" s="22" t="s">
        <v>154</v>
      </c>
      <c r="E179" s="22" t="s">
        <v>1082</v>
      </c>
      <c r="F179" s="63">
        <v>200</v>
      </c>
      <c r="G179" s="22" t="s">
        <v>136</v>
      </c>
      <c r="H179" s="22" t="str">
        <f t="shared" si="38"/>
        <v>Air, Low Pressure</v>
      </c>
      <c r="I179" s="21"/>
    </row>
    <row r="180" spans="1:9" x14ac:dyDescent="0.2">
      <c r="A180" s="21" t="s">
        <v>763</v>
      </c>
      <c r="B180" s="22" t="s">
        <v>2270</v>
      </c>
      <c r="C180" s="22" t="s">
        <v>786</v>
      </c>
      <c r="D180" s="22" t="s">
        <v>154</v>
      </c>
      <c r="E180" s="22" t="s">
        <v>1082</v>
      </c>
      <c r="F180" s="63">
        <v>200</v>
      </c>
      <c r="G180" s="22" t="s">
        <v>136</v>
      </c>
      <c r="H180" s="22" t="str">
        <f t="shared" si="38"/>
        <v>Air, Low Pressure</v>
      </c>
      <c r="I180" s="21"/>
    </row>
    <row r="181" spans="1:9" x14ac:dyDescent="0.2">
      <c r="A181" s="21" t="s">
        <v>764</v>
      </c>
      <c r="B181" s="22" t="s">
        <v>820</v>
      </c>
      <c r="C181" s="22" t="s">
        <v>786</v>
      </c>
      <c r="D181" s="22" t="s">
        <v>154</v>
      </c>
      <c r="E181" s="22" t="s">
        <v>1082</v>
      </c>
      <c r="F181" s="63">
        <v>100</v>
      </c>
      <c r="G181" s="22" t="s">
        <v>136</v>
      </c>
      <c r="H181" s="22" t="str">
        <f t="shared" si="38"/>
        <v>Air, Low Pressure</v>
      </c>
      <c r="I181" s="21"/>
    </row>
    <row r="182" spans="1:9" x14ac:dyDescent="0.2">
      <c r="A182" s="21" t="s">
        <v>764</v>
      </c>
      <c r="B182" s="22" t="s">
        <v>821</v>
      </c>
      <c r="C182" s="22" t="s">
        <v>786</v>
      </c>
      <c r="D182" s="22" t="s">
        <v>154</v>
      </c>
      <c r="E182" s="22" t="s">
        <v>1082</v>
      </c>
      <c r="F182" s="63">
        <v>100</v>
      </c>
      <c r="G182" s="22" t="s">
        <v>136</v>
      </c>
      <c r="H182" s="22" t="str">
        <f t="shared" si="38"/>
        <v>Air, Low Pressure</v>
      </c>
      <c r="I182" s="21"/>
    </row>
    <row r="183" spans="1:9" x14ac:dyDescent="0.2">
      <c r="A183" s="21" t="s">
        <v>764</v>
      </c>
      <c r="B183" s="22" t="s">
        <v>1013</v>
      </c>
      <c r="C183" s="22" t="s">
        <v>784</v>
      </c>
      <c r="D183" s="22" t="s">
        <v>154</v>
      </c>
      <c r="E183" s="22" t="s">
        <v>1082</v>
      </c>
      <c r="F183" s="63">
        <v>75</v>
      </c>
      <c r="G183" s="22" t="s">
        <v>136</v>
      </c>
      <c r="H183" s="22" t="str">
        <f t="shared" si="38"/>
        <v>Air, Low Pressure</v>
      </c>
      <c r="I183" s="21"/>
    </row>
    <row r="184" spans="1:9" x14ac:dyDescent="0.2">
      <c r="A184" s="21" t="s">
        <v>765</v>
      </c>
      <c r="B184" s="22" t="s">
        <v>822</v>
      </c>
      <c r="C184" s="22" t="s">
        <v>786</v>
      </c>
      <c r="D184" s="22" t="s">
        <v>154</v>
      </c>
      <c r="E184" s="22" t="s">
        <v>1082</v>
      </c>
      <c r="F184" s="63">
        <v>150</v>
      </c>
      <c r="G184" s="22" t="s">
        <v>136</v>
      </c>
      <c r="H184" s="22" t="str">
        <f t="shared" si="38"/>
        <v>Air, Low Pressure</v>
      </c>
      <c r="I184" s="21"/>
    </row>
    <row r="185" spans="1:9" x14ac:dyDescent="0.2">
      <c r="A185" s="21" t="s">
        <v>765</v>
      </c>
      <c r="B185" s="22" t="s">
        <v>823</v>
      </c>
      <c r="C185" s="22" t="s">
        <v>786</v>
      </c>
      <c r="D185" s="22" t="s">
        <v>154</v>
      </c>
      <c r="E185" s="22" t="s">
        <v>1082</v>
      </c>
      <c r="F185" s="63">
        <v>150</v>
      </c>
      <c r="G185" s="22" t="s">
        <v>136</v>
      </c>
      <c r="H185" s="22" t="str">
        <f t="shared" si="38"/>
        <v>Air, Low Pressure</v>
      </c>
      <c r="I185" s="21"/>
    </row>
    <row r="186" spans="1:9" x14ac:dyDescent="0.2">
      <c r="A186" s="21" t="s">
        <v>765</v>
      </c>
      <c r="B186" s="22" t="s">
        <v>824</v>
      </c>
      <c r="C186" s="22" t="s">
        <v>786</v>
      </c>
      <c r="D186" s="22" t="s">
        <v>154</v>
      </c>
      <c r="E186" s="22" t="s">
        <v>1082</v>
      </c>
      <c r="F186" s="63">
        <v>150</v>
      </c>
      <c r="G186" s="22" t="s">
        <v>136</v>
      </c>
      <c r="H186" s="22" t="str">
        <f t="shared" si="38"/>
        <v>Air, Low Pressure</v>
      </c>
      <c r="I186" s="21"/>
    </row>
    <row r="187" spans="1:9" x14ac:dyDescent="0.2">
      <c r="A187" s="21" t="s">
        <v>765</v>
      </c>
      <c r="B187" s="22" t="s">
        <v>825</v>
      </c>
      <c r="C187" s="22" t="s">
        <v>786</v>
      </c>
      <c r="D187" s="22" t="s">
        <v>154</v>
      </c>
      <c r="E187" s="22" t="s">
        <v>1082</v>
      </c>
      <c r="F187" s="63">
        <v>150</v>
      </c>
      <c r="G187" s="22" t="s">
        <v>136</v>
      </c>
      <c r="H187" s="22" t="str">
        <f t="shared" si="38"/>
        <v>Air, Low Pressure</v>
      </c>
      <c r="I187" s="21"/>
    </row>
    <row r="188" spans="1:9" ht="12.6" customHeight="1" x14ac:dyDescent="0.2">
      <c r="A188" s="21" t="s">
        <v>851</v>
      </c>
      <c r="B188" s="22" t="s">
        <v>852</v>
      </c>
      <c r="C188" s="22" t="s">
        <v>786</v>
      </c>
      <c r="D188" s="22" t="s">
        <v>154</v>
      </c>
      <c r="E188" s="22" t="s">
        <v>1082</v>
      </c>
      <c r="F188" s="63">
        <v>200</v>
      </c>
      <c r="G188" s="22" t="s">
        <v>136</v>
      </c>
      <c r="H188" s="22" t="str">
        <f t="shared" ref="H188" si="39">IF(ISNA(VLOOKUP(G188,CommodityCodes,2,FALSE))=TRUE,"",VLOOKUP(G188,CommodityCodes,2,FALSE))</f>
        <v>Air, Low Pressure</v>
      </c>
      <c r="I188" s="21"/>
    </row>
    <row r="189" spans="1:9" x14ac:dyDescent="0.2">
      <c r="A189" s="45" t="s">
        <v>853</v>
      </c>
      <c r="B189" s="22"/>
      <c r="C189" s="22"/>
      <c r="D189" s="22"/>
      <c r="E189" s="88"/>
      <c r="F189" s="63"/>
      <c r="G189" s="22"/>
      <c r="H189" s="22"/>
      <c r="I189" s="21"/>
    </row>
    <row r="190" spans="1:9" x14ac:dyDescent="0.2">
      <c r="A190" s="21" t="s">
        <v>851</v>
      </c>
      <c r="B190" s="22" t="s">
        <v>1017</v>
      </c>
      <c r="C190" s="22" t="s">
        <v>854</v>
      </c>
      <c r="D190" s="22" t="s">
        <v>154</v>
      </c>
      <c r="E190" s="22" t="s">
        <v>1082</v>
      </c>
      <c r="F190" s="63">
        <v>150</v>
      </c>
      <c r="G190" s="22" t="s">
        <v>136</v>
      </c>
      <c r="H190" s="22" t="str">
        <f t="shared" ref="H190" si="40">IF(ISNA(VLOOKUP(G190,CommodityCodes,2,FALSE))=TRUE,"",VLOOKUP(G190,CommodityCodes,2,FALSE))</f>
        <v>Air, Low Pressure</v>
      </c>
      <c r="I190" s="21"/>
    </row>
    <row r="191" spans="1:9" x14ac:dyDescent="0.2">
      <c r="A191" s="21" t="s">
        <v>1020</v>
      </c>
      <c r="B191" s="22" t="s">
        <v>1021</v>
      </c>
      <c r="C191" s="22" t="s">
        <v>855</v>
      </c>
      <c r="D191" s="22" t="s">
        <v>154</v>
      </c>
      <c r="E191" s="22" t="s">
        <v>1082</v>
      </c>
      <c r="F191" s="63">
        <v>150</v>
      </c>
      <c r="G191" s="22" t="s">
        <v>136</v>
      </c>
      <c r="H191" s="22" t="str">
        <f t="shared" ref="H191" si="41">IF(ISNA(VLOOKUP(G191,CommodityCodes,2,FALSE))=TRUE,"",VLOOKUP(G191,CommodityCodes,2,FALSE))</f>
        <v>Air, Low Pressure</v>
      </c>
      <c r="I191" s="21" t="s">
        <v>1022</v>
      </c>
    </row>
    <row r="192" spans="1:9" x14ac:dyDescent="0.2">
      <c r="A192" s="21" t="s">
        <v>856</v>
      </c>
      <c r="B192" s="22" t="s">
        <v>1018</v>
      </c>
      <c r="C192" s="22" t="s">
        <v>855</v>
      </c>
      <c r="D192" s="22" t="s">
        <v>161</v>
      </c>
      <c r="E192" s="22" t="s">
        <v>112</v>
      </c>
      <c r="F192" s="63">
        <v>600</v>
      </c>
      <c r="G192" s="22" t="s">
        <v>467</v>
      </c>
      <c r="H192" s="22" t="str">
        <f t="shared" ref="H192" si="42">IF(ISNA(VLOOKUP(G192,CommodityCodes,2,FALSE))=TRUE,"",VLOOKUP(G192,CommodityCodes,2,FALSE))</f>
        <v>Return Activated Sludge</v>
      </c>
      <c r="I192" s="21"/>
    </row>
    <row r="193" spans="1:9" x14ac:dyDescent="0.2">
      <c r="A193" s="21" t="s">
        <v>857</v>
      </c>
      <c r="B193" s="22" t="s">
        <v>860</v>
      </c>
      <c r="C193" s="22" t="s">
        <v>855</v>
      </c>
      <c r="D193" s="22" t="s">
        <v>161</v>
      </c>
      <c r="E193" s="22" t="s">
        <v>112</v>
      </c>
      <c r="F193" s="63">
        <v>600</v>
      </c>
      <c r="G193" s="22" t="s">
        <v>467</v>
      </c>
      <c r="H193" s="22" t="str">
        <f t="shared" ref="H193:H196" si="43">IF(ISNA(VLOOKUP(G193,CommodityCodes,2,FALSE))=TRUE,"",VLOOKUP(G193,CommodityCodes,2,FALSE))</f>
        <v>Return Activated Sludge</v>
      </c>
      <c r="I193" s="21"/>
    </row>
    <row r="194" spans="1:9" x14ac:dyDescent="0.2">
      <c r="A194" s="21" t="s">
        <v>858</v>
      </c>
      <c r="B194" s="22" t="s">
        <v>861</v>
      </c>
      <c r="C194" s="22" t="s">
        <v>855</v>
      </c>
      <c r="D194" s="22" t="s">
        <v>161</v>
      </c>
      <c r="E194" s="22" t="s">
        <v>112</v>
      </c>
      <c r="F194" s="63">
        <v>600</v>
      </c>
      <c r="G194" s="22" t="s">
        <v>467</v>
      </c>
      <c r="H194" s="22" t="str">
        <f t="shared" si="43"/>
        <v>Return Activated Sludge</v>
      </c>
      <c r="I194" s="21"/>
    </row>
    <row r="195" spans="1:9" x14ac:dyDescent="0.2">
      <c r="A195" s="21" t="s">
        <v>1019</v>
      </c>
      <c r="B195" s="22" t="s">
        <v>1087</v>
      </c>
      <c r="C195" s="22" t="s">
        <v>855</v>
      </c>
      <c r="D195" s="22" t="s">
        <v>155</v>
      </c>
      <c r="E195" s="22" t="s">
        <v>125</v>
      </c>
      <c r="F195" s="63">
        <v>150</v>
      </c>
      <c r="G195" s="22" t="s">
        <v>181</v>
      </c>
      <c r="H195" s="22" t="str">
        <f t="shared" ref="H195" si="44">IF(ISNA(VLOOKUP(G195,CommodityCodes,2,FALSE))=TRUE,"",VLOOKUP(G195,CommodityCodes,2,FALSE))</f>
        <v>Process Drain</v>
      </c>
      <c r="I195" s="21"/>
    </row>
    <row r="196" spans="1:9" x14ac:dyDescent="0.2">
      <c r="A196" s="21" t="s">
        <v>862</v>
      </c>
      <c r="B196" s="22" t="s">
        <v>863</v>
      </c>
      <c r="C196" s="22" t="s">
        <v>855</v>
      </c>
      <c r="D196" s="22" t="s">
        <v>155</v>
      </c>
      <c r="E196" s="22" t="s">
        <v>125</v>
      </c>
      <c r="F196" s="63">
        <v>250</v>
      </c>
      <c r="G196" s="22" t="s">
        <v>520</v>
      </c>
      <c r="H196" s="22" t="str">
        <f t="shared" si="43"/>
        <v>Waste Activated Sludge</v>
      </c>
      <c r="I196" s="21"/>
    </row>
    <row r="197" spans="1:9" x14ac:dyDescent="0.2">
      <c r="A197" s="21" t="s">
        <v>862</v>
      </c>
      <c r="B197" s="22" t="s">
        <v>1297</v>
      </c>
      <c r="C197" s="22" t="s">
        <v>855</v>
      </c>
      <c r="D197" s="22" t="s">
        <v>155</v>
      </c>
      <c r="E197" s="22" t="s">
        <v>125</v>
      </c>
      <c r="F197" s="63">
        <v>250</v>
      </c>
      <c r="G197" s="22" t="s">
        <v>520</v>
      </c>
      <c r="H197" s="22" t="str">
        <f t="shared" ref="H197:H198" si="45">IF(ISNA(VLOOKUP(G197,CommodityCodes,2,FALSE))=TRUE,"",VLOOKUP(G197,CommodityCodes,2,FALSE))</f>
        <v>Waste Activated Sludge</v>
      </c>
      <c r="I197" s="21"/>
    </row>
    <row r="198" spans="1:9" x14ac:dyDescent="0.2">
      <c r="A198" s="21" t="s">
        <v>2257</v>
      </c>
      <c r="B198" s="22" t="s">
        <v>2258</v>
      </c>
      <c r="C198" s="22" t="s">
        <v>855</v>
      </c>
      <c r="D198" s="22" t="s">
        <v>161</v>
      </c>
      <c r="E198" s="22" t="s">
        <v>112</v>
      </c>
      <c r="F198" s="63">
        <v>750</v>
      </c>
      <c r="G198" s="22" t="s">
        <v>467</v>
      </c>
      <c r="H198" s="22" t="str">
        <f t="shared" si="45"/>
        <v>Return Activated Sludge</v>
      </c>
      <c r="I198" s="21"/>
    </row>
    <row r="199" spans="1:9" x14ac:dyDescent="0.2">
      <c r="A199" s="21" t="s">
        <v>2485</v>
      </c>
      <c r="B199" s="22" t="s">
        <v>1297</v>
      </c>
      <c r="C199" s="22" t="s">
        <v>855</v>
      </c>
      <c r="D199" s="22" t="s">
        <v>155</v>
      </c>
      <c r="E199" s="22" t="s">
        <v>125</v>
      </c>
      <c r="F199" s="63">
        <v>450</v>
      </c>
      <c r="G199" s="22" t="s">
        <v>467</v>
      </c>
      <c r="H199" s="22" t="str">
        <f t="shared" ref="H199" si="46">IF(ISNA(VLOOKUP(G199,CommodityCodes,2,FALSE))=TRUE,"",VLOOKUP(G199,CommodityCodes,2,FALSE))</f>
        <v>Return Activated Sludge</v>
      </c>
      <c r="I199" s="21"/>
    </row>
    <row r="200" spans="1:9" x14ac:dyDescent="0.2">
      <c r="A200" s="21" t="s">
        <v>862</v>
      </c>
      <c r="B200" s="22" t="s">
        <v>897</v>
      </c>
      <c r="C200" s="22" t="s">
        <v>898</v>
      </c>
      <c r="D200" s="22" t="s">
        <v>155</v>
      </c>
      <c r="E200" s="22" t="s">
        <v>125</v>
      </c>
      <c r="F200" s="63">
        <v>250</v>
      </c>
      <c r="G200" s="22" t="s">
        <v>520</v>
      </c>
      <c r="H200" s="22" t="str">
        <f t="shared" ref="H200" si="47">IF(ISNA(VLOOKUP(G200,CommodityCodes,2,FALSE))=TRUE,"",VLOOKUP(G200,CommodityCodes,2,FALSE))</f>
        <v>Waste Activated Sludge</v>
      </c>
      <c r="I200" s="21"/>
    </row>
    <row r="201" spans="1:9" x14ac:dyDescent="0.2">
      <c r="A201" s="21" t="s">
        <v>2066</v>
      </c>
      <c r="B201" s="22" t="s">
        <v>2068</v>
      </c>
      <c r="C201" s="22" t="s">
        <v>898</v>
      </c>
      <c r="D201" s="22" t="s">
        <v>155</v>
      </c>
      <c r="E201" s="22" t="s">
        <v>125</v>
      </c>
      <c r="F201" s="63">
        <v>250</v>
      </c>
      <c r="G201" s="22" t="s">
        <v>520</v>
      </c>
      <c r="H201" s="22" t="str">
        <f t="shared" ref="H201:H202" si="48">IF(ISNA(VLOOKUP(G201,CommodityCodes,2,FALSE))=TRUE,"",VLOOKUP(G201,CommodityCodes,2,FALSE))</f>
        <v>Waste Activated Sludge</v>
      </c>
      <c r="I201" s="21"/>
    </row>
    <row r="202" spans="1:9" ht="12.6" customHeight="1" x14ac:dyDescent="0.2">
      <c r="A202" s="21" t="s">
        <v>2067</v>
      </c>
      <c r="B202" s="22" t="s">
        <v>2069</v>
      </c>
      <c r="C202" s="22" t="s">
        <v>898</v>
      </c>
      <c r="D202" s="22" t="s">
        <v>155</v>
      </c>
      <c r="E202" s="22" t="s">
        <v>125</v>
      </c>
      <c r="F202" s="63">
        <v>200</v>
      </c>
      <c r="G202" s="22" t="s">
        <v>520</v>
      </c>
      <c r="H202" s="22" t="str">
        <f t="shared" si="48"/>
        <v>Waste Activated Sludge</v>
      </c>
      <c r="I202" s="21"/>
    </row>
    <row r="203" spans="1:9" ht="12.6" customHeight="1" x14ac:dyDescent="0.2">
      <c r="A203" s="21" t="s">
        <v>906</v>
      </c>
      <c r="B203" s="22" t="s">
        <v>901</v>
      </c>
      <c r="C203" s="22" t="s">
        <v>898</v>
      </c>
      <c r="D203" s="22" t="s">
        <v>155</v>
      </c>
      <c r="E203" s="22" t="s">
        <v>125</v>
      </c>
      <c r="F203" s="63">
        <v>150</v>
      </c>
      <c r="G203" s="22" t="s">
        <v>520</v>
      </c>
      <c r="H203" s="22" t="str">
        <f t="shared" ref="H203:H205" si="49">IF(ISNA(VLOOKUP(G203,CommodityCodes,2,FALSE))=TRUE,"",VLOOKUP(G203,CommodityCodes,2,FALSE))</f>
        <v>Waste Activated Sludge</v>
      </c>
      <c r="I203" s="21"/>
    </row>
    <row r="204" spans="1:9" ht="12.6" customHeight="1" x14ac:dyDescent="0.2">
      <c r="A204" s="21" t="s">
        <v>905</v>
      </c>
      <c r="B204" s="22" t="s">
        <v>1552</v>
      </c>
      <c r="C204" s="22" t="s">
        <v>898</v>
      </c>
      <c r="D204" s="22" t="s">
        <v>128</v>
      </c>
      <c r="E204" s="22" t="s">
        <v>126</v>
      </c>
      <c r="F204" s="63">
        <v>150</v>
      </c>
      <c r="G204" s="22" t="s">
        <v>520</v>
      </c>
      <c r="H204" s="22" t="str">
        <f t="shared" si="49"/>
        <v>Waste Activated Sludge</v>
      </c>
      <c r="I204" s="21"/>
    </row>
    <row r="205" spans="1:9" ht="12.6" customHeight="1" x14ac:dyDescent="0.2">
      <c r="A205" s="21" t="s">
        <v>905</v>
      </c>
      <c r="B205" s="22" t="s">
        <v>902</v>
      </c>
      <c r="C205" s="22" t="s">
        <v>898</v>
      </c>
      <c r="D205" s="22" t="s">
        <v>155</v>
      </c>
      <c r="E205" s="22" t="s">
        <v>125</v>
      </c>
      <c r="F205" s="63">
        <v>150</v>
      </c>
      <c r="G205" s="22" t="s">
        <v>520</v>
      </c>
      <c r="H205" s="22" t="str">
        <f t="shared" si="49"/>
        <v>Waste Activated Sludge</v>
      </c>
      <c r="I205" s="21"/>
    </row>
    <row r="206" spans="1:9" ht="12.6" customHeight="1" x14ac:dyDescent="0.2">
      <c r="A206" s="21" t="s">
        <v>907</v>
      </c>
      <c r="B206" s="22" t="s">
        <v>909</v>
      </c>
      <c r="C206" s="22" t="s">
        <v>898</v>
      </c>
      <c r="D206" s="22" t="s">
        <v>155</v>
      </c>
      <c r="E206" s="22" t="s">
        <v>125</v>
      </c>
      <c r="F206" s="63">
        <v>150</v>
      </c>
      <c r="G206" s="22" t="s">
        <v>520</v>
      </c>
      <c r="H206" s="22" t="str">
        <f t="shared" ref="H206:H208" si="50">IF(ISNA(VLOOKUP(G206,CommodityCodes,2,FALSE))=TRUE,"",VLOOKUP(G206,CommodityCodes,2,FALSE))</f>
        <v>Waste Activated Sludge</v>
      </c>
      <c r="I206" s="21"/>
    </row>
    <row r="207" spans="1:9" ht="12.6" customHeight="1" x14ac:dyDescent="0.2">
      <c r="A207" s="21" t="s">
        <v>908</v>
      </c>
      <c r="B207" s="22" t="s">
        <v>1556</v>
      </c>
      <c r="C207" s="22" t="s">
        <v>898</v>
      </c>
      <c r="D207" s="22" t="s">
        <v>128</v>
      </c>
      <c r="E207" s="22" t="s">
        <v>126</v>
      </c>
      <c r="F207" s="63">
        <v>150</v>
      </c>
      <c r="G207" s="22" t="s">
        <v>520</v>
      </c>
      <c r="H207" s="22" t="str">
        <f t="shared" si="50"/>
        <v>Waste Activated Sludge</v>
      </c>
      <c r="I207" s="21"/>
    </row>
    <row r="208" spans="1:9" ht="12.6" customHeight="1" x14ac:dyDescent="0.2">
      <c r="A208" s="21" t="s">
        <v>908</v>
      </c>
      <c r="B208" s="22" t="s">
        <v>910</v>
      </c>
      <c r="C208" s="22" t="s">
        <v>898</v>
      </c>
      <c r="D208" s="22" t="s">
        <v>155</v>
      </c>
      <c r="E208" s="22" t="s">
        <v>125</v>
      </c>
      <c r="F208" s="63">
        <v>150</v>
      </c>
      <c r="G208" s="22" t="s">
        <v>520</v>
      </c>
      <c r="H208" s="22" t="str">
        <f t="shared" si="50"/>
        <v>Waste Activated Sludge</v>
      </c>
      <c r="I208" s="21"/>
    </row>
    <row r="209" spans="1:9" ht="12.6" customHeight="1" x14ac:dyDescent="0.2">
      <c r="A209" s="21" t="s">
        <v>2070</v>
      </c>
      <c r="B209" s="22" t="s">
        <v>900</v>
      </c>
      <c r="C209" s="22" t="s">
        <v>898</v>
      </c>
      <c r="D209" s="22" t="s">
        <v>155</v>
      </c>
      <c r="E209" s="22" t="s">
        <v>125</v>
      </c>
      <c r="F209" s="63">
        <v>150</v>
      </c>
      <c r="G209" s="22" t="s">
        <v>520</v>
      </c>
      <c r="H209" s="22" t="str">
        <f t="shared" ref="H209:H211" si="51">IF(ISNA(VLOOKUP(G209,CommodityCodes,2,FALSE))=TRUE,"",VLOOKUP(G209,CommodityCodes,2,FALSE))</f>
        <v>Waste Activated Sludge</v>
      </c>
      <c r="I209" s="21"/>
    </row>
    <row r="210" spans="1:9" ht="12.6" customHeight="1" x14ac:dyDescent="0.2">
      <c r="A210" s="21" t="s">
        <v>2071</v>
      </c>
      <c r="B210" s="22" t="s">
        <v>2072</v>
      </c>
      <c r="C210" s="22" t="s">
        <v>898</v>
      </c>
      <c r="D210" s="22" t="s">
        <v>128</v>
      </c>
      <c r="E210" s="22" t="s">
        <v>126</v>
      </c>
      <c r="F210" s="63">
        <v>150</v>
      </c>
      <c r="G210" s="22" t="s">
        <v>520</v>
      </c>
      <c r="H210" s="22" t="str">
        <f t="shared" si="51"/>
        <v>Waste Activated Sludge</v>
      </c>
      <c r="I210" s="21"/>
    </row>
    <row r="211" spans="1:9" ht="12.6" customHeight="1" x14ac:dyDescent="0.2">
      <c r="A211" s="21" t="s">
        <v>2071</v>
      </c>
      <c r="B211" s="22" t="s">
        <v>899</v>
      </c>
      <c r="C211" s="22" t="s">
        <v>898</v>
      </c>
      <c r="D211" s="22" t="s">
        <v>155</v>
      </c>
      <c r="E211" s="22" t="s">
        <v>125</v>
      </c>
      <c r="F211" s="63">
        <v>150</v>
      </c>
      <c r="G211" s="22" t="s">
        <v>520</v>
      </c>
      <c r="H211" s="22" t="str">
        <f t="shared" si="51"/>
        <v>Waste Activated Sludge</v>
      </c>
      <c r="I211" s="21"/>
    </row>
    <row r="212" spans="1:9" x14ac:dyDescent="0.2">
      <c r="A212" s="21" t="s">
        <v>1023</v>
      </c>
      <c r="B212" s="22" t="s">
        <v>1025</v>
      </c>
      <c r="C212" s="22" t="s">
        <v>898</v>
      </c>
      <c r="D212" s="22" t="s">
        <v>155</v>
      </c>
      <c r="E212" s="22" t="s">
        <v>125</v>
      </c>
      <c r="F212" s="63">
        <v>100</v>
      </c>
      <c r="G212" s="22" t="s">
        <v>162</v>
      </c>
      <c r="H212" s="22" t="str">
        <f t="shared" ref="H212" si="52">IF(ISNA(VLOOKUP(G212,CommodityCodes,2,FALSE))=TRUE,"",VLOOKUP(G212,CommodityCodes,2,FALSE))</f>
        <v>Flushing Water</v>
      </c>
      <c r="I212" s="21"/>
    </row>
    <row r="213" spans="1:9" x14ac:dyDescent="0.2">
      <c r="A213" s="21" t="s">
        <v>1024</v>
      </c>
      <c r="B213" s="22" t="s">
        <v>1300</v>
      </c>
      <c r="C213" s="22" t="s">
        <v>898</v>
      </c>
      <c r="D213" s="22" t="s">
        <v>155</v>
      </c>
      <c r="E213" s="22" t="s">
        <v>125</v>
      </c>
      <c r="F213" s="63">
        <v>100</v>
      </c>
      <c r="G213" s="22" t="s">
        <v>162</v>
      </c>
      <c r="H213" s="22" t="str">
        <f t="shared" ref="H213" si="53">IF(ISNA(VLOOKUP(G213,CommodityCodes,2,FALSE))=TRUE,"",VLOOKUP(G213,CommodityCodes,2,FALSE))</f>
        <v>Flushing Water</v>
      </c>
      <c r="I213" s="21"/>
    </row>
    <row r="214" spans="1:9" x14ac:dyDescent="0.2">
      <c r="A214" s="21" t="s">
        <v>1161</v>
      </c>
      <c r="B214" s="101" t="s">
        <v>1301</v>
      </c>
      <c r="C214" s="22" t="s">
        <v>898</v>
      </c>
      <c r="D214" s="22" t="s">
        <v>155</v>
      </c>
      <c r="E214" s="22" t="s">
        <v>125</v>
      </c>
      <c r="F214" s="63">
        <v>150</v>
      </c>
      <c r="G214" s="22" t="s">
        <v>181</v>
      </c>
      <c r="H214" s="22" t="str">
        <f t="shared" ref="H214:H215" si="54">IF(ISNA(VLOOKUP(G214,CommodityCodes,2,FALSE))=TRUE,"",VLOOKUP(G214,CommodityCodes,2,FALSE))</f>
        <v>Process Drain</v>
      </c>
      <c r="I214" s="21"/>
    </row>
    <row r="215" spans="1:9" ht="12.6" customHeight="1" x14ac:dyDescent="0.2">
      <c r="A215" s="21" t="s">
        <v>1309</v>
      </c>
      <c r="B215" s="22" t="s">
        <v>1310</v>
      </c>
      <c r="C215" s="22" t="s">
        <v>785</v>
      </c>
      <c r="D215" s="22" t="s">
        <v>130</v>
      </c>
      <c r="E215" s="22" t="s">
        <v>1319</v>
      </c>
      <c r="F215" s="63">
        <v>75</v>
      </c>
      <c r="G215" s="22" t="s">
        <v>181</v>
      </c>
      <c r="H215" s="22" t="str">
        <f t="shared" si="54"/>
        <v>Process Drain</v>
      </c>
      <c r="I215" s="21"/>
    </row>
    <row r="216" spans="1:9" x14ac:dyDescent="0.2">
      <c r="A216" s="45" t="s">
        <v>735</v>
      </c>
      <c r="B216" s="22"/>
      <c r="C216" s="22"/>
      <c r="D216" s="22"/>
      <c r="E216" s="22"/>
      <c r="F216" s="63"/>
      <c r="G216" s="22"/>
      <c r="H216" s="22" t="str">
        <f t="shared" si="5"/>
        <v/>
      </c>
      <c r="I216" s="21"/>
    </row>
    <row r="217" spans="1:9" x14ac:dyDescent="0.2">
      <c r="A217" s="23" t="s">
        <v>875</v>
      </c>
      <c r="B217" s="22" t="s">
        <v>881</v>
      </c>
      <c r="C217" s="22" t="s">
        <v>865</v>
      </c>
      <c r="D217" s="22" t="s">
        <v>128</v>
      </c>
      <c r="E217" s="22" t="s">
        <v>850</v>
      </c>
      <c r="F217" s="63">
        <v>350</v>
      </c>
      <c r="G217" s="22" t="s">
        <v>136</v>
      </c>
      <c r="H217" s="22" t="str">
        <f t="shared" si="5"/>
        <v>Air, Low Pressure</v>
      </c>
      <c r="I217" s="30" t="s">
        <v>867</v>
      </c>
    </row>
    <row r="218" spans="1:9" x14ac:dyDescent="0.2">
      <c r="A218" s="23" t="s">
        <v>876</v>
      </c>
      <c r="B218" s="22" t="s">
        <v>882</v>
      </c>
      <c r="C218" s="22" t="s">
        <v>865</v>
      </c>
      <c r="D218" s="22" t="s">
        <v>128</v>
      </c>
      <c r="E218" s="22" t="s">
        <v>850</v>
      </c>
      <c r="F218" s="63">
        <v>350</v>
      </c>
      <c r="G218" s="22" t="s">
        <v>136</v>
      </c>
      <c r="H218" s="22" t="str">
        <f t="shared" ref="H218:H223" si="55">IF(ISNA(VLOOKUP(G218,CommodityCodes,2,FALSE))=TRUE,"",VLOOKUP(G218,CommodityCodes,2,FALSE))</f>
        <v>Air, Low Pressure</v>
      </c>
      <c r="I218" s="30" t="s">
        <v>867</v>
      </c>
    </row>
    <row r="219" spans="1:9" x14ac:dyDescent="0.2">
      <c r="A219" s="23" t="s">
        <v>877</v>
      </c>
      <c r="B219" s="22" t="s">
        <v>883</v>
      </c>
      <c r="C219" s="22" t="s">
        <v>873</v>
      </c>
      <c r="D219" s="22" t="s">
        <v>128</v>
      </c>
      <c r="E219" s="22" t="s">
        <v>850</v>
      </c>
      <c r="F219" s="63">
        <v>350</v>
      </c>
      <c r="G219" s="22" t="s">
        <v>136</v>
      </c>
      <c r="H219" s="22" t="str">
        <f t="shared" si="55"/>
        <v>Air, Low Pressure</v>
      </c>
      <c r="I219" s="30" t="s">
        <v>867</v>
      </c>
    </row>
    <row r="220" spans="1:9" x14ac:dyDescent="0.2">
      <c r="A220" s="23" t="s">
        <v>878</v>
      </c>
      <c r="B220" s="22" t="s">
        <v>884</v>
      </c>
      <c r="C220" s="22" t="s">
        <v>873</v>
      </c>
      <c r="D220" s="22" t="s">
        <v>128</v>
      </c>
      <c r="E220" s="22" t="s">
        <v>850</v>
      </c>
      <c r="F220" s="63">
        <v>350</v>
      </c>
      <c r="G220" s="22" t="s">
        <v>136</v>
      </c>
      <c r="H220" s="22" t="str">
        <f t="shared" si="55"/>
        <v>Air, Low Pressure</v>
      </c>
      <c r="I220" s="30" t="s">
        <v>867</v>
      </c>
    </row>
    <row r="221" spans="1:9" x14ac:dyDescent="0.2">
      <c r="A221" s="23" t="s">
        <v>879</v>
      </c>
      <c r="B221" s="22" t="s">
        <v>885</v>
      </c>
      <c r="C221" s="22" t="s">
        <v>874</v>
      </c>
      <c r="D221" s="22" t="s">
        <v>128</v>
      </c>
      <c r="E221" s="22" t="s">
        <v>850</v>
      </c>
      <c r="F221" s="63">
        <v>350</v>
      </c>
      <c r="G221" s="22" t="s">
        <v>136</v>
      </c>
      <c r="H221" s="22" t="str">
        <f t="shared" si="55"/>
        <v>Air, Low Pressure</v>
      </c>
      <c r="I221" s="30" t="s">
        <v>867</v>
      </c>
    </row>
    <row r="222" spans="1:9" x14ac:dyDescent="0.2">
      <c r="A222" s="23" t="s">
        <v>880</v>
      </c>
      <c r="B222" s="22" t="s">
        <v>886</v>
      </c>
      <c r="C222" s="22" t="s">
        <v>874</v>
      </c>
      <c r="D222" s="22" t="s">
        <v>128</v>
      </c>
      <c r="E222" s="22" t="s">
        <v>850</v>
      </c>
      <c r="F222" s="63">
        <v>350</v>
      </c>
      <c r="G222" s="22" t="s">
        <v>136</v>
      </c>
      <c r="H222" s="22" t="str">
        <f t="shared" si="55"/>
        <v>Air, Low Pressure</v>
      </c>
      <c r="I222" s="30" t="s">
        <v>867</v>
      </c>
    </row>
    <row r="223" spans="1:9" x14ac:dyDescent="0.2">
      <c r="A223" s="23" t="s">
        <v>875</v>
      </c>
      <c r="B223" s="22" t="s">
        <v>1026</v>
      </c>
      <c r="C223" s="22" t="s">
        <v>865</v>
      </c>
      <c r="D223" s="22" t="s">
        <v>154</v>
      </c>
      <c r="E223" s="22" t="s">
        <v>1082</v>
      </c>
      <c r="F223" s="63">
        <v>400</v>
      </c>
      <c r="G223" s="22" t="s">
        <v>136</v>
      </c>
      <c r="H223" s="22" t="str">
        <f t="shared" si="55"/>
        <v>Air, Low Pressure</v>
      </c>
      <c r="I223" s="21"/>
    </row>
    <row r="224" spans="1:9" x14ac:dyDescent="0.2">
      <c r="A224" s="23" t="s">
        <v>876</v>
      </c>
      <c r="B224" s="22" t="s">
        <v>1027</v>
      </c>
      <c r="C224" s="22" t="s">
        <v>865</v>
      </c>
      <c r="D224" s="22" t="s">
        <v>154</v>
      </c>
      <c r="E224" s="22" t="s">
        <v>1082</v>
      </c>
      <c r="F224" s="63">
        <v>400</v>
      </c>
      <c r="G224" s="22" t="s">
        <v>136</v>
      </c>
      <c r="H224" s="22" t="str">
        <f t="shared" ref="H224:H228" si="56">IF(ISNA(VLOOKUP(G224,CommodityCodes,2,FALSE))=TRUE,"",VLOOKUP(G224,CommodityCodes,2,FALSE))</f>
        <v>Air, Low Pressure</v>
      </c>
      <c r="I224" s="21"/>
    </row>
    <row r="225" spans="1:9" x14ac:dyDescent="0.2">
      <c r="A225" s="23" t="s">
        <v>877</v>
      </c>
      <c r="B225" s="22" t="s">
        <v>887</v>
      </c>
      <c r="C225" s="22" t="s">
        <v>873</v>
      </c>
      <c r="D225" s="22" t="s">
        <v>154</v>
      </c>
      <c r="E225" s="22" t="s">
        <v>1082</v>
      </c>
      <c r="F225" s="63">
        <v>400</v>
      </c>
      <c r="G225" s="22" t="s">
        <v>136</v>
      </c>
      <c r="H225" s="22" t="str">
        <f t="shared" si="56"/>
        <v>Air, Low Pressure</v>
      </c>
      <c r="I225" s="21"/>
    </row>
    <row r="226" spans="1:9" x14ac:dyDescent="0.2">
      <c r="A226" s="23" t="s">
        <v>878</v>
      </c>
      <c r="B226" s="22" t="s">
        <v>888</v>
      </c>
      <c r="C226" s="22" t="s">
        <v>873</v>
      </c>
      <c r="D226" s="22" t="s">
        <v>154</v>
      </c>
      <c r="E226" s="22" t="s">
        <v>1082</v>
      </c>
      <c r="F226" s="63">
        <v>400</v>
      </c>
      <c r="G226" s="22" t="s">
        <v>136</v>
      </c>
      <c r="H226" s="22" t="str">
        <f t="shared" si="56"/>
        <v>Air, Low Pressure</v>
      </c>
      <c r="I226" s="21"/>
    </row>
    <row r="227" spans="1:9" x14ac:dyDescent="0.2">
      <c r="A227" s="23" t="s">
        <v>879</v>
      </c>
      <c r="B227" s="22" t="s">
        <v>1298</v>
      </c>
      <c r="C227" s="22" t="s">
        <v>874</v>
      </c>
      <c r="D227" s="22" t="s">
        <v>154</v>
      </c>
      <c r="E227" s="22" t="s">
        <v>1082</v>
      </c>
      <c r="F227" s="63">
        <v>400</v>
      </c>
      <c r="G227" s="22" t="s">
        <v>136</v>
      </c>
      <c r="H227" s="22" t="str">
        <f t="shared" si="56"/>
        <v>Air, Low Pressure</v>
      </c>
      <c r="I227" s="21"/>
    </row>
    <row r="228" spans="1:9" x14ac:dyDescent="0.2">
      <c r="A228" s="23" t="s">
        <v>880</v>
      </c>
      <c r="B228" s="22" t="s">
        <v>1299</v>
      </c>
      <c r="C228" s="22" t="s">
        <v>874</v>
      </c>
      <c r="D228" s="22" t="s">
        <v>154</v>
      </c>
      <c r="E228" s="22" t="s">
        <v>1082</v>
      </c>
      <c r="F228" s="63">
        <v>400</v>
      </c>
      <c r="G228" s="22" t="s">
        <v>136</v>
      </c>
      <c r="H228" s="22" t="str">
        <f t="shared" si="56"/>
        <v>Air, Low Pressure</v>
      </c>
      <c r="I228" s="21"/>
    </row>
    <row r="229" spans="1:9" x14ac:dyDescent="0.2">
      <c r="A229" s="23" t="s">
        <v>889</v>
      </c>
      <c r="B229" s="22" t="s">
        <v>890</v>
      </c>
      <c r="C229" s="22" t="s">
        <v>865</v>
      </c>
      <c r="D229" s="22" t="s">
        <v>154</v>
      </c>
      <c r="E229" s="22" t="s">
        <v>1082</v>
      </c>
      <c r="F229" s="63">
        <v>200</v>
      </c>
      <c r="G229" s="22" t="s">
        <v>136</v>
      </c>
      <c r="H229" s="22" t="str">
        <f t="shared" ref="H229" si="57">IF(ISNA(VLOOKUP(G229,CommodityCodes,2,FALSE))=TRUE,"",VLOOKUP(G229,CommodityCodes,2,FALSE))</f>
        <v>Air, Low Pressure</v>
      </c>
      <c r="I229" s="21"/>
    </row>
    <row r="230" spans="1:9" x14ac:dyDescent="0.2">
      <c r="A230" s="35" t="s">
        <v>539</v>
      </c>
      <c r="B230" s="37"/>
      <c r="C230" s="37"/>
      <c r="D230" s="37"/>
      <c r="E230" s="37"/>
      <c r="F230" s="64"/>
      <c r="G230" s="37"/>
      <c r="H230" s="37" t="str">
        <f t="shared" si="5"/>
        <v/>
      </c>
      <c r="I230" s="36"/>
    </row>
    <row r="231" spans="1:9" x14ac:dyDescent="0.2">
      <c r="A231" s="21" t="s">
        <v>927</v>
      </c>
      <c r="B231" s="22" t="s">
        <v>928</v>
      </c>
      <c r="C231" s="22" t="s">
        <v>1000</v>
      </c>
      <c r="D231" s="22" t="s">
        <v>161</v>
      </c>
      <c r="E231" s="22" t="s">
        <v>112</v>
      </c>
      <c r="F231" s="63">
        <v>600</v>
      </c>
      <c r="G231" s="22" t="s">
        <v>467</v>
      </c>
      <c r="H231" s="22" t="str">
        <f t="shared" si="5"/>
        <v>Return Activated Sludge</v>
      </c>
      <c r="I231" s="21"/>
    </row>
    <row r="232" spans="1:9" x14ac:dyDescent="0.2">
      <c r="A232" s="21" t="s">
        <v>931</v>
      </c>
      <c r="B232" s="22" t="s">
        <v>930</v>
      </c>
      <c r="C232" s="22" t="s">
        <v>1000</v>
      </c>
      <c r="D232" s="22" t="s">
        <v>161</v>
      </c>
      <c r="E232" s="22" t="s">
        <v>112</v>
      </c>
      <c r="F232" s="63">
        <v>600</v>
      </c>
      <c r="G232" s="22" t="s">
        <v>467</v>
      </c>
      <c r="H232" s="22" t="str">
        <f t="shared" ref="H232:H233" si="58">IF(ISNA(VLOOKUP(G232,CommodityCodes,2,FALSE))=TRUE,"",VLOOKUP(G232,CommodityCodes,2,FALSE))</f>
        <v>Return Activated Sludge</v>
      </c>
      <c r="I232" s="21"/>
    </row>
    <row r="233" spans="1:9" x14ac:dyDescent="0.2">
      <c r="A233" s="21" t="s">
        <v>929</v>
      </c>
      <c r="B233" s="22" t="s">
        <v>932</v>
      </c>
      <c r="C233" s="22" t="s">
        <v>937</v>
      </c>
      <c r="D233" s="22" t="s">
        <v>161</v>
      </c>
      <c r="E233" s="22" t="s">
        <v>112</v>
      </c>
      <c r="F233" s="63">
        <v>600</v>
      </c>
      <c r="G233" s="22" t="s">
        <v>467</v>
      </c>
      <c r="H233" s="22" t="str">
        <f t="shared" si="58"/>
        <v>Return Activated Sludge</v>
      </c>
      <c r="I233" s="21"/>
    </row>
    <row r="234" spans="1:9" x14ac:dyDescent="0.2">
      <c r="A234" s="21" t="s">
        <v>934</v>
      </c>
      <c r="B234" s="22" t="s">
        <v>933</v>
      </c>
      <c r="C234" s="22" t="s">
        <v>937</v>
      </c>
      <c r="D234" s="22" t="s">
        <v>155</v>
      </c>
      <c r="E234" s="22" t="s">
        <v>125</v>
      </c>
      <c r="F234" s="63">
        <v>350</v>
      </c>
      <c r="G234" s="22" t="s">
        <v>467</v>
      </c>
      <c r="H234" s="22" t="str">
        <f t="shared" ref="H234" si="59">IF(ISNA(VLOOKUP(G234,CommodityCodes,2,FALSE))=TRUE,"",VLOOKUP(G234,CommodityCodes,2,FALSE))</f>
        <v>Return Activated Sludge</v>
      </c>
      <c r="I234" s="21"/>
    </row>
    <row r="235" spans="1:9" x14ac:dyDescent="0.2">
      <c r="A235" s="21" t="s">
        <v>941</v>
      </c>
      <c r="B235" s="22" t="s">
        <v>943</v>
      </c>
      <c r="C235" s="22" t="s">
        <v>940</v>
      </c>
      <c r="D235" s="22" t="s">
        <v>161</v>
      </c>
      <c r="E235" s="22" t="s">
        <v>112</v>
      </c>
      <c r="F235" s="63">
        <v>600</v>
      </c>
      <c r="G235" s="22" t="s">
        <v>467</v>
      </c>
      <c r="H235" s="22" t="str">
        <f t="shared" ref="H235" si="60">IF(ISNA(VLOOKUP(G235,CommodityCodes,2,FALSE))=TRUE,"",VLOOKUP(G235,CommodityCodes,2,FALSE))</f>
        <v>Return Activated Sludge</v>
      </c>
      <c r="I235" s="21"/>
    </row>
    <row r="236" spans="1:9" x14ac:dyDescent="0.2">
      <c r="A236" s="21" t="s">
        <v>942</v>
      </c>
      <c r="B236" s="22" t="s">
        <v>944</v>
      </c>
      <c r="C236" s="22" t="s">
        <v>940</v>
      </c>
      <c r="D236" s="22" t="s">
        <v>155</v>
      </c>
      <c r="E236" s="22" t="s">
        <v>125</v>
      </c>
      <c r="F236" s="63">
        <v>350</v>
      </c>
      <c r="G236" s="22" t="s">
        <v>467</v>
      </c>
      <c r="H236" s="22" t="str">
        <f t="shared" ref="H236" si="61">IF(ISNA(VLOOKUP(G236,CommodityCodes,2,FALSE))=TRUE,"",VLOOKUP(G236,CommodityCodes,2,FALSE))</f>
        <v>Return Activated Sludge</v>
      </c>
      <c r="I236" s="21"/>
    </row>
    <row r="237" spans="1:9" x14ac:dyDescent="0.2">
      <c r="A237" s="21" t="s">
        <v>945</v>
      </c>
      <c r="B237" s="22" t="s">
        <v>946</v>
      </c>
      <c r="C237" s="22" t="s">
        <v>952</v>
      </c>
      <c r="D237" s="22" t="s">
        <v>161</v>
      </c>
      <c r="E237" s="22" t="s">
        <v>112</v>
      </c>
      <c r="F237" s="63">
        <v>600</v>
      </c>
      <c r="G237" s="22" t="s">
        <v>467</v>
      </c>
      <c r="H237" s="22" t="str">
        <f t="shared" ref="H237" si="62">IF(ISNA(VLOOKUP(G237,CommodityCodes,2,FALSE))=TRUE,"",VLOOKUP(G237,CommodityCodes,2,FALSE))</f>
        <v>Return Activated Sludge</v>
      </c>
      <c r="I237" s="21"/>
    </row>
    <row r="238" spans="1:9" x14ac:dyDescent="0.2">
      <c r="A238" s="21" t="s">
        <v>948</v>
      </c>
      <c r="B238" s="22" t="s">
        <v>949</v>
      </c>
      <c r="C238" s="22" t="s">
        <v>952</v>
      </c>
      <c r="D238" s="22" t="s">
        <v>128</v>
      </c>
      <c r="E238" s="22" t="s">
        <v>126</v>
      </c>
      <c r="F238" s="63">
        <v>450</v>
      </c>
      <c r="G238" s="22" t="s">
        <v>467</v>
      </c>
      <c r="H238" s="22" t="str">
        <f t="shared" ref="H238" si="63">IF(ISNA(VLOOKUP(G238,CommodityCodes,2,FALSE))=TRUE,"",VLOOKUP(G238,CommodityCodes,2,FALSE))</f>
        <v>Return Activated Sludge</v>
      </c>
      <c r="I238" s="21"/>
    </row>
    <row r="239" spans="1:9" x14ac:dyDescent="0.2">
      <c r="A239" s="21" t="s">
        <v>948</v>
      </c>
      <c r="B239" s="22" t="s">
        <v>950</v>
      </c>
      <c r="C239" s="22" t="s">
        <v>952</v>
      </c>
      <c r="D239" s="22" t="s">
        <v>161</v>
      </c>
      <c r="E239" s="22" t="s">
        <v>112</v>
      </c>
      <c r="F239" s="63">
        <v>450</v>
      </c>
      <c r="G239" s="22" t="s">
        <v>467</v>
      </c>
      <c r="H239" s="22" t="str">
        <f t="shared" ref="H239" si="64">IF(ISNA(VLOOKUP(G239,CommodityCodes,2,FALSE))=TRUE,"",VLOOKUP(G239,CommodityCodes,2,FALSE))</f>
        <v>Return Activated Sludge</v>
      </c>
      <c r="I239" s="21"/>
    </row>
    <row r="240" spans="1:9" x14ac:dyDescent="0.2">
      <c r="A240" s="21" t="s">
        <v>947</v>
      </c>
      <c r="B240" s="22" t="s">
        <v>1370</v>
      </c>
      <c r="C240" s="22" t="s">
        <v>952</v>
      </c>
      <c r="D240" s="22" t="s">
        <v>155</v>
      </c>
      <c r="E240" s="22" t="s">
        <v>125</v>
      </c>
      <c r="F240" s="63">
        <v>100</v>
      </c>
      <c r="G240" s="22" t="s">
        <v>162</v>
      </c>
      <c r="H240" s="22" t="str">
        <f t="shared" ref="H240:H243" si="65">IF(ISNA(VLOOKUP(G240,CommodityCodes,2,FALSE))=TRUE,"",VLOOKUP(G240,CommodityCodes,2,FALSE))</f>
        <v>Flushing Water</v>
      </c>
      <c r="I240" s="21"/>
    </row>
    <row r="241" spans="1:9" x14ac:dyDescent="0.2">
      <c r="A241" s="21" t="s">
        <v>956</v>
      </c>
      <c r="B241" s="22" t="s">
        <v>959</v>
      </c>
      <c r="C241" s="22" t="s">
        <v>955</v>
      </c>
      <c r="D241" s="22" t="s">
        <v>161</v>
      </c>
      <c r="E241" s="22" t="s">
        <v>112</v>
      </c>
      <c r="F241" s="63">
        <v>600</v>
      </c>
      <c r="G241" s="22" t="s">
        <v>467</v>
      </c>
      <c r="H241" s="22" t="str">
        <f t="shared" si="65"/>
        <v>Return Activated Sludge</v>
      </c>
      <c r="I241" s="21"/>
    </row>
    <row r="242" spans="1:9" x14ac:dyDescent="0.2">
      <c r="A242" s="21" t="s">
        <v>957</v>
      </c>
      <c r="B242" s="22" t="s">
        <v>960</v>
      </c>
      <c r="C242" s="22" t="s">
        <v>955</v>
      </c>
      <c r="D242" s="22" t="s">
        <v>128</v>
      </c>
      <c r="E242" s="22" t="s">
        <v>126</v>
      </c>
      <c r="F242" s="63">
        <v>400</v>
      </c>
      <c r="G242" s="22" t="s">
        <v>467</v>
      </c>
      <c r="H242" s="22" t="str">
        <f t="shared" si="65"/>
        <v>Return Activated Sludge</v>
      </c>
      <c r="I242" s="21"/>
    </row>
    <row r="243" spans="1:9" x14ac:dyDescent="0.2">
      <c r="A243" s="21" t="s">
        <v>957</v>
      </c>
      <c r="B243" s="22" t="s">
        <v>961</v>
      </c>
      <c r="C243" s="22" t="s">
        <v>955</v>
      </c>
      <c r="D243" s="22" t="s">
        <v>155</v>
      </c>
      <c r="E243" s="22" t="s">
        <v>125</v>
      </c>
      <c r="F243" s="63">
        <v>450</v>
      </c>
      <c r="G243" s="22" t="s">
        <v>467</v>
      </c>
      <c r="H243" s="22" t="str">
        <f t="shared" si="65"/>
        <v>Return Activated Sludge</v>
      </c>
      <c r="I243" s="21"/>
    </row>
    <row r="244" spans="1:9" x14ac:dyDescent="0.2">
      <c r="A244" s="21" t="s">
        <v>958</v>
      </c>
      <c r="B244" s="22" t="s">
        <v>962</v>
      </c>
      <c r="C244" s="22" t="s">
        <v>955</v>
      </c>
      <c r="D244" s="22" t="s">
        <v>155</v>
      </c>
      <c r="E244" s="22" t="s">
        <v>125</v>
      </c>
      <c r="F244" s="63">
        <v>100</v>
      </c>
      <c r="G244" s="22" t="s">
        <v>162</v>
      </c>
      <c r="H244" s="22" t="str">
        <f t="shared" ref="H244:H247" si="66">IF(ISNA(VLOOKUP(G244,CommodityCodes,2,FALSE))=TRUE,"",VLOOKUP(G244,CommodityCodes,2,FALSE))</f>
        <v>Flushing Water</v>
      </c>
      <c r="I244" s="21"/>
    </row>
    <row r="245" spans="1:9" x14ac:dyDescent="0.2">
      <c r="A245" s="21" t="s">
        <v>963</v>
      </c>
      <c r="B245" s="22" t="s">
        <v>966</v>
      </c>
      <c r="C245" s="22" t="s">
        <v>955</v>
      </c>
      <c r="D245" s="22" t="s">
        <v>161</v>
      </c>
      <c r="E245" s="22" t="s">
        <v>112</v>
      </c>
      <c r="F245" s="63">
        <v>600</v>
      </c>
      <c r="G245" s="22" t="s">
        <v>467</v>
      </c>
      <c r="H245" s="22" t="str">
        <f t="shared" si="66"/>
        <v>Return Activated Sludge</v>
      </c>
      <c r="I245" s="21"/>
    </row>
    <row r="246" spans="1:9" x14ac:dyDescent="0.2">
      <c r="A246" s="21" t="s">
        <v>964</v>
      </c>
      <c r="B246" s="22" t="s">
        <v>967</v>
      </c>
      <c r="C246" s="22" t="s">
        <v>955</v>
      </c>
      <c r="D246" s="22" t="s">
        <v>128</v>
      </c>
      <c r="E246" s="22" t="s">
        <v>126</v>
      </c>
      <c r="F246" s="63">
        <v>400</v>
      </c>
      <c r="G246" s="22" t="s">
        <v>467</v>
      </c>
      <c r="H246" s="22" t="str">
        <f t="shared" si="66"/>
        <v>Return Activated Sludge</v>
      </c>
      <c r="I246" s="21"/>
    </row>
    <row r="247" spans="1:9" x14ac:dyDescent="0.2">
      <c r="A247" s="21" t="s">
        <v>964</v>
      </c>
      <c r="B247" s="22" t="s">
        <v>968</v>
      </c>
      <c r="C247" s="22" t="s">
        <v>955</v>
      </c>
      <c r="D247" s="22" t="s">
        <v>155</v>
      </c>
      <c r="E247" s="22" t="s">
        <v>125</v>
      </c>
      <c r="F247" s="63">
        <v>450</v>
      </c>
      <c r="G247" s="22" t="s">
        <v>467</v>
      </c>
      <c r="H247" s="22" t="str">
        <f t="shared" si="66"/>
        <v>Return Activated Sludge</v>
      </c>
      <c r="I247" s="21"/>
    </row>
    <row r="248" spans="1:9" x14ac:dyDescent="0.2">
      <c r="A248" s="21" t="s">
        <v>965</v>
      </c>
      <c r="B248" s="22" t="s">
        <v>969</v>
      </c>
      <c r="C248" s="22" t="s">
        <v>955</v>
      </c>
      <c r="D248" s="22" t="s">
        <v>155</v>
      </c>
      <c r="E248" s="22" t="s">
        <v>125</v>
      </c>
      <c r="F248" s="63">
        <v>100</v>
      </c>
      <c r="G248" s="22" t="s">
        <v>162</v>
      </c>
      <c r="H248" s="22" t="str">
        <f t="shared" ref="H248:H256" si="67">IF(ISNA(VLOOKUP(G248,CommodityCodes,2,FALSE))=TRUE,"",VLOOKUP(G248,CommodityCodes,2,FALSE))</f>
        <v>Flushing Water</v>
      </c>
      <c r="I248" s="21"/>
    </row>
    <row r="249" spans="1:9" x14ac:dyDescent="0.2">
      <c r="A249" s="21" t="s">
        <v>1374</v>
      </c>
      <c r="B249" s="22" t="s">
        <v>1371</v>
      </c>
      <c r="C249" s="22" t="s">
        <v>1377</v>
      </c>
      <c r="D249" s="22" t="s">
        <v>130</v>
      </c>
      <c r="E249" s="22" t="s">
        <v>1319</v>
      </c>
      <c r="F249" s="63">
        <v>250</v>
      </c>
      <c r="G249" s="22" t="s">
        <v>1368</v>
      </c>
      <c r="H249" s="22" t="str">
        <f>IF(ISNA(VLOOKUP(G249,CommodityCodes,2,FALSE))=TRUE,"",VLOOKUP(G249,CommodityCodes,2,FALSE))</f>
        <v>Southend Thickened Sludge</v>
      </c>
      <c r="I249" s="21"/>
    </row>
    <row r="250" spans="1:9" x14ac:dyDescent="0.2">
      <c r="A250" s="21" t="s">
        <v>1375</v>
      </c>
      <c r="B250" s="22" t="s">
        <v>1372</v>
      </c>
      <c r="C250" s="22" t="s">
        <v>1377</v>
      </c>
      <c r="D250" s="22" t="s">
        <v>130</v>
      </c>
      <c r="E250" s="22" t="s">
        <v>1319</v>
      </c>
      <c r="F250" s="63">
        <v>250</v>
      </c>
      <c r="G250" s="22" t="s">
        <v>1368</v>
      </c>
      <c r="H250" s="22" t="str">
        <f t="shared" ref="H250:H251" si="68">IF(ISNA(VLOOKUP(G250,CommodityCodes,2,FALSE))=TRUE,"",VLOOKUP(G250,CommodityCodes,2,FALSE))</f>
        <v>Southend Thickened Sludge</v>
      </c>
      <c r="I250" s="21"/>
    </row>
    <row r="251" spans="1:9" x14ac:dyDescent="0.2">
      <c r="A251" s="21" t="s">
        <v>1376</v>
      </c>
      <c r="B251" s="22" t="s">
        <v>1373</v>
      </c>
      <c r="C251" s="22" t="s">
        <v>1377</v>
      </c>
      <c r="D251" s="22" t="s">
        <v>130</v>
      </c>
      <c r="E251" s="22" t="s">
        <v>1319</v>
      </c>
      <c r="F251" s="63">
        <v>250</v>
      </c>
      <c r="G251" s="22" t="s">
        <v>1368</v>
      </c>
      <c r="H251" s="22" t="str">
        <f t="shared" si="68"/>
        <v>Southend Thickened Sludge</v>
      </c>
      <c r="I251" s="21"/>
    </row>
    <row r="252" spans="1:9" x14ac:dyDescent="0.2">
      <c r="A252" s="21" t="s">
        <v>1389</v>
      </c>
      <c r="B252" s="22" t="s">
        <v>1390</v>
      </c>
      <c r="C252" s="22" t="s">
        <v>1377</v>
      </c>
      <c r="D252" s="22" t="s">
        <v>155</v>
      </c>
      <c r="E252" s="22" t="s">
        <v>125</v>
      </c>
      <c r="F252" s="63">
        <v>150</v>
      </c>
      <c r="G252" s="22" t="s">
        <v>1368</v>
      </c>
      <c r="H252" s="22" t="str">
        <f t="shared" ref="H252:H254" si="69">IF(ISNA(VLOOKUP(G252,CommodityCodes,2,FALSE))=TRUE,"",VLOOKUP(G252,CommodityCodes,2,FALSE))</f>
        <v>Southend Thickened Sludge</v>
      </c>
      <c r="I252" s="21"/>
    </row>
    <row r="253" spans="1:9" x14ac:dyDescent="0.2">
      <c r="A253" s="21" t="s">
        <v>2090</v>
      </c>
      <c r="B253" s="22" t="s">
        <v>2092</v>
      </c>
      <c r="C253" s="22" t="s">
        <v>2081</v>
      </c>
      <c r="D253" s="22" t="s">
        <v>130</v>
      </c>
      <c r="E253" s="22" t="s">
        <v>1319</v>
      </c>
      <c r="F253" s="63">
        <v>250</v>
      </c>
      <c r="G253" s="22" t="s">
        <v>1368</v>
      </c>
      <c r="H253" s="22" t="str">
        <f t="shared" si="69"/>
        <v>Southend Thickened Sludge</v>
      </c>
      <c r="I253" s="21"/>
    </row>
    <row r="254" spans="1:9" x14ac:dyDescent="0.2">
      <c r="A254" s="21" t="s">
        <v>2091</v>
      </c>
      <c r="B254" s="22" t="s">
        <v>2093</v>
      </c>
      <c r="C254" s="22" t="s">
        <v>2081</v>
      </c>
      <c r="D254" s="22" t="s">
        <v>130</v>
      </c>
      <c r="E254" s="22" t="s">
        <v>1319</v>
      </c>
      <c r="F254" s="63">
        <v>250</v>
      </c>
      <c r="G254" s="22" t="s">
        <v>1368</v>
      </c>
      <c r="H254" s="22" t="str">
        <f t="shared" si="69"/>
        <v>Southend Thickened Sludge</v>
      </c>
      <c r="I254" s="21"/>
    </row>
    <row r="255" spans="1:9" x14ac:dyDescent="0.2">
      <c r="A255" s="21" t="s">
        <v>973</v>
      </c>
      <c r="B255" s="22" t="s">
        <v>2347</v>
      </c>
      <c r="C255" s="22" t="s">
        <v>972</v>
      </c>
      <c r="D255" s="22" t="s">
        <v>130</v>
      </c>
      <c r="E255" s="22" t="s">
        <v>1319</v>
      </c>
      <c r="F255" s="63">
        <v>150</v>
      </c>
      <c r="G255" s="22" t="s">
        <v>476</v>
      </c>
      <c r="H255" s="22" t="str">
        <f t="shared" si="67"/>
        <v>Scum</v>
      </c>
      <c r="I255" s="21"/>
    </row>
    <row r="256" spans="1:9" x14ac:dyDescent="0.2">
      <c r="A256" s="21" t="s">
        <v>974</v>
      </c>
      <c r="B256" s="22" t="s">
        <v>2348</v>
      </c>
      <c r="C256" s="22" t="s">
        <v>972</v>
      </c>
      <c r="D256" s="22" t="s">
        <v>130</v>
      </c>
      <c r="E256" s="22" t="s">
        <v>1319</v>
      </c>
      <c r="F256" s="63">
        <v>100</v>
      </c>
      <c r="G256" s="22" t="s">
        <v>476</v>
      </c>
      <c r="H256" s="22" t="str">
        <f t="shared" si="67"/>
        <v>Scum</v>
      </c>
      <c r="I256" s="21"/>
    </row>
    <row r="257" spans="1:9" x14ac:dyDescent="0.2">
      <c r="A257" s="21" t="s">
        <v>975</v>
      </c>
      <c r="B257" s="22" t="s">
        <v>2349</v>
      </c>
      <c r="C257" s="22" t="s">
        <v>972</v>
      </c>
      <c r="D257" s="22" t="s">
        <v>130</v>
      </c>
      <c r="E257" s="22" t="s">
        <v>1319</v>
      </c>
      <c r="F257" s="63">
        <v>150</v>
      </c>
      <c r="G257" s="22" t="s">
        <v>476</v>
      </c>
      <c r="H257" s="22" t="str">
        <f t="shared" ref="H257:H258" si="70">IF(ISNA(VLOOKUP(G257,CommodityCodes,2,FALSE))=TRUE,"",VLOOKUP(G257,CommodityCodes,2,FALSE))</f>
        <v>Scum</v>
      </c>
      <c r="I257" s="21"/>
    </row>
    <row r="258" spans="1:9" x14ac:dyDescent="0.2">
      <c r="A258" s="21" t="s">
        <v>976</v>
      </c>
      <c r="B258" s="22" t="s">
        <v>2350</v>
      </c>
      <c r="C258" s="22" t="s">
        <v>972</v>
      </c>
      <c r="D258" s="22" t="s">
        <v>130</v>
      </c>
      <c r="E258" s="22" t="s">
        <v>1319</v>
      </c>
      <c r="F258" s="63">
        <v>100</v>
      </c>
      <c r="G258" s="22" t="s">
        <v>476</v>
      </c>
      <c r="H258" s="22" t="str">
        <f t="shared" si="70"/>
        <v>Scum</v>
      </c>
      <c r="I258" s="21"/>
    </row>
    <row r="259" spans="1:9" x14ac:dyDescent="0.2">
      <c r="A259" s="21" t="s">
        <v>977</v>
      </c>
      <c r="B259" s="22" t="s">
        <v>2351</v>
      </c>
      <c r="C259" s="22" t="s">
        <v>972</v>
      </c>
      <c r="D259" s="22" t="s">
        <v>130</v>
      </c>
      <c r="E259" s="22" t="s">
        <v>1319</v>
      </c>
      <c r="F259" s="63">
        <v>100</v>
      </c>
      <c r="G259" s="22" t="s">
        <v>476</v>
      </c>
      <c r="H259" s="22" t="str">
        <f t="shared" ref="H259" si="71">IF(ISNA(VLOOKUP(G259,CommodityCodes,2,FALSE))=TRUE,"",VLOOKUP(G259,CommodityCodes,2,FALSE))</f>
        <v>Scum</v>
      </c>
      <c r="I259" s="21"/>
    </row>
    <row r="260" spans="1:9" x14ac:dyDescent="0.2">
      <c r="A260" s="21" t="s">
        <v>1391</v>
      </c>
      <c r="B260" s="22" t="s">
        <v>2284</v>
      </c>
      <c r="C260" s="22" t="s">
        <v>972</v>
      </c>
      <c r="D260" s="22" t="s">
        <v>130</v>
      </c>
      <c r="E260" s="22" t="s">
        <v>1319</v>
      </c>
      <c r="F260" s="63">
        <v>100</v>
      </c>
      <c r="G260" s="22" t="s">
        <v>476</v>
      </c>
      <c r="H260" s="22" t="str">
        <f t="shared" ref="H260:H261" si="72">IF(ISNA(VLOOKUP(G260,CommodityCodes,2,FALSE))=TRUE,"",VLOOKUP(G260,CommodityCodes,2,FALSE))</f>
        <v>Scum</v>
      </c>
      <c r="I260" s="21"/>
    </row>
    <row r="261" spans="1:9" x14ac:dyDescent="0.2">
      <c r="A261" s="21" t="s">
        <v>2308</v>
      </c>
      <c r="B261" s="22" t="s">
        <v>2309</v>
      </c>
      <c r="C261" s="22" t="s">
        <v>972</v>
      </c>
      <c r="D261" s="22" t="s">
        <v>155</v>
      </c>
      <c r="E261" s="22" t="s">
        <v>125</v>
      </c>
      <c r="F261" s="63">
        <v>250</v>
      </c>
      <c r="G261" s="22" t="s">
        <v>476</v>
      </c>
      <c r="H261" s="22" t="str">
        <f t="shared" si="72"/>
        <v>Scum</v>
      </c>
      <c r="I261" s="21"/>
    </row>
    <row r="262" spans="1:9" x14ac:dyDescent="0.2">
      <c r="A262" s="21" t="s">
        <v>2310</v>
      </c>
      <c r="B262" s="22" t="s">
        <v>2311</v>
      </c>
      <c r="C262" s="22" t="s">
        <v>972</v>
      </c>
      <c r="D262" s="22" t="s">
        <v>155</v>
      </c>
      <c r="E262" s="22" t="s">
        <v>125</v>
      </c>
      <c r="F262" s="63">
        <v>250</v>
      </c>
      <c r="G262" s="22" t="s">
        <v>476</v>
      </c>
      <c r="H262" s="22" t="str">
        <f t="shared" ref="H262" si="73">IF(ISNA(VLOOKUP(G262,CommodityCodes,2,FALSE))=TRUE,"",VLOOKUP(G262,CommodityCodes,2,FALSE))</f>
        <v>Scum</v>
      </c>
      <c r="I262" s="21"/>
    </row>
    <row r="263" spans="1:9" x14ac:dyDescent="0.2">
      <c r="A263" s="21" t="s">
        <v>982</v>
      </c>
      <c r="B263" s="22" t="s">
        <v>983</v>
      </c>
      <c r="C263" s="22" t="s">
        <v>1001</v>
      </c>
      <c r="D263" s="22" t="s">
        <v>130</v>
      </c>
      <c r="E263" s="22" t="s">
        <v>1319</v>
      </c>
      <c r="F263" s="63">
        <v>100</v>
      </c>
      <c r="G263" s="22" t="s">
        <v>476</v>
      </c>
      <c r="H263" s="22" t="str">
        <f t="shared" ref="H263" si="74">IF(ISNA(VLOOKUP(G263,CommodityCodes,2,FALSE))=TRUE,"",VLOOKUP(G263,CommodityCodes,2,FALSE))</f>
        <v>Scum</v>
      </c>
      <c r="I263" s="21"/>
    </row>
    <row r="264" spans="1:9" x14ac:dyDescent="0.2">
      <c r="A264" s="21" t="s">
        <v>982</v>
      </c>
      <c r="B264" s="22" t="s">
        <v>986</v>
      </c>
      <c r="C264" s="22" t="s">
        <v>1001</v>
      </c>
      <c r="D264" s="22" t="s">
        <v>130</v>
      </c>
      <c r="E264" s="22" t="s">
        <v>1319</v>
      </c>
      <c r="F264" s="63">
        <v>100</v>
      </c>
      <c r="G264" s="22" t="s">
        <v>476</v>
      </c>
      <c r="H264" s="22" t="str">
        <f t="shared" ref="H264" si="75">IF(ISNA(VLOOKUP(G264,CommodityCodes,2,FALSE))=TRUE,"",VLOOKUP(G264,CommodityCodes,2,FALSE))</f>
        <v>Scum</v>
      </c>
      <c r="I264" s="21"/>
    </row>
    <row r="265" spans="1:9" x14ac:dyDescent="0.2">
      <c r="A265" s="21" t="s">
        <v>984</v>
      </c>
      <c r="B265" s="22" t="s">
        <v>985</v>
      </c>
      <c r="C265" s="22" t="s">
        <v>1001</v>
      </c>
      <c r="D265" s="22" t="s">
        <v>130</v>
      </c>
      <c r="E265" s="22" t="s">
        <v>1319</v>
      </c>
      <c r="F265" s="63">
        <v>100</v>
      </c>
      <c r="G265" s="22" t="s">
        <v>476</v>
      </c>
      <c r="H265" s="22" t="str">
        <f t="shared" ref="H265" si="76">IF(ISNA(VLOOKUP(G265,CommodityCodes,2,FALSE))=TRUE,"",VLOOKUP(G265,CommodityCodes,2,FALSE))</f>
        <v>Scum</v>
      </c>
      <c r="I265" s="21"/>
    </row>
    <row r="266" spans="1:9" x14ac:dyDescent="0.2">
      <c r="A266" s="21" t="s">
        <v>984</v>
      </c>
      <c r="B266" s="22" t="s">
        <v>987</v>
      </c>
      <c r="C266" s="22" t="s">
        <v>1001</v>
      </c>
      <c r="D266" s="22" t="s">
        <v>130</v>
      </c>
      <c r="E266" s="22" t="s">
        <v>1319</v>
      </c>
      <c r="F266" s="63">
        <v>100</v>
      </c>
      <c r="G266" s="22" t="s">
        <v>476</v>
      </c>
      <c r="H266" s="22" t="str">
        <f t="shared" ref="H266:H268" si="77">IF(ISNA(VLOOKUP(G266,CommodityCodes,2,FALSE))=TRUE,"",VLOOKUP(G266,CommodityCodes,2,FALSE))</f>
        <v>Scum</v>
      </c>
      <c r="I266" s="21"/>
    </row>
    <row r="267" spans="1:9" x14ac:dyDescent="0.2">
      <c r="A267" s="21" t="s">
        <v>1378</v>
      </c>
      <c r="B267" s="22" t="s">
        <v>1379</v>
      </c>
      <c r="C267" s="22" t="s">
        <v>1380</v>
      </c>
      <c r="D267" s="22" t="s">
        <v>161</v>
      </c>
      <c r="E267" s="22" t="s">
        <v>112</v>
      </c>
      <c r="F267" s="63">
        <v>250</v>
      </c>
      <c r="G267" s="22" t="s">
        <v>162</v>
      </c>
      <c r="H267" s="22" t="str">
        <f t="shared" si="77"/>
        <v>Flushing Water</v>
      </c>
      <c r="I267" s="21"/>
    </row>
    <row r="268" spans="1:9" x14ac:dyDescent="0.2">
      <c r="A268" s="21" t="s">
        <v>988</v>
      </c>
      <c r="B268" s="22" t="s">
        <v>2285</v>
      </c>
      <c r="C268" s="22" t="s">
        <v>1002</v>
      </c>
      <c r="D268" s="22" t="s">
        <v>128</v>
      </c>
      <c r="E268" s="22" t="s">
        <v>126</v>
      </c>
      <c r="F268" s="63">
        <v>350</v>
      </c>
      <c r="G268" s="22" t="s">
        <v>181</v>
      </c>
      <c r="H268" s="22" t="str">
        <f t="shared" si="77"/>
        <v>Process Drain</v>
      </c>
      <c r="I268" s="21"/>
    </row>
    <row r="269" spans="1:9" x14ac:dyDescent="0.2">
      <c r="A269" s="21" t="s">
        <v>988</v>
      </c>
      <c r="B269" s="22" t="s">
        <v>2286</v>
      </c>
      <c r="C269" s="22" t="s">
        <v>1002</v>
      </c>
      <c r="D269" s="22" t="s">
        <v>154</v>
      </c>
      <c r="E269" s="22" t="s">
        <v>165</v>
      </c>
      <c r="F269" s="63">
        <v>350</v>
      </c>
      <c r="G269" s="22" t="s">
        <v>181</v>
      </c>
      <c r="H269" s="22" t="str">
        <f t="shared" ref="H269:H270" si="78">IF(ISNA(VLOOKUP(G269,CommodityCodes,2,FALSE))=TRUE,"",VLOOKUP(G269,CommodityCodes,2,FALSE))</f>
        <v>Process Drain</v>
      </c>
      <c r="I269" s="21"/>
    </row>
    <row r="270" spans="1:9" x14ac:dyDescent="0.2">
      <c r="A270" s="21" t="s">
        <v>989</v>
      </c>
      <c r="B270" s="22" t="s">
        <v>2287</v>
      </c>
      <c r="C270" s="22" t="s">
        <v>1002</v>
      </c>
      <c r="D270" s="22" t="s">
        <v>128</v>
      </c>
      <c r="E270" s="22" t="s">
        <v>126</v>
      </c>
      <c r="F270" s="63">
        <v>350</v>
      </c>
      <c r="G270" s="22" t="s">
        <v>181</v>
      </c>
      <c r="H270" s="22" t="str">
        <f t="shared" si="78"/>
        <v>Process Drain</v>
      </c>
      <c r="I270" s="21"/>
    </row>
    <row r="271" spans="1:9" x14ac:dyDescent="0.2">
      <c r="A271" s="21" t="s">
        <v>989</v>
      </c>
      <c r="B271" s="22" t="s">
        <v>2288</v>
      </c>
      <c r="C271" s="22" t="s">
        <v>1002</v>
      </c>
      <c r="D271" s="22" t="s">
        <v>154</v>
      </c>
      <c r="E271" s="22" t="s">
        <v>165</v>
      </c>
      <c r="F271" s="63">
        <v>350</v>
      </c>
      <c r="G271" s="22" t="s">
        <v>181</v>
      </c>
      <c r="H271" s="22" t="str">
        <f t="shared" ref="H271:H278" si="79">IF(ISNA(VLOOKUP(G271,CommodityCodes,2,FALSE))=TRUE,"",VLOOKUP(G271,CommodityCodes,2,FALSE))</f>
        <v>Process Drain</v>
      </c>
      <c r="I271" s="21"/>
    </row>
    <row r="272" spans="1:9" x14ac:dyDescent="0.2">
      <c r="A272" s="21" t="s">
        <v>1396</v>
      </c>
      <c r="B272" s="22" t="s">
        <v>1407</v>
      </c>
      <c r="C272" s="22" t="s">
        <v>1395</v>
      </c>
      <c r="D272" s="22" t="s">
        <v>130</v>
      </c>
      <c r="E272" s="22" t="s">
        <v>1319</v>
      </c>
      <c r="F272" s="63">
        <v>100</v>
      </c>
      <c r="G272" s="22" t="s">
        <v>162</v>
      </c>
      <c r="H272" s="22" t="str">
        <f t="shared" si="79"/>
        <v>Flushing Water</v>
      </c>
      <c r="I272" s="21"/>
    </row>
    <row r="273" spans="1:9" x14ac:dyDescent="0.2">
      <c r="A273" s="21" t="s">
        <v>2289</v>
      </c>
      <c r="B273" s="22" t="s">
        <v>2290</v>
      </c>
      <c r="C273" s="22" t="s">
        <v>1395</v>
      </c>
      <c r="D273" s="22" t="s">
        <v>130</v>
      </c>
      <c r="E273" s="22" t="s">
        <v>1319</v>
      </c>
      <c r="F273" s="63">
        <v>100</v>
      </c>
      <c r="G273" s="22" t="s">
        <v>162</v>
      </c>
      <c r="H273" s="22" t="str">
        <f t="shared" ref="H273" si="80">IF(ISNA(VLOOKUP(G273,CommodityCodes,2,FALSE))=TRUE,"",VLOOKUP(G273,CommodityCodes,2,FALSE))</f>
        <v>Flushing Water</v>
      </c>
      <c r="I273" s="21"/>
    </row>
    <row r="274" spans="1:9" x14ac:dyDescent="0.2">
      <c r="A274" s="21" t="s">
        <v>2661</v>
      </c>
      <c r="B274" s="101" t="s">
        <v>2662</v>
      </c>
      <c r="C274" s="101" t="s">
        <v>1395</v>
      </c>
      <c r="D274" s="101" t="s">
        <v>154</v>
      </c>
      <c r="E274" s="101" t="s">
        <v>165</v>
      </c>
      <c r="F274" s="63">
        <v>100</v>
      </c>
      <c r="G274" s="101" t="s">
        <v>162</v>
      </c>
      <c r="H274" s="101" t="str">
        <f t="shared" ref="H274" si="81">IF(ISNA(VLOOKUP(G274,CommodityCodes,2,FALSE))=TRUE,"",VLOOKUP(G274,CommodityCodes,2,FALSE))</f>
        <v>Flushing Water</v>
      </c>
      <c r="I274" s="21"/>
    </row>
    <row r="275" spans="1:9" ht="25.5" x14ac:dyDescent="0.2">
      <c r="A275" s="21" t="s">
        <v>1149</v>
      </c>
      <c r="B275" s="22" t="s">
        <v>1150</v>
      </c>
      <c r="C275" s="22" t="s">
        <v>1151</v>
      </c>
      <c r="D275" s="22" t="s">
        <v>1004</v>
      </c>
      <c r="E275" s="22" t="s">
        <v>850</v>
      </c>
      <c r="F275" s="63">
        <v>200</v>
      </c>
      <c r="G275" s="22" t="s">
        <v>395</v>
      </c>
      <c r="H275" s="22" t="str">
        <f t="shared" ref="H275" si="82">IF(ISNA(VLOOKUP(G275,CommodityCodes,2,FALSE))=TRUE,"",VLOOKUP(G275,CommodityCodes,2,FALSE))</f>
        <v>Final Effluent</v>
      </c>
      <c r="I275" s="23" t="s">
        <v>1392</v>
      </c>
    </row>
    <row r="276" spans="1:9" x14ac:dyDescent="0.2">
      <c r="A276" s="21" t="s">
        <v>990</v>
      </c>
      <c r="B276" s="22" t="s">
        <v>992</v>
      </c>
      <c r="C276" s="22" t="s">
        <v>2291</v>
      </c>
      <c r="D276" s="22" t="s">
        <v>155</v>
      </c>
      <c r="E276" s="22" t="s">
        <v>125</v>
      </c>
      <c r="F276" s="63">
        <v>200</v>
      </c>
      <c r="G276" s="22" t="s">
        <v>395</v>
      </c>
      <c r="H276" s="22" t="str">
        <f t="shared" si="79"/>
        <v>Final Effluent</v>
      </c>
      <c r="I276" s="21"/>
    </row>
    <row r="277" spans="1:9" x14ac:dyDescent="0.2">
      <c r="A277" s="21" t="s">
        <v>991</v>
      </c>
      <c r="B277" s="22" t="s">
        <v>993</v>
      </c>
      <c r="C277" s="22" t="s">
        <v>2291</v>
      </c>
      <c r="D277" s="22" t="s">
        <v>128</v>
      </c>
      <c r="E277" s="22" t="s">
        <v>126</v>
      </c>
      <c r="F277" s="63">
        <v>150</v>
      </c>
      <c r="G277" s="22" t="s">
        <v>395</v>
      </c>
      <c r="H277" s="22" t="str">
        <f t="shared" si="79"/>
        <v>Final Effluent</v>
      </c>
      <c r="I277" s="21"/>
    </row>
    <row r="278" spans="1:9" x14ac:dyDescent="0.2">
      <c r="A278" s="21" t="s">
        <v>991</v>
      </c>
      <c r="B278" s="22" t="s">
        <v>994</v>
      </c>
      <c r="C278" s="22" t="s">
        <v>2291</v>
      </c>
      <c r="D278" s="22" t="s">
        <v>155</v>
      </c>
      <c r="E278" s="22" t="s">
        <v>125</v>
      </c>
      <c r="F278" s="63">
        <v>150</v>
      </c>
      <c r="G278" s="22" t="s">
        <v>395</v>
      </c>
      <c r="H278" s="22" t="str">
        <f t="shared" si="79"/>
        <v>Final Effluent</v>
      </c>
      <c r="I278" s="21"/>
    </row>
    <row r="279" spans="1:9" x14ac:dyDescent="0.2">
      <c r="A279" s="21" t="s">
        <v>995</v>
      </c>
      <c r="B279" s="22" t="s">
        <v>997</v>
      </c>
      <c r="C279" s="22" t="s">
        <v>2291</v>
      </c>
      <c r="D279" s="22" t="s">
        <v>155</v>
      </c>
      <c r="E279" s="22" t="s">
        <v>125</v>
      </c>
      <c r="F279" s="63">
        <v>200</v>
      </c>
      <c r="G279" s="22" t="s">
        <v>395</v>
      </c>
      <c r="H279" s="22" t="str">
        <f t="shared" ref="H279:H281" si="83">IF(ISNA(VLOOKUP(G279,CommodityCodes,2,FALSE))=TRUE,"",VLOOKUP(G279,CommodityCodes,2,FALSE))</f>
        <v>Final Effluent</v>
      </c>
      <c r="I279" s="21"/>
    </row>
    <row r="280" spans="1:9" x14ac:dyDescent="0.2">
      <c r="A280" s="21" t="s">
        <v>996</v>
      </c>
      <c r="B280" s="22" t="s">
        <v>998</v>
      </c>
      <c r="C280" s="22" t="s">
        <v>2291</v>
      </c>
      <c r="D280" s="22" t="s">
        <v>128</v>
      </c>
      <c r="E280" s="22" t="s">
        <v>126</v>
      </c>
      <c r="F280" s="63">
        <v>150</v>
      </c>
      <c r="G280" s="22" t="s">
        <v>395</v>
      </c>
      <c r="H280" s="22" t="str">
        <f t="shared" si="83"/>
        <v>Final Effluent</v>
      </c>
      <c r="I280" s="21"/>
    </row>
    <row r="281" spans="1:9" x14ac:dyDescent="0.2">
      <c r="A281" s="21" t="s">
        <v>996</v>
      </c>
      <c r="B281" s="22" t="s">
        <v>999</v>
      </c>
      <c r="C281" s="22" t="s">
        <v>2291</v>
      </c>
      <c r="D281" s="22" t="s">
        <v>155</v>
      </c>
      <c r="E281" s="22" t="s">
        <v>125</v>
      </c>
      <c r="F281" s="63">
        <v>150</v>
      </c>
      <c r="G281" s="22" t="s">
        <v>395</v>
      </c>
      <c r="H281" s="22" t="str">
        <f t="shared" si="83"/>
        <v>Final Effluent</v>
      </c>
      <c r="I281" s="21"/>
    </row>
    <row r="282" spans="1:9" x14ac:dyDescent="0.2">
      <c r="A282" s="21" t="s">
        <v>2278</v>
      </c>
      <c r="B282" s="22" t="s">
        <v>2279</v>
      </c>
      <c r="C282" s="22" t="s">
        <v>1395</v>
      </c>
      <c r="D282" s="22" t="s">
        <v>154</v>
      </c>
      <c r="E282" s="22" t="s">
        <v>165</v>
      </c>
      <c r="F282" s="63">
        <v>100</v>
      </c>
      <c r="G282" s="22" t="s">
        <v>162</v>
      </c>
      <c r="H282" s="22" t="str">
        <f t="shared" ref="H282" si="84">IF(ISNA(VLOOKUP(G282,CommodityCodes,2,FALSE))=TRUE,"",VLOOKUP(G282,CommodityCodes,2,FALSE))</f>
        <v>Flushing Water</v>
      </c>
      <c r="I282" s="21"/>
    </row>
    <row r="283" spans="1:9" x14ac:dyDescent="0.2">
      <c r="A283" s="35" t="s">
        <v>541</v>
      </c>
      <c r="B283" s="37"/>
      <c r="C283" s="37"/>
      <c r="D283" s="39"/>
      <c r="E283" s="39"/>
      <c r="F283" s="64"/>
      <c r="G283" s="37"/>
      <c r="H283" s="37" t="str">
        <f t="shared" si="5"/>
        <v/>
      </c>
      <c r="I283" s="36"/>
    </row>
    <row r="284" spans="1:9" x14ac:dyDescent="0.2">
      <c r="A284" s="21" t="s">
        <v>720</v>
      </c>
      <c r="B284" s="22" t="s">
        <v>51</v>
      </c>
      <c r="C284" s="22" t="s">
        <v>34</v>
      </c>
      <c r="D284" s="22" t="s">
        <v>128</v>
      </c>
      <c r="E284" s="22" t="s">
        <v>126</v>
      </c>
      <c r="F284" s="63">
        <v>300</v>
      </c>
      <c r="G284" s="22" t="s">
        <v>314</v>
      </c>
      <c r="H284" s="22" t="str">
        <f t="shared" si="5"/>
        <v>High Rate Clarifier Sludge</v>
      </c>
      <c r="I284" s="21"/>
    </row>
    <row r="285" spans="1:9" x14ac:dyDescent="0.2">
      <c r="A285" s="21" t="s">
        <v>722</v>
      </c>
      <c r="B285" s="22" t="s">
        <v>52</v>
      </c>
      <c r="C285" s="22" t="s">
        <v>34</v>
      </c>
      <c r="D285" s="22" t="s">
        <v>128</v>
      </c>
      <c r="E285" s="24" t="s">
        <v>126</v>
      </c>
      <c r="F285" s="63">
        <v>300</v>
      </c>
      <c r="G285" s="22" t="s">
        <v>314</v>
      </c>
      <c r="H285" s="22" t="str">
        <f t="shared" si="5"/>
        <v>High Rate Clarifier Sludge</v>
      </c>
      <c r="I285" s="21"/>
    </row>
    <row r="286" spans="1:9" x14ac:dyDescent="0.2">
      <c r="A286" s="21" t="s">
        <v>219</v>
      </c>
      <c r="B286" s="22" t="s">
        <v>53</v>
      </c>
      <c r="C286" s="22" t="s">
        <v>34</v>
      </c>
      <c r="D286" s="22" t="s">
        <v>128</v>
      </c>
      <c r="E286" s="24" t="s">
        <v>126</v>
      </c>
      <c r="F286" s="63">
        <v>150</v>
      </c>
      <c r="G286" s="22" t="s">
        <v>314</v>
      </c>
      <c r="H286" s="22" t="str">
        <f t="shared" si="5"/>
        <v>High Rate Clarifier Sludge</v>
      </c>
      <c r="I286" s="21"/>
    </row>
    <row r="287" spans="1:9" x14ac:dyDescent="0.2">
      <c r="A287" s="21" t="s">
        <v>717</v>
      </c>
      <c r="B287" s="26" t="s">
        <v>58</v>
      </c>
      <c r="C287" s="26" t="s">
        <v>42</v>
      </c>
      <c r="D287" s="22" t="s">
        <v>155</v>
      </c>
      <c r="E287" s="26" t="s">
        <v>125</v>
      </c>
      <c r="F287" s="65">
        <v>150</v>
      </c>
      <c r="G287" s="26" t="s">
        <v>181</v>
      </c>
      <c r="H287" s="26" t="str">
        <f t="shared" si="5"/>
        <v>Process Drain</v>
      </c>
      <c r="I287" s="25"/>
    </row>
    <row r="288" spans="1:9" x14ac:dyDescent="0.2">
      <c r="A288" s="21" t="s">
        <v>718</v>
      </c>
      <c r="B288" s="29" t="s">
        <v>59</v>
      </c>
      <c r="C288" s="29" t="s">
        <v>45</v>
      </c>
      <c r="D288" s="22" t="s">
        <v>155</v>
      </c>
      <c r="E288" s="29" t="s">
        <v>125</v>
      </c>
      <c r="F288" s="66">
        <v>150</v>
      </c>
      <c r="G288" s="29" t="s">
        <v>181</v>
      </c>
      <c r="H288" s="29" t="str">
        <f t="shared" si="5"/>
        <v>Process Drain</v>
      </c>
      <c r="I288" s="25"/>
    </row>
    <row r="289" spans="1:9" x14ac:dyDescent="0.2">
      <c r="A289" s="21" t="s">
        <v>206</v>
      </c>
      <c r="B289" s="26" t="s">
        <v>60</v>
      </c>
      <c r="C289" s="26" t="s">
        <v>35</v>
      </c>
      <c r="D289" s="26" t="s">
        <v>154</v>
      </c>
      <c r="E289" s="101" t="s">
        <v>530</v>
      </c>
      <c r="F289" s="65">
        <v>75</v>
      </c>
      <c r="G289" s="26" t="s">
        <v>136</v>
      </c>
      <c r="H289" s="26" t="str">
        <f t="shared" si="5"/>
        <v>Air, Low Pressure</v>
      </c>
      <c r="I289" s="25" t="s">
        <v>324</v>
      </c>
    </row>
    <row r="290" spans="1:9" x14ac:dyDescent="0.2">
      <c r="A290" s="21" t="s">
        <v>207</v>
      </c>
      <c r="B290" s="26" t="s">
        <v>61</v>
      </c>
      <c r="C290" s="26" t="s">
        <v>46</v>
      </c>
      <c r="D290" s="26" t="s">
        <v>155</v>
      </c>
      <c r="E290" s="26" t="s">
        <v>125</v>
      </c>
      <c r="F290" s="65">
        <v>200</v>
      </c>
      <c r="G290" s="26" t="s">
        <v>331</v>
      </c>
      <c r="H290" s="26" t="str">
        <f t="shared" si="5"/>
        <v>Ballasted Sludge</v>
      </c>
      <c r="I290" s="25" t="s">
        <v>324</v>
      </c>
    </row>
    <row r="291" spans="1:9" x14ac:dyDescent="0.2">
      <c r="A291" s="21" t="s">
        <v>212</v>
      </c>
      <c r="B291" s="26" t="s">
        <v>62</v>
      </c>
      <c r="C291" s="26" t="s">
        <v>46</v>
      </c>
      <c r="D291" s="26" t="s">
        <v>155</v>
      </c>
      <c r="E291" s="26" t="s">
        <v>125</v>
      </c>
      <c r="F291" s="65">
        <v>200</v>
      </c>
      <c r="G291" s="26" t="s">
        <v>331</v>
      </c>
      <c r="H291" s="26" t="str">
        <f t="shared" si="5"/>
        <v>Ballasted Sludge</v>
      </c>
      <c r="I291" s="25" t="s">
        <v>324</v>
      </c>
    </row>
    <row r="292" spans="1:9" x14ac:dyDescent="0.2">
      <c r="A292" s="21" t="s">
        <v>208</v>
      </c>
      <c r="B292" s="26" t="s">
        <v>63</v>
      </c>
      <c r="C292" s="26" t="s">
        <v>46</v>
      </c>
      <c r="D292" s="26" t="s">
        <v>155</v>
      </c>
      <c r="E292" s="26" t="s">
        <v>125</v>
      </c>
      <c r="F292" s="65">
        <v>200</v>
      </c>
      <c r="G292" s="26" t="s">
        <v>331</v>
      </c>
      <c r="H292" s="26" t="str">
        <f t="shared" si="5"/>
        <v>Ballasted Sludge</v>
      </c>
      <c r="I292" s="25" t="s">
        <v>324</v>
      </c>
    </row>
    <row r="293" spans="1:9" x14ac:dyDescent="0.2">
      <c r="A293" s="21" t="s">
        <v>213</v>
      </c>
      <c r="B293" s="26" t="s">
        <v>64</v>
      </c>
      <c r="C293" s="26" t="s">
        <v>46</v>
      </c>
      <c r="D293" s="26" t="s">
        <v>155</v>
      </c>
      <c r="E293" s="26" t="s">
        <v>125</v>
      </c>
      <c r="F293" s="65">
        <v>200</v>
      </c>
      <c r="G293" s="26" t="s">
        <v>331</v>
      </c>
      <c r="H293" s="26" t="str">
        <f t="shared" si="5"/>
        <v>Ballasted Sludge</v>
      </c>
      <c r="I293" s="25" t="s">
        <v>324</v>
      </c>
    </row>
    <row r="294" spans="1:9" x14ac:dyDescent="0.2">
      <c r="A294" s="21" t="s">
        <v>209</v>
      </c>
      <c r="B294" s="26" t="s">
        <v>65</v>
      </c>
      <c r="C294" s="26" t="s">
        <v>46</v>
      </c>
      <c r="D294" s="26" t="s">
        <v>155</v>
      </c>
      <c r="E294" s="26" t="s">
        <v>125</v>
      </c>
      <c r="F294" s="65">
        <v>200</v>
      </c>
      <c r="G294" s="26" t="s">
        <v>331</v>
      </c>
      <c r="H294" s="26" t="str">
        <f t="shared" si="5"/>
        <v>Ballasted Sludge</v>
      </c>
      <c r="I294" s="25" t="s">
        <v>324</v>
      </c>
    </row>
    <row r="295" spans="1:9" x14ac:dyDescent="0.2">
      <c r="A295" s="21" t="s">
        <v>214</v>
      </c>
      <c r="B295" s="26" t="s">
        <v>66</v>
      </c>
      <c r="C295" s="26" t="s">
        <v>46</v>
      </c>
      <c r="D295" s="26" t="s">
        <v>155</v>
      </c>
      <c r="E295" s="26" t="s">
        <v>125</v>
      </c>
      <c r="F295" s="65">
        <v>200</v>
      </c>
      <c r="G295" s="26" t="s">
        <v>331</v>
      </c>
      <c r="H295" s="26" t="str">
        <f t="shared" si="5"/>
        <v>Ballasted Sludge</v>
      </c>
      <c r="I295" s="25" t="s">
        <v>324</v>
      </c>
    </row>
    <row r="296" spans="1:9" x14ac:dyDescent="0.2">
      <c r="A296" s="21" t="s">
        <v>210</v>
      </c>
      <c r="B296" s="26" t="s">
        <v>67</v>
      </c>
      <c r="C296" s="26" t="s">
        <v>47</v>
      </c>
      <c r="D296" s="26" t="s">
        <v>155</v>
      </c>
      <c r="E296" s="26" t="s">
        <v>125</v>
      </c>
      <c r="F296" s="65">
        <v>200</v>
      </c>
      <c r="G296" s="26" t="s">
        <v>331</v>
      </c>
      <c r="H296" s="26" t="str">
        <f t="shared" si="5"/>
        <v>Ballasted Sludge</v>
      </c>
      <c r="I296" s="25" t="s">
        <v>324</v>
      </c>
    </row>
    <row r="297" spans="1:9" x14ac:dyDescent="0.2">
      <c r="A297" s="21" t="s">
        <v>217</v>
      </c>
      <c r="B297" s="26" t="s">
        <v>68</v>
      </c>
      <c r="C297" s="26" t="s">
        <v>47</v>
      </c>
      <c r="D297" s="26" t="s">
        <v>155</v>
      </c>
      <c r="E297" s="26" t="s">
        <v>125</v>
      </c>
      <c r="F297" s="65">
        <v>200</v>
      </c>
      <c r="G297" s="26" t="s">
        <v>331</v>
      </c>
      <c r="H297" s="26" t="str">
        <f t="shared" si="5"/>
        <v>Ballasted Sludge</v>
      </c>
      <c r="I297" s="25" t="s">
        <v>324</v>
      </c>
    </row>
    <row r="298" spans="1:9" x14ac:dyDescent="0.2">
      <c r="A298" s="21" t="s">
        <v>211</v>
      </c>
      <c r="B298" s="26" t="s">
        <v>69</v>
      </c>
      <c r="C298" s="26" t="s">
        <v>47</v>
      </c>
      <c r="D298" s="26" t="s">
        <v>155</v>
      </c>
      <c r="E298" s="26" t="s">
        <v>125</v>
      </c>
      <c r="F298" s="65">
        <v>200</v>
      </c>
      <c r="G298" s="26" t="s">
        <v>331</v>
      </c>
      <c r="H298" s="26" t="str">
        <f t="shared" si="5"/>
        <v>Ballasted Sludge</v>
      </c>
      <c r="I298" s="25" t="s">
        <v>324</v>
      </c>
    </row>
    <row r="299" spans="1:9" x14ac:dyDescent="0.2">
      <c r="A299" s="21" t="s">
        <v>216</v>
      </c>
      <c r="B299" s="26" t="s">
        <v>70</v>
      </c>
      <c r="C299" s="26" t="s">
        <v>47</v>
      </c>
      <c r="D299" s="26" t="s">
        <v>155</v>
      </c>
      <c r="E299" s="26" t="s">
        <v>125</v>
      </c>
      <c r="F299" s="65">
        <v>200</v>
      </c>
      <c r="G299" s="26" t="s">
        <v>331</v>
      </c>
      <c r="H299" s="26" t="str">
        <f t="shared" si="5"/>
        <v>Ballasted Sludge</v>
      </c>
      <c r="I299" s="25" t="s">
        <v>324</v>
      </c>
    </row>
    <row r="300" spans="1:9" x14ac:dyDescent="0.2">
      <c r="A300" s="21" t="s">
        <v>216</v>
      </c>
      <c r="B300" s="26" t="s">
        <v>71</v>
      </c>
      <c r="C300" s="26" t="s">
        <v>47</v>
      </c>
      <c r="D300" s="26" t="s">
        <v>155</v>
      </c>
      <c r="E300" s="26" t="s">
        <v>125</v>
      </c>
      <c r="F300" s="65">
        <v>200</v>
      </c>
      <c r="G300" s="26" t="s">
        <v>331</v>
      </c>
      <c r="H300" s="26" t="str">
        <f t="shared" si="5"/>
        <v>Ballasted Sludge</v>
      </c>
      <c r="I300" s="25" t="s">
        <v>324</v>
      </c>
    </row>
    <row r="301" spans="1:9" x14ac:dyDescent="0.2">
      <c r="A301" s="21" t="s">
        <v>215</v>
      </c>
      <c r="B301" s="26" t="s">
        <v>72</v>
      </c>
      <c r="C301" s="26" t="s">
        <v>47</v>
      </c>
      <c r="D301" s="26" t="s">
        <v>155</v>
      </c>
      <c r="E301" s="26" t="s">
        <v>125</v>
      </c>
      <c r="F301" s="65">
        <v>200</v>
      </c>
      <c r="G301" s="26" t="s">
        <v>331</v>
      </c>
      <c r="H301" s="26" t="str">
        <f t="shared" si="5"/>
        <v>Ballasted Sludge</v>
      </c>
      <c r="I301" s="25" t="s">
        <v>324</v>
      </c>
    </row>
    <row r="302" spans="1:9" x14ac:dyDescent="0.2">
      <c r="A302" s="21" t="s">
        <v>719</v>
      </c>
      <c r="B302" s="26" t="s">
        <v>73</v>
      </c>
      <c r="C302" s="26" t="s">
        <v>34</v>
      </c>
      <c r="D302" s="26" t="s">
        <v>155</v>
      </c>
      <c r="E302" s="26" t="s">
        <v>125</v>
      </c>
      <c r="F302" s="65">
        <v>300</v>
      </c>
      <c r="G302" s="26" t="s">
        <v>314</v>
      </c>
      <c r="H302" s="26" t="str">
        <f t="shared" si="5"/>
        <v>High Rate Clarifier Sludge</v>
      </c>
      <c r="I302" s="25"/>
    </row>
    <row r="303" spans="1:9" x14ac:dyDescent="0.2">
      <c r="A303" s="21" t="s">
        <v>720</v>
      </c>
      <c r="B303" s="26" t="s">
        <v>74</v>
      </c>
      <c r="C303" s="26" t="s">
        <v>34</v>
      </c>
      <c r="D303" s="26" t="s">
        <v>155</v>
      </c>
      <c r="E303" s="26" t="s">
        <v>125</v>
      </c>
      <c r="F303" s="65">
        <v>300</v>
      </c>
      <c r="G303" s="26" t="s">
        <v>314</v>
      </c>
      <c r="H303" s="26" t="str">
        <f t="shared" si="5"/>
        <v>High Rate Clarifier Sludge</v>
      </c>
      <c r="I303" s="25"/>
    </row>
    <row r="304" spans="1:9" x14ac:dyDescent="0.2">
      <c r="A304" s="21" t="s">
        <v>721</v>
      </c>
      <c r="B304" s="26" t="s">
        <v>76</v>
      </c>
      <c r="C304" s="26" t="s">
        <v>34</v>
      </c>
      <c r="D304" s="26" t="s">
        <v>155</v>
      </c>
      <c r="E304" s="26" t="s">
        <v>125</v>
      </c>
      <c r="F304" s="65">
        <v>300</v>
      </c>
      <c r="G304" s="26" t="s">
        <v>314</v>
      </c>
      <c r="H304" s="26" t="str">
        <f t="shared" si="5"/>
        <v>High Rate Clarifier Sludge</v>
      </c>
      <c r="I304" s="25"/>
    </row>
    <row r="305" spans="1:9" x14ac:dyDescent="0.2">
      <c r="A305" s="21" t="s">
        <v>722</v>
      </c>
      <c r="B305" s="26" t="s">
        <v>77</v>
      </c>
      <c r="C305" s="26" t="s">
        <v>34</v>
      </c>
      <c r="D305" s="26" t="s">
        <v>155</v>
      </c>
      <c r="E305" s="26" t="s">
        <v>125</v>
      </c>
      <c r="F305" s="65">
        <v>300</v>
      </c>
      <c r="G305" s="26" t="s">
        <v>314</v>
      </c>
      <c r="H305" s="26" t="str">
        <f t="shared" si="5"/>
        <v>High Rate Clarifier Sludge</v>
      </c>
      <c r="I305" s="25"/>
    </row>
    <row r="306" spans="1:9" x14ac:dyDescent="0.2">
      <c r="A306" s="21" t="s">
        <v>218</v>
      </c>
      <c r="B306" s="26" t="s">
        <v>79</v>
      </c>
      <c r="C306" s="26" t="s">
        <v>34</v>
      </c>
      <c r="D306" s="26" t="s">
        <v>155</v>
      </c>
      <c r="E306" s="26" t="s">
        <v>125</v>
      </c>
      <c r="F306" s="65">
        <v>150</v>
      </c>
      <c r="G306" s="26" t="s">
        <v>181</v>
      </c>
      <c r="H306" s="26" t="str">
        <f>IF(ISNA(VLOOKUP(G306,CommodityCodes,2,FALSE))=TRUE,"",VLOOKUP(G306,CommodityCodes,2,FALSE))</f>
        <v>Process Drain</v>
      </c>
      <c r="I306" s="25"/>
    </row>
    <row r="307" spans="1:9" x14ac:dyDescent="0.2">
      <c r="A307" s="21" t="s">
        <v>219</v>
      </c>
      <c r="B307" s="26" t="s">
        <v>80</v>
      </c>
      <c r="C307" s="26" t="s">
        <v>34</v>
      </c>
      <c r="D307" s="26" t="s">
        <v>155</v>
      </c>
      <c r="E307" s="26" t="s">
        <v>125</v>
      </c>
      <c r="F307" s="65">
        <v>150</v>
      </c>
      <c r="G307" s="26" t="s">
        <v>181</v>
      </c>
      <c r="H307" s="26" t="str">
        <f>IF(ISNA(VLOOKUP(G307,CommodityCodes,2,FALSE))=TRUE,"",VLOOKUP(G307,CommodityCodes,2,FALSE))</f>
        <v>Process Drain</v>
      </c>
      <c r="I307" s="25"/>
    </row>
    <row r="308" spans="1:9" x14ac:dyDescent="0.2">
      <c r="A308" s="21" t="s">
        <v>220</v>
      </c>
      <c r="B308" s="26" t="s">
        <v>81</v>
      </c>
      <c r="C308" s="26" t="s">
        <v>34</v>
      </c>
      <c r="D308" s="26" t="s">
        <v>155</v>
      </c>
      <c r="E308" s="26" t="s">
        <v>125</v>
      </c>
      <c r="F308" s="65">
        <v>150</v>
      </c>
      <c r="G308" s="26" t="s">
        <v>181</v>
      </c>
      <c r="H308" s="26" t="str">
        <f>IF(ISNA(VLOOKUP(G308,CommodityCodes,2,FALSE))=TRUE,"",VLOOKUP(G308,CommodityCodes,2,FALSE))</f>
        <v>Process Drain</v>
      </c>
      <c r="I308" s="25"/>
    </row>
    <row r="309" spans="1:9" x14ac:dyDescent="0.2">
      <c r="A309" s="21" t="s">
        <v>242</v>
      </c>
      <c r="B309" s="26" t="s">
        <v>75</v>
      </c>
      <c r="C309" s="26" t="s">
        <v>34</v>
      </c>
      <c r="D309" s="22" t="s">
        <v>154</v>
      </c>
      <c r="E309" s="22" t="s">
        <v>165</v>
      </c>
      <c r="F309" s="65">
        <v>100</v>
      </c>
      <c r="G309" s="26" t="s">
        <v>162</v>
      </c>
      <c r="H309" s="26" t="str">
        <f>IF(ISNA(VLOOKUP(G309,CommodityCodes,2,FALSE))=TRUE,"",VLOOKUP(G309,CommodityCodes,2,FALSE))</f>
        <v>Flushing Water</v>
      </c>
      <c r="I309" s="25"/>
    </row>
    <row r="310" spans="1:9" x14ac:dyDescent="0.2">
      <c r="A310" s="21" t="s">
        <v>243</v>
      </c>
      <c r="B310" s="26" t="s">
        <v>78</v>
      </c>
      <c r="C310" s="26" t="s">
        <v>34</v>
      </c>
      <c r="D310" s="22" t="s">
        <v>154</v>
      </c>
      <c r="E310" s="22" t="s">
        <v>165</v>
      </c>
      <c r="F310" s="65">
        <v>100</v>
      </c>
      <c r="G310" s="26" t="s">
        <v>162</v>
      </c>
      <c r="H310" s="26" t="str">
        <f t="shared" si="5"/>
        <v>Flushing Water</v>
      </c>
      <c r="I310" s="25"/>
    </row>
    <row r="311" spans="1:9" x14ac:dyDescent="0.2">
      <c r="A311" s="21" t="s">
        <v>2410</v>
      </c>
      <c r="B311" s="26" t="s">
        <v>82</v>
      </c>
      <c r="C311" s="26" t="s">
        <v>34</v>
      </c>
      <c r="D311" s="26" t="s">
        <v>155</v>
      </c>
      <c r="E311" s="26" t="s">
        <v>125</v>
      </c>
      <c r="F311" s="65">
        <v>300</v>
      </c>
      <c r="G311" s="26" t="s">
        <v>314</v>
      </c>
      <c r="H311" s="26" t="str">
        <f t="shared" ref="H311:H711" si="85">IF(ISNA(VLOOKUP(G311,CommodityCodes,2,FALSE))=TRUE,"",VLOOKUP(G311,CommodityCodes,2,FALSE))</f>
        <v>High Rate Clarifier Sludge</v>
      </c>
      <c r="I311" s="25"/>
    </row>
    <row r="312" spans="1:9" x14ac:dyDescent="0.2">
      <c r="A312" s="21" t="s">
        <v>311</v>
      </c>
      <c r="B312" s="26" t="s">
        <v>83</v>
      </c>
      <c r="C312" s="26" t="s">
        <v>34</v>
      </c>
      <c r="D312" s="26" t="s">
        <v>155</v>
      </c>
      <c r="E312" s="26" t="s">
        <v>125</v>
      </c>
      <c r="F312" s="65">
        <v>300</v>
      </c>
      <c r="G312" s="26" t="s">
        <v>314</v>
      </c>
      <c r="H312" s="26" t="str">
        <f t="shared" si="85"/>
        <v>High Rate Clarifier Sludge</v>
      </c>
      <c r="I312" s="25"/>
    </row>
    <row r="313" spans="1:9" x14ac:dyDescent="0.2">
      <c r="A313" s="25" t="s">
        <v>2411</v>
      </c>
      <c r="B313" s="26" t="s">
        <v>2340</v>
      </c>
      <c r="C313" s="26" t="s">
        <v>34</v>
      </c>
      <c r="D313" s="26" t="s">
        <v>155</v>
      </c>
      <c r="E313" s="26" t="s">
        <v>125</v>
      </c>
      <c r="F313" s="65">
        <v>200</v>
      </c>
      <c r="G313" s="26" t="s">
        <v>314</v>
      </c>
      <c r="H313" s="26" t="str">
        <f t="shared" ref="H313" si="86">IF(ISNA(VLOOKUP(G313,CommodityCodes,2,FALSE))=TRUE,"",VLOOKUP(G313,CommodityCodes,2,FALSE))</f>
        <v>High Rate Clarifier Sludge</v>
      </c>
      <c r="I313" s="25"/>
    </row>
    <row r="314" spans="1:9" x14ac:dyDescent="0.2">
      <c r="A314" s="25" t="s">
        <v>2341</v>
      </c>
      <c r="B314" s="26" t="s">
        <v>2342</v>
      </c>
      <c r="C314" s="26" t="s">
        <v>34</v>
      </c>
      <c r="D314" s="26" t="s">
        <v>155</v>
      </c>
      <c r="E314" s="26" t="s">
        <v>125</v>
      </c>
      <c r="F314" s="65">
        <v>200</v>
      </c>
      <c r="G314" s="26" t="s">
        <v>314</v>
      </c>
      <c r="H314" s="26" t="str">
        <f t="shared" ref="H314" si="87">IF(ISNA(VLOOKUP(G314,CommodityCodes,2,FALSE))=TRUE,"",VLOOKUP(G314,CommodityCodes,2,FALSE))</f>
        <v>High Rate Clarifier Sludge</v>
      </c>
      <c r="I314" s="25"/>
    </row>
    <row r="315" spans="1:9" x14ac:dyDescent="0.2">
      <c r="A315" s="21" t="s">
        <v>715</v>
      </c>
      <c r="B315" s="26" t="s">
        <v>186</v>
      </c>
      <c r="C315" s="26" t="s">
        <v>42</v>
      </c>
      <c r="D315" s="26" t="s">
        <v>188</v>
      </c>
      <c r="E315" s="26" t="s">
        <v>189</v>
      </c>
      <c r="F315" s="65">
        <v>150</v>
      </c>
      <c r="G315" s="26" t="s">
        <v>181</v>
      </c>
      <c r="H315" s="26" t="str">
        <f t="shared" si="85"/>
        <v>Process Drain</v>
      </c>
      <c r="I315" s="25"/>
    </row>
    <row r="316" spans="1:9" x14ac:dyDescent="0.2">
      <c r="A316" s="21" t="s">
        <v>716</v>
      </c>
      <c r="B316" s="26" t="s">
        <v>187</v>
      </c>
      <c r="C316" s="26" t="s">
        <v>45</v>
      </c>
      <c r="D316" s="26" t="s">
        <v>188</v>
      </c>
      <c r="E316" s="26" t="s">
        <v>189</v>
      </c>
      <c r="F316" s="65">
        <v>150</v>
      </c>
      <c r="G316" s="26" t="s">
        <v>181</v>
      </c>
      <c r="H316" s="26" t="str">
        <f t="shared" si="85"/>
        <v>Process Drain</v>
      </c>
      <c r="I316" s="25"/>
    </row>
    <row r="317" spans="1:9" x14ac:dyDescent="0.2">
      <c r="A317" s="35" t="s">
        <v>2370</v>
      </c>
      <c r="B317" s="37"/>
      <c r="C317" s="37"/>
      <c r="D317" s="39"/>
      <c r="E317" s="39"/>
      <c r="F317" s="64"/>
      <c r="G317" s="37"/>
      <c r="H317" s="37" t="str">
        <f t="shared" si="85"/>
        <v/>
      </c>
      <c r="I317" s="36"/>
    </row>
    <row r="318" spans="1:9" x14ac:dyDescent="0.2">
      <c r="A318" s="45" t="s">
        <v>2622</v>
      </c>
      <c r="B318" s="101"/>
      <c r="C318" s="101"/>
      <c r="D318" s="101"/>
      <c r="E318" s="101"/>
      <c r="F318" s="63"/>
      <c r="G318" s="101"/>
      <c r="H318" s="101" t="str">
        <f t="shared" si="85"/>
        <v/>
      </c>
      <c r="I318" s="21"/>
    </row>
    <row r="319" spans="1:9" x14ac:dyDescent="0.2">
      <c r="A319" s="25" t="s">
        <v>1681</v>
      </c>
      <c r="B319" s="26" t="s">
        <v>2318</v>
      </c>
      <c r="C319" s="26" t="s">
        <v>1679</v>
      </c>
      <c r="D319" s="26" t="s">
        <v>155</v>
      </c>
      <c r="E319" s="26" t="s">
        <v>125</v>
      </c>
      <c r="F319" s="31">
        <v>150</v>
      </c>
      <c r="G319" s="26" t="s">
        <v>457</v>
      </c>
      <c r="H319" s="26" t="str">
        <f t="shared" si="85"/>
        <v>Primary Sludge</v>
      </c>
      <c r="I319" s="25"/>
    </row>
    <row r="320" spans="1:9" x14ac:dyDescent="0.2">
      <c r="A320" s="25" t="s">
        <v>1696</v>
      </c>
      <c r="B320" s="26" t="s">
        <v>1695</v>
      </c>
      <c r="C320" s="26" t="s">
        <v>1679</v>
      </c>
      <c r="D320" s="26" t="s">
        <v>155</v>
      </c>
      <c r="E320" s="26" t="s">
        <v>125</v>
      </c>
      <c r="F320" s="31">
        <v>100</v>
      </c>
      <c r="G320" s="26" t="s">
        <v>401</v>
      </c>
      <c r="H320" s="26" t="str">
        <f t="shared" si="85"/>
        <v>Fermented Sludge</v>
      </c>
      <c r="I320" s="25"/>
    </row>
    <row r="321" spans="1:9" x14ac:dyDescent="0.2">
      <c r="A321" s="25" t="s">
        <v>1697</v>
      </c>
      <c r="B321" s="26" t="s">
        <v>1698</v>
      </c>
      <c r="C321" s="26" t="s">
        <v>1679</v>
      </c>
      <c r="D321" s="26" t="s">
        <v>155</v>
      </c>
      <c r="E321" s="26" t="s">
        <v>125</v>
      </c>
      <c r="F321" s="31">
        <v>150</v>
      </c>
      <c r="G321" s="26" t="s">
        <v>401</v>
      </c>
      <c r="H321" s="26" t="str">
        <f t="shared" ref="H321" si="88">IF(ISNA(VLOOKUP(G321,CommodityCodes,2,FALSE))=TRUE,"",VLOOKUP(G321,CommodityCodes,2,FALSE))</f>
        <v>Fermented Sludge</v>
      </c>
      <c r="I321" s="25"/>
    </row>
    <row r="322" spans="1:9" x14ac:dyDescent="0.2">
      <c r="A322" s="25" t="s">
        <v>1700</v>
      </c>
      <c r="B322" s="26" t="s">
        <v>1699</v>
      </c>
      <c r="C322" s="26" t="s">
        <v>1679</v>
      </c>
      <c r="D322" s="26" t="s">
        <v>155</v>
      </c>
      <c r="E322" s="26" t="s">
        <v>125</v>
      </c>
      <c r="F322" s="31">
        <v>200</v>
      </c>
      <c r="G322" s="26" t="s">
        <v>401</v>
      </c>
      <c r="H322" s="26" t="str">
        <f t="shared" ref="H322" si="89">IF(ISNA(VLOOKUP(G322,CommodityCodes,2,FALSE))=TRUE,"",VLOOKUP(G322,CommodityCodes,2,FALSE))</f>
        <v>Fermented Sludge</v>
      </c>
      <c r="I322" s="25"/>
    </row>
    <row r="323" spans="1:9" x14ac:dyDescent="0.2">
      <c r="A323" s="25" t="s">
        <v>1701</v>
      </c>
      <c r="B323" s="26" t="s">
        <v>2319</v>
      </c>
      <c r="C323" s="26" t="s">
        <v>1679</v>
      </c>
      <c r="D323" s="26" t="s">
        <v>155</v>
      </c>
      <c r="E323" s="26" t="s">
        <v>125</v>
      </c>
      <c r="F323" s="31">
        <v>300</v>
      </c>
      <c r="G323" s="26" t="s">
        <v>181</v>
      </c>
      <c r="H323" s="26" t="str">
        <f t="shared" ref="H323" si="90">IF(ISNA(VLOOKUP(G323,CommodityCodes,2,FALSE))=TRUE,"",VLOOKUP(G323,CommodityCodes,2,FALSE))</f>
        <v>Process Drain</v>
      </c>
      <c r="I323" s="25"/>
    </row>
    <row r="324" spans="1:9" x14ac:dyDescent="0.2">
      <c r="A324" s="25" t="s">
        <v>1702</v>
      </c>
      <c r="B324" s="26" t="s">
        <v>1703</v>
      </c>
      <c r="C324" s="26" t="s">
        <v>1679</v>
      </c>
      <c r="D324" s="26" t="s">
        <v>155</v>
      </c>
      <c r="E324" s="26" t="s">
        <v>125</v>
      </c>
      <c r="F324" s="31">
        <v>300</v>
      </c>
      <c r="G324" s="26" t="s">
        <v>314</v>
      </c>
      <c r="H324" s="26" t="str">
        <f t="shared" ref="H324" si="91">IF(ISNA(VLOOKUP(G324,CommodityCodes,2,FALSE))=TRUE,"",VLOOKUP(G324,CommodityCodes,2,FALSE))</f>
        <v>High Rate Clarifier Sludge</v>
      </c>
      <c r="I324" s="25"/>
    </row>
    <row r="325" spans="1:9" x14ac:dyDescent="0.2">
      <c r="A325" s="25" t="s">
        <v>1707</v>
      </c>
      <c r="B325" s="26" t="s">
        <v>1704</v>
      </c>
      <c r="C325" s="26" t="s">
        <v>1679</v>
      </c>
      <c r="D325" s="26" t="s">
        <v>1705</v>
      </c>
      <c r="E325" s="26" t="s">
        <v>2114</v>
      </c>
      <c r="F325" s="31">
        <v>200</v>
      </c>
      <c r="G325" s="26" t="s">
        <v>457</v>
      </c>
      <c r="H325" s="26" t="str">
        <f t="shared" ref="H325" si="92">IF(ISNA(VLOOKUP(G325,CommodityCodes,2,FALSE))=TRUE,"",VLOOKUP(G325,CommodityCodes,2,FALSE))</f>
        <v>Primary Sludge</v>
      </c>
      <c r="I325" s="25"/>
    </row>
    <row r="326" spans="1:9" x14ac:dyDescent="0.2">
      <c r="A326" s="25" t="s">
        <v>1708</v>
      </c>
      <c r="B326" s="26" t="s">
        <v>1706</v>
      </c>
      <c r="C326" s="26" t="s">
        <v>1679</v>
      </c>
      <c r="D326" s="26" t="s">
        <v>1705</v>
      </c>
      <c r="E326" s="26" t="s">
        <v>2114</v>
      </c>
      <c r="F326" s="31">
        <v>200</v>
      </c>
      <c r="G326" s="26" t="s">
        <v>457</v>
      </c>
      <c r="H326" s="26" t="str">
        <f t="shared" ref="H326:H334" si="93">IF(ISNA(VLOOKUP(G326,CommodityCodes,2,FALSE))=TRUE,"",VLOOKUP(G326,CommodityCodes,2,FALSE))</f>
        <v>Primary Sludge</v>
      </c>
      <c r="I326" s="25"/>
    </row>
    <row r="327" spans="1:9" x14ac:dyDescent="0.2">
      <c r="A327" s="25" t="s">
        <v>2277</v>
      </c>
      <c r="B327" s="26" t="s">
        <v>1717</v>
      </c>
      <c r="C327" s="26" t="s">
        <v>1722</v>
      </c>
      <c r="D327" s="26" t="s">
        <v>130</v>
      </c>
      <c r="E327" s="26" t="s">
        <v>1319</v>
      </c>
      <c r="F327" s="31">
        <v>75</v>
      </c>
      <c r="G327" s="26" t="s">
        <v>162</v>
      </c>
      <c r="H327" s="26" t="str">
        <f t="shared" ref="H327" si="94">IF(ISNA(VLOOKUP(G327,CommodityCodes,2,FALSE))=TRUE,"",VLOOKUP(G327,CommodityCodes,2,FALSE))</f>
        <v>Flushing Water</v>
      </c>
      <c r="I327" s="25"/>
    </row>
    <row r="328" spans="1:9" x14ac:dyDescent="0.2">
      <c r="A328" s="25" t="s">
        <v>1685</v>
      </c>
      <c r="B328" s="26" t="s">
        <v>2320</v>
      </c>
      <c r="C328" s="26" t="s">
        <v>1722</v>
      </c>
      <c r="D328" s="26" t="s">
        <v>155</v>
      </c>
      <c r="E328" s="26" t="s">
        <v>125</v>
      </c>
      <c r="F328" s="31">
        <v>150</v>
      </c>
      <c r="G328" s="26" t="s">
        <v>457</v>
      </c>
      <c r="H328" s="26" t="str">
        <f t="shared" si="93"/>
        <v>Primary Sludge</v>
      </c>
      <c r="I328" s="25"/>
    </row>
    <row r="329" spans="1:9" x14ac:dyDescent="0.2">
      <c r="A329" s="25" t="s">
        <v>1709</v>
      </c>
      <c r="B329" s="26" t="s">
        <v>1715</v>
      </c>
      <c r="C329" s="26" t="s">
        <v>1722</v>
      </c>
      <c r="D329" s="26" t="s">
        <v>155</v>
      </c>
      <c r="E329" s="26" t="s">
        <v>125</v>
      </c>
      <c r="F329" s="31">
        <v>100</v>
      </c>
      <c r="G329" s="26" t="s">
        <v>401</v>
      </c>
      <c r="H329" s="26" t="str">
        <f t="shared" si="93"/>
        <v>Fermented Sludge</v>
      </c>
      <c r="I329" s="25"/>
    </row>
    <row r="330" spans="1:9" x14ac:dyDescent="0.2">
      <c r="A330" s="25" t="s">
        <v>1710</v>
      </c>
      <c r="B330" s="26" t="s">
        <v>1720</v>
      </c>
      <c r="C330" s="26" t="s">
        <v>1722</v>
      </c>
      <c r="D330" s="26" t="s">
        <v>155</v>
      </c>
      <c r="E330" s="26" t="s">
        <v>125</v>
      </c>
      <c r="F330" s="31">
        <v>150</v>
      </c>
      <c r="G330" s="26" t="s">
        <v>401</v>
      </c>
      <c r="H330" s="26" t="str">
        <f t="shared" si="93"/>
        <v>Fermented Sludge</v>
      </c>
      <c r="I330" s="25"/>
    </row>
    <row r="331" spans="1:9" x14ac:dyDescent="0.2">
      <c r="A331" s="25" t="s">
        <v>1700</v>
      </c>
      <c r="B331" s="26" t="s">
        <v>1716</v>
      </c>
      <c r="C331" s="26" t="s">
        <v>1722</v>
      </c>
      <c r="D331" s="26" t="s">
        <v>155</v>
      </c>
      <c r="E331" s="26" t="s">
        <v>125</v>
      </c>
      <c r="F331" s="31">
        <v>200</v>
      </c>
      <c r="G331" s="26" t="s">
        <v>401</v>
      </c>
      <c r="H331" s="26" t="str">
        <f t="shared" si="93"/>
        <v>Fermented Sludge</v>
      </c>
      <c r="I331" s="25"/>
    </row>
    <row r="332" spans="1:9" x14ac:dyDescent="0.2">
      <c r="A332" s="25" t="s">
        <v>1711</v>
      </c>
      <c r="B332" s="26" t="s">
        <v>2321</v>
      </c>
      <c r="C332" s="26" t="s">
        <v>1722</v>
      </c>
      <c r="D332" s="26" t="s">
        <v>155</v>
      </c>
      <c r="E332" s="26" t="s">
        <v>125</v>
      </c>
      <c r="F332" s="31">
        <v>300</v>
      </c>
      <c r="G332" s="26" t="s">
        <v>181</v>
      </c>
      <c r="H332" s="26" t="str">
        <f t="shared" si="93"/>
        <v>Process Drain</v>
      </c>
      <c r="I332" s="25"/>
    </row>
    <row r="333" spans="1:9" x14ac:dyDescent="0.2">
      <c r="A333" s="25" t="s">
        <v>1712</v>
      </c>
      <c r="B333" s="26" t="s">
        <v>2322</v>
      </c>
      <c r="C333" s="26" t="s">
        <v>1722</v>
      </c>
      <c r="D333" s="26" t="s">
        <v>155</v>
      </c>
      <c r="E333" s="26" t="s">
        <v>125</v>
      </c>
      <c r="F333" s="31">
        <v>300</v>
      </c>
      <c r="G333" s="26" t="s">
        <v>314</v>
      </c>
      <c r="H333" s="26" t="str">
        <f t="shared" si="93"/>
        <v>High Rate Clarifier Sludge</v>
      </c>
      <c r="I333" s="25"/>
    </row>
    <row r="334" spans="1:9" x14ac:dyDescent="0.2">
      <c r="A334" s="25" t="s">
        <v>1713</v>
      </c>
      <c r="B334" s="26" t="s">
        <v>1718</v>
      </c>
      <c r="C334" s="26" t="s">
        <v>1722</v>
      </c>
      <c r="D334" s="26" t="s">
        <v>1705</v>
      </c>
      <c r="E334" s="26" t="s">
        <v>2114</v>
      </c>
      <c r="F334" s="31">
        <v>200</v>
      </c>
      <c r="G334" s="26" t="s">
        <v>457</v>
      </c>
      <c r="H334" s="26" t="str">
        <f t="shared" si="93"/>
        <v>Primary Sludge</v>
      </c>
      <c r="I334" s="25"/>
    </row>
    <row r="335" spans="1:9" x14ac:dyDescent="0.2">
      <c r="A335" s="25" t="s">
        <v>1714</v>
      </c>
      <c r="B335" s="26" t="s">
        <v>1719</v>
      </c>
      <c r="C335" s="26" t="s">
        <v>1722</v>
      </c>
      <c r="D335" s="26" t="s">
        <v>1705</v>
      </c>
      <c r="E335" s="26" t="s">
        <v>2114</v>
      </c>
      <c r="F335" s="31">
        <v>200</v>
      </c>
      <c r="G335" s="26" t="s">
        <v>457</v>
      </c>
      <c r="H335" s="26" t="str">
        <f t="shared" ref="H335:H340" si="95">IF(ISNA(VLOOKUP(G335,CommodityCodes,2,FALSE))=TRUE,"",VLOOKUP(G335,CommodityCodes,2,FALSE))</f>
        <v>Primary Sludge</v>
      </c>
      <c r="I335" s="25"/>
    </row>
    <row r="336" spans="1:9" x14ac:dyDescent="0.2">
      <c r="A336" s="90" t="s">
        <v>1737</v>
      </c>
      <c r="B336" s="22" t="s">
        <v>1721</v>
      </c>
      <c r="C336" s="22" t="s">
        <v>1692</v>
      </c>
      <c r="D336" s="22" t="s">
        <v>130</v>
      </c>
      <c r="E336" s="22" t="s">
        <v>1319</v>
      </c>
      <c r="F336" s="63">
        <v>150</v>
      </c>
      <c r="G336" s="22" t="s">
        <v>401</v>
      </c>
      <c r="H336" s="22" t="str">
        <f t="shared" si="95"/>
        <v>Fermented Sludge</v>
      </c>
      <c r="I336" s="25"/>
    </row>
    <row r="337" spans="1:9" s="53" customFormat="1" x14ac:dyDescent="0.2">
      <c r="A337" s="21" t="s">
        <v>1738</v>
      </c>
      <c r="B337" s="22" t="s">
        <v>1723</v>
      </c>
      <c r="C337" s="22" t="s">
        <v>1692</v>
      </c>
      <c r="D337" s="22" t="s">
        <v>128</v>
      </c>
      <c r="E337" s="22" t="s">
        <v>126</v>
      </c>
      <c r="F337" s="63">
        <v>100</v>
      </c>
      <c r="G337" s="22" t="s">
        <v>401</v>
      </c>
      <c r="H337" s="22" t="str">
        <f t="shared" si="95"/>
        <v>Fermented Sludge</v>
      </c>
      <c r="I337" s="21"/>
    </row>
    <row r="338" spans="1:9" x14ac:dyDescent="0.2">
      <c r="A338" s="90" t="s">
        <v>1738</v>
      </c>
      <c r="B338" s="22" t="s">
        <v>1724</v>
      </c>
      <c r="C338" s="22" t="s">
        <v>1692</v>
      </c>
      <c r="D338" s="22" t="s">
        <v>155</v>
      </c>
      <c r="E338" s="22" t="s">
        <v>125</v>
      </c>
      <c r="F338" s="63">
        <v>100</v>
      </c>
      <c r="G338" s="22" t="s">
        <v>401</v>
      </c>
      <c r="H338" s="22" t="str">
        <f t="shared" ref="H338" si="96">IF(ISNA(VLOOKUP(G338,CommodityCodes,2,FALSE))=TRUE,"",VLOOKUP(G338,CommodityCodes,2,FALSE))</f>
        <v>Fermented Sludge</v>
      </c>
      <c r="I338" s="25"/>
    </row>
    <row r="339" spans="1:9" x14ac:dyDescent="0.2">
      <c r="A339" s="90" t="s">
        <v>1739</v>
      </c>
      <c r="B339" s="22" t="s">
        <v>1725</v>
      </c>
      <c r="C339" s="22" t="s">
        <v>1692</v>
      </c>
      <c r="D339" s="22" t="s">
        <v>155</v>
      </c>
      <c r="E339" s="22" t="s">
        <v>125</v>
      </c>
      <c r="F339" s="63">
        <v>100</v>
      </c>
      <c r="G339" s="22" t="s">
        <v>162</v>
      </c>
      <c r="H339" s="22" t="str">
        <f t="shared" si="95"/>
        <v>Flushing Water</v>
      </c>
      <c r="I339" s="25"/>
    </row>
    <row r="340" spans="1:9" x14ac:dyDescent="0.2">
      <c r="A340" s="90" t="s">
        <v>1739</v>
      </c>
      <c r="B340" s="22" t="s">
        <v>1726</v>
      </c>
      <c r="C340" s="22" t="s">
        <v>1692</v>
      </c>
      <c r="D340" s="22" t="s">
        <v>155</v>
      </c>
      <c r="E340" s="22" t="s">
        <v>125</v>
      </c>
      <c r="F340" s="63">
        <v>100</v>
      </c>
      <c r="G340" s="22" t="s">
        <v>162</v>
      </c>
      <c r="H340" s="22" t="str">
        <f t="shared" si="95"/>
        <v>Flushing Water</v>
      </c>
      <c r="I340" s="25"/>
    </row>
    <row r="341" spans="1:9" x14ac:dyDescent="0.2">
      <c r="A341" s="90" t="s">
        <v>1740</v>
      </c>
      <c r="B341" s="22" t="s">
        <v>1727</v>
      </c>
      <c r="C341" s="22" t="s">
        <v>1692</v>
      </c>
      <c r="D341" s="22" t="s">
        <v>130</v>
      </c>
      <c r="E341" s="22" t="s">
        <v>1319</v>
      </c>
      <c r="F341" s="63">
        <v>150</v>
      </c>
      <c r="G341" s="22" t="s">
        <v>401</v>
      </c>
      <c r="H341" s="22" t="str">
        <f t="shared" ref="H341:H350" si="97">IF(ISNA(VLOOKUP(G341,CommodityCodes,2,FALSE))=TRUE,"",VLOOKUP(G341,CommodityCodes,2,FALSE))</f>
        <v>Fermented Sludge</v>
      </c>
      <c r="I341" s="25"/>
    </row>
    <row r="342" spans="1:9" x14ac:dyDescent="0.2">
      <c r="A342" s="90" t="s">
        <v>1741</v>
      </c>
      <c r="B342" s="22" t="s">
        <v>1728</v>
      </c>
      <c r="C342" s="22" t="s">
        <v>1692</v>
      </c>
      <c r="D342" s="22" t="s">
        <v>128</v>
      </c>
      <c r="E342" s="26" t="s">
        <v>126</v>
      </c>
      <c r="F342" s="63">
        <v>100</v>
      </c>
      <c r="G342" s="22" t="s">
        <v>401</v>
      </c>
      <c r="H342" s="22" t="str">
        <f t="shared" si="97"/>
        <v>Fermented Sludge</v>
      </c>
      <c r="I342" s="25"/>
    </row>
    <row r="343" spans="1:9" x14ac:dyDescent="0.2">
      <c r="A343" s="90" t="s">
        <v>1741</v>
      </c>
      <c r="B343" s="22" t="s">
        <v>1729</v>
      </c>
      <c r="C343" s="22" t="s">
        <v>1692</v>
      </c>
      <c r="D343" s="22" t="s">
        <v>155</v>
      </c>
      <c r="E343" s="22" t="s">
        <v>125</v>
      </c>
      <c r="F343" s="63">
        <v>100</v>
      </c>
      <c r="G343" s="22" t="s">
        <v>401</v>
      </c>
      <c r="H343" s="22" t="str">
        <f t="shared" si="97"/>
        <v>Fermented Sludge</v>
      </c>
      <c r="I343" s="25"/>
    </row>
    <row r="344" spans="1:9" x14ac:dyDescent="0.2">
      <c r="A344" s="90" t="s">
        <v>1742</v>
      </c>
      <c r="B344" s="22" t="s">
        <v>1730</v>
      </c>
      <c r="C344" s="22" t="s">
        <v>1692</v>
      </c>
      <c r="D344" s="22" t="s">
        <v>155</v>
      </c>
      <c r="E344" s="22" t="s">
        <v>125</v>
      </c>
      <c r="F344" s="63">
        <v>100</v>
      </c>
      <c r="G344" s="22" t="s">
        <v>162</v>
      </c>
      <c r="H344" s="22" t="str">
        <f t="shared" si="97"/>
        <v>Flushing Water</v>
      </c>
      <c r="I344" s="25"/>
    </row>
    <row r="345" spans="1:9" x14ac:dyDescent="0.2">
      <c r="A345" s="90" t="s">
        <v>1742</v>
      </c>
      <c r="B345" s="22" t="s">
        <v>1731</v>
      </c>
      <c r="C345" s="22" t="s">
        <v>1692</v>
      </c>
      <c r="D345" s="22" t="s">
        <v>155</v>
      </c>
      <c r="E345" s="22" t="s">
        <v>125</v>
      </c>
      <c r="F345" s="63">
        <v>100</v>
      </c>
      <c r="G345" s="22" t="s">
        <v>162</v>
      </c>
      <c r="H345" s="22" t="str">
        <f t="shared" si="97"/>
        <v>Flushing Water</v>
      </c>
      <c r="I345" s="25"/>
    </row>
    <row r="346" spans="1:9" x14ac:dyDescent="0.2">
      <c r="A346" s="90" t="s">
        <v>1743</v>
      </c>
      <c r="B346" s="22" t="s">
        <v>1732</v>
      </c>
      <c r="C346" s="22" t="s">
        <v>1692</v>
      </c>
      <c r="D346" s="22" t="s">
        <v>130</v>
      </c>
      <c r="E346" s="22" t="s">
        <v>1319</v>
      </c>
      <c r="F346" s="63">
        <v>150</v>
      </c>
      <c r="G346" s="22" t="s">
        <v>401</v>
      </c>
      <c r="H346" s="22" t="str">
        <f t="shared" si="97"/>
        <v>Fermented Sludge</v>
      </c>
      <c r="I346" s="25"/>
    </row>
    <row r="347" spans="1:9" x14ac:dyDescent="0.2">
      <c r="A347" s="90" t="s">
        <v>1744</v>
      </c>
      <c r="B347" s="22" t="s">
        <v>1733</v>
      </c>
      <c r="C347" s="22" t="s">
        <v>1692</v>
      </c>
      <c r="D347" s="22" t="s">
        <v>128</v>
      </c>
      <c r="E347" s="26" t="s">
        <v>126</v>
      </c>
      <c r="F347" s="63">
        <v>100</v>
      </c>
      <c r="G347" s="22" t="s">
        <v>401</v>
      </c>
      <c r="H347" s="22" t="str">
        <f t="shared" si="97"/>
        <v>Fermented Sludge</v>
      </c>
      <c r="I347" s="25"/>
    </row>
    <row r="348" spans="1:9" x14ac:dyDescent="0.2">
      <c r="A348" s="90" t="s">
        <v>1744</v>
      </c>
      <c r="B348" s="22" t="s">
        <v>1734</v>
      </c>
      <c r="C348" s="22" t="s">
        <v>1692</v>
      </c>
      <c r="D348" s="22" t="s">
        <v>155</v>
      </c>
      <c r="E348" s="22" t="s">
        <v>125</v>
      </c>
      <c r="F348" s="63">
        <v>100</v>
      </c>
      <c r="G348" s="22" t="s">
        <v>401</v>
      </c>
      <c r="H348" s="22" t="str">
        <f t="shared" si="97"/>
        <v>Fermented Sludge</v>
      </c>
      <c r="I348" s="25"/>
    </row>
    <row r="349" spans="1:9" x14ac:dyDescent="0.2">
      <c r="A349" s="90" t="s">
        <v>1745</v>
      </c>
      <c r="B349" s="22" t="s">
        <v>1735</v>
      </c>
      <c r="C349" s="22" t="s">
        <v>1692</v>
      </c>
      <c r="D349" s="22" t="s">
        <v>155</v>
      </c>
      <c r="E349" s="22" t="s">
        <v>125</v>
      </c>
      <c r="F349" s="63">
        <v>100</v>
      </c>
      <c r="G349" s="22" t="s">
        <v>162</v>
      </c>
      <c r="H349" s="22" t="str">
        <f t="shared" si="97"/>
        <v>Flushing Water</v>
      </c>
      <c r="I349" s="25"/>
    </row>
    <row r="350" spans="1:9" x14ac:dyDescent="0.2">
      <c r="A350" s="90" t="s">
        <v>1745</v>
      </c>
      <c r="B350" s="22" t="s">
        <v>1736</v>
      </c>
      <c r="C350" s="22" t="s">
        <v>1692</v>
      </c>
      <c r="D350" s="22" t="s">
        <v>155</v>
      </c>
      <c r="E350" s="22" t="s">
        <v>125</v>
      </c>
      <c r="F350" s="63">
        <v>100</v>
      </c>
      <c r="G350" s="22" t="s">
        <v>162</v>
      </c>
      <c r="H350" s="22" t="str">
        <f t="shared" si="97"/>
        <v>Flushing Water</v>
      </c>
      <c r="I350" s="25"/>
    </row>
    <row r="351" spans="1:9" x14ac:dyDescent="0.2">
      <c r="A351" s="21" t="s">
        <v>1746</v>
      </c>
      <c r="B351" s="26" t="s">
        <v>1747</v>
      </c>
      <c r="C351" s="22" t="s">
        <v>1692</v>
      </c>
      <c r="D351" s="22" t="s">
        <v>155</v>
      </c>
      <c r="E351" s="22" t="s">
        <v>125</v>
      </c>
      <c r="F351" s="63">
        <v>150</v>
      </c>
      <c r="G351" s="22" t="s">
        <v>401</v>
      </c>
      <c r="H351" s="22" t="str">
        <f t="shared" ref="H351" si="98">IF(ISNA(VLOOKUP(G351,CommodityCodes,2,FALSE))=TRUE,"",VLOOKUP(G351,CommodityCodes,2,FALSE))</f>
        <v>Fermented Sludge</v>
      </c>
      <c r="I351" s="25"/>
    </row>
    <row r="352" spans="1:9" x14ac:dyDescent="0.2">
      <c r="A352" s="21" t="s">
        <v>1748</v>
      </c>
      <c r="B352" s="26" t="s">
        <v>1749</v>
      </c>
      <c r="C352" s="22" t="s">
        <v>1692</v>
      </c>
      <c r="D352" s="22" t="s">
        <v>155</v>
      </c>
      <c r="E352" s="22" t="s">
        <v>125</v>
      </c>
      <c r="F352" s="63">
        <v>150</v>
      </c>
      <c r="G352" s="22" t="s">
        <v>401</v>
      </c>
      <c r="H352" s="22" t="str">
        <f t="shared" ref="H352:H353" si="99">IF(ISNA(VLOOKUP(G352,CommodityCodes,2,FALSE))=TRUE,"",VLOOKUP(G352,CommodityCodes,2,FALSE))</f>
        <v>Fermented Sludge</v>
      </c>
      <c r="I352" s="25"/>
    </row>
    <row r="353" spans="1:9" x14ac:dyDescent="0.2">
      <c r="A353" s="21" t="s">
        <v>1750</v>
      </c>
      <c r="B353" s="26" t="s">
        <v>1752</v>
      </c>
      <c r="C353" s="22" t="s">
        <v>1692</v>
      </c>
      <c r="D353" s="22" t="s">
        <v>155</v>
      </c>
      <c r="E353" s="22" t="s">
        <v>125</v>
      </c>
      <c r="F353" s="63">
        <v>100</v>
      </c>
      <c r="G353" s="22" t="s">
        <v>401</v>
      </c>
      <c r="H353" s="22" t="str">
        <f t="shared" si="99"/>
        <v>Fermented Sludge</v>
      </c>
      <c r="I353" s="25"/>
    </row>
    <row r="354" spans="1:9" x14ac:dyDescent="0.2">
      <c r="A354" s="21" t="s">
        <v>1751</v>
      </c>
      <c r="B354" s="26" t="s">
        <v>1753</v>
      </c>
      <c r="C354" s="22" t="s">
        <v>1692</v>
      </c>
      <c r="D354" s="22" t="s">
        <v>155</v>
      </c>
      <c r="E354" s="22" t="s">
        <v>125</v>
      </c>
      <c r="F354" s="63">
        <v>100</v>
      </c>
      <c r="G354" s="22" t="s">
        <v>401</v>
      </c>
      <c r="H354" s="22" t="str">
        <f t="shared" ref="H354:H355" si="100">IF(ISNA(VLOOKUP(G354,CommodityCodes,2,FALSE))=TRUE,"",VLOOKUP(G354,CommodityCodes,2,FALSE))</f>
        <v>Fermented Sludge</v>
      </c>
      <c r="I354" s="25"/>
    </row>
    <row r="355" spans="1:9" x14ac:dyDescent="0.2">
      <c r="A355" s="45" t="s">
        <v>2623</v>
      </c>
      <c r="B355" s="101"/>
      <c r="C355" s="101"/>
      <c r="D355" s="101"/>
      <c r="E355" s="101"/>
      <c r="F355" s="63"/>
      <c r="G355" s="101"/>
      <c r="H355" s="101" t="str">
        <f t="shared" si="100"/>
        <v/>
      </c>
      <c r="I355" s="21"/>
    </row>
    <row r="356" spans="1:9" x14ac:dyDescent="0.2">
      <c r="A356" s="25" t="s">
        <v>1557</v>
      </c>
      <c r="B356" s="26" t="s">
        <v>1558</v>
      </c>
      <c r="C356" s="26" t="s">
        <v>1559</v>
      </c>
      <c r="D356" s="26" t="s">
        <v>155</v>
      </c>
      <c r="E356" s="26" t="s">
        <v>125</v>
      </c>
      <c r="F356" s="65">
        <v>150</v>
      </c>
      <c r="G356" s="26" t="s">
        <v>520</v>
      </c>
      <c r="H356" s="26" t="str">
        <f t="shared" si="85"/>
        <v>Waste Activated Sludge</v>
      </c>
      <c r="I356" s="25"/>
    </row>
    <row r="357" spans="1:9" ht="12.6" customHeight="1" x14ac:dyDescent="0.2">
      <c r="A357" s="21" t="s">
        <v>2483</v>
      </c>
      <c r="B357" s="22" t="s">
        <v>2481</v>
      </c>
      <c r="C357" s="22" t="s">
        <v>1559</v>
      </c>
      <c r="D357" s="22" t="s">
        <v>155</v>
      </c>
      <c r="E357" s="22" t="s">
        <v>125</v>
      </c>
      <c r="F357" s="63">
        <v>150</v>
      </c>
      <c r="G357" s="22" t="s">
        <v>520</v>
      </c>
      <c r="H357" s="22" t="str">
        <f>IF(ISNA(VLOOKUP(G357,CommodityCodes,2,FALSE))=TRUE,"",VLOOKUP(G357,CommodityCodes,2,FALSE))</f>
        <v>Waste Activated Sludge</v>
      </c>
      <c r="I357" s="21"/>
    </row>
    <row r="358" spans="1:9" x14ac:dyDescent="0.2">
      <c r="A358" s="25" t="s">
        <v>1560</v>
      </c>
      <c r="B358" s="26" t="s">
        <v>1561</v>
      </c>
      <c r="C358" s="26" t="s">
        <v>1559</v>
      </c>
      <c r="D358" s="26" t="s">
        <v>155</v>
      </c>
      <c r="E358" s="26" t="s">
        <v>125</v>
      </c>
      <c r="F358" s="65">
        <v>150</v>
      </c>
      <c r="G358" s="26" t="s">
        <v>520</v>
      </c>
      <c r="H358" s="26" t="str">
        <f t="shared" ref="H358" si="101">IF(ISNA(VLOOKUP(G358,CommodityCodes,2,FALSE))=TRUE,"",VLOOKUP(G358,CommodityCodes,2,FALSE))</f>
        <v>Waste Activated Sludge</v>
      </c>
      <c r="I358" s="25"/>
    </row>
    <row r="359" spans="1:9" ht="12.6" customHeight="1" x14ac:dyDescent="0.2">
      <c r="A359" s="21" t="s">
        <v>2483</v>
      </c>
      <c r="B359" s="22" t="s">
        <v>2482</v>
      </c>
      <c r="C359" s="22" t="s">
        <v>1559</v>
      </c>
      <c r="D359" s="22" t="s">
        <v>155</v>
      </c>
      <c r="E359" s="22" t="s">
        <v>125</v>
      </c>
      <c r="F359" s="63">
        <v>150</v>
      </c>
      <c r="G359" s="22" t="s">
        <v>520</v>
      </c>
      <c r="H359" s="22" t="str">
        <f t="shared" ref="H359" si="102">IF(ISNA(VLOOKUP(G359,CommodityCodes,2,FALSE))=TRUE,"",VLOOKUP(G359,CommodityCodes,2,FALSE))</f>
        <v>Waste Activated Sludge</v>
      </c>
      <c r="I359" s="21"/>
    </row>
    <row r="360" spans="1:9" x14ac:dyDescent="0.2">
      <c r="A360" s="25" t="s">
        <v>2085</v>
      </c>
      <c r="B360" s="26" t="s">
        <v>1875</v>
      </c>
      <c r="C360" s="26" t="s">
        <v>1559</v>
      </c>
      <c r="D360" s="26" t="s">
        <v>155</v>
      </c>
      <c r="E360" s="26" t="s">
        <v>125</v>
      </c>
      <c r="F360" s="65">
        <v>150</v>
      </c>
      <c r="G360" s="26" t="s">
        <v>510</v>
      </c>
      <c r="H360" s="26" t="str">
        <f t="shared" ref="H360" si="103">IF(ISNA(VLOOKUP(G360,CommodityCodes,2,FALSE))=TRUE,"",VLOOKUP(G360,CommodityCodes,2,FALSE))</f>
        <v>Thickened Waste Activated Sludge</v>
      </c>
      <c r="I360" s="25"/>
    </row>
    <row r="361" spans="1:9" x14ac:dyDescent="0.2">
      <c r="A361" s="25" t="s">
        <v>2086</v>
      </c>
      <c r="B361" s="26" t="s">
        <v>1876</v>
      </c>
      <c r="C361" s="26" t="s">
        <v>1559</v>
      </c>
      <c r="D361" s="26" t="s">
        <v>155</v>
      </c>
      <c r="E361" s="26" t="s">
        <v>125</v>
      </c>
      <c r="F361" s="65">
        <v>150</v>
      </c>
      <c r="G361" s="26" t="s">
        <v>510</v>
      </c>
      <c r="H361" s="26" t="str">
        <f t="shared" ref="H361:H362" si="104">IF(ISNA(VLOOKUP(G361,CommodityCodes,2,FALSE))=TRUE,"",VLOOKUP(G361,CommodityCodes,2,FALSE))</f>
        <v>Thickened Waste Activated Sludge</v>
      </c>
      <c r="I361" s="25"/>
    </row>
    <row r="362" spans="1:9" x14ac:dyDescent="0.2">
      <c r="A362" s="25" t="s">
        <v>2124</v>
      </c>
      <c r="B362" s="26" t="s">
        <v>2120</v>
      </c>
      <c r="C362" s="26" t="s">
        <v>1559</v>
      </c>
      <c r="D362" s="26" t="s">
        <v>2119</v>
      </c>
      <c r="E362" s="26" t="s">
        <v>2040</v>
      </c>
      <c r="F362" s="65">
        <v>75</v>
      </c>
      <c r="G362" s="26" t="s">
        <v>397</v>
      </c>
      <c r="H362" s="26" t="str">
        <f t="shared" si="104"/>
        <v>Foul Air</v>
      </c>
      <c r="I362" s="25"/>
    </row>
    <row r="363" spans="1:9" x14ac:dyDescent="0.2">
      <c r="A363" s="25" t="s">
        <v>2126</v>
      </c>
      <c r="B363" s="26" t="s">
        <v>2121</v>
      </c>
      <c r="C363" s="26" t="s">
        <v>1559</v>
      </c>
      <c r="D363" s="26" t="s">
        <v>2119</v>
      </c>
      <c r="E363" s="26" t="s">
        <v>2040</v>
      </c>
      <c r="F363" s="65">
        <v>75</v>
      </c>
      <c r="G363" s="26" t="s">
        <v>397</v>
      </c>
      <c r="H363" s="26" t="str">
        <f t="shared" ref="H363:H365" si="105">IF(ISNA(VLOOKUP(G363,CommodityCodes,2,FALSE))=TRUE,"",VLOOKUP(G363,CommodityCodes,2,FALSE))</f>
        <v>Foul Air</v>
      </c>
      <c r="I363" s="25"/>
    </row>
    <row r="364" spans="1:9" x14ac:dyDescent="0.2">
      <c r="A364" s="25" t="s">
        <v>2125</v>
      </c>
      <c r="B364" s="26" t="s">
        <v>2122</v>
      </c>
      <c r="C364" s="26" t="s">
        <v>1559</v>
      </c>
      <c r="D364" s="26" t="s">
        <v>2119</v>
      </c>
      <c r="E364" s="26" t="s">
        <v>2040</v>
      </c>
      <c r="F364" s="65">
        <v>75</v>
      </c>
      <c r="G364" s="26" t="s">
        <v>397</v>
      </c>
      <c r="H364" s="26" t="str">
        <f t="shared" si="105"/>
        <v>Foul Air</v>
      </c>
      <c r="I364" s="25"/>
    </row>
    <row r="365" spans="1:9" x14ac:dyDescent="0.2">
      <c r="A365" s="25" t="s">
        <v>2127</v>
      </c>
      <c r="B365" s="26" t="s">
        <v>2123</v>
      </c>
      <c r="C365" s="26" t="s">
        <v>1559</v>
      </c>
      <c r="D365" s="26" t="s">
        <v>2119</v>
      </c>
      <c r="E365" s="26" t="s">
        <v>2040</v>
      </c>
      <c r="F365" s="65">
        <v>75</v>
      </c>
      <c r="G365" s="26" t="s">
        <v>397</v>
      </c>
      <c r="H365" s="26" t="str">
        <f t="shared" si="105"/>
        <v>Foul Air</v>
      </c>
      <c r="I365" s="25"/>
    </row>
    <row r="366" spans="1:9" x14ac:dyDescent="0.2">
      <c r="A366" s="25" t="s">
        <v>1572</v>
      </c>
      <c r="B366" s="26" t="s">
        <v>1577</v>
      </c>
      <c r="C366" s="26" t="s">
        <v>1576</v>
      </c>
      <c r="D366" s="26" t="s">
        <v>155</v>
      </c>
      <c r="E366" s="26" t="s">
        <v>125</v>
      </c>
      <c r="F366" s="65">
        <v>100</v>
      </c>
      <c r="G366" s="26" t="s">
        <v>510</v>
      </c>
      <c r="H366" s="26" t="str">
        <f t="shared" ref="H366" si="106">IF(ISNA(VLOOKUP(G366,CommodityCodes,2,FALSE))=TRUE,"",VLOOKUP(G366,CommodityCodes,2,FALSE))</f>
        <v>Thickened Waste Activated Sludge</v>
      </c>
      <c r="I366" s="25"/>
    </row>
    <row r="367" spans="1:9" x14ac:dyDescent="0.2">
      <c r="A367" s="25" t="s">
        <v>1574</v>
      </c>
      <c r="B367" s="26" t="s">
        <v>1575</v>
      </c>
      <c r="C367" s="26" t="s">
        <v>1576</v>
      </c>
      <c r="D367" s="26" t="s">
        <v>128</v>
      </c>
      <c r="E367" s="26" t="s">
        <v>126</v>
      </c>
      <c r="F367" s="65">
        <v>100</v>
      </c>
      <c r="G367" s="26" t="s">
        <v>510</v>
      </c>
      <c r="H367" s="26" t="str">
        <f t="shared" ref="H367" si="107">IF(ISNA(VLOOKUP(G367,CommodityCodes,2,FALSE))=TRUE,"",VLOOKUP(G367,CommodityCodes,2,FALSE))</f>
        <v>Thickened Waste Activated Sludge</v>
      </c>
      <c r="I367" s="25"/>
    </row>
    <row r="368" spans="1:9" x14ac:dyDescent="0.2">
      <c r="A368" s="25" t="s">
        <v>1574</v>
      </c>
      <c r="B368" s="26" t="s">
        <v>1578</v>
      </c>
      <c r="C368" s="26" t="s">
        <v>1576</v>
      </c>
      <c r="D368" s="26" t="s">
        <v>155</v>
      </c>
      <c r="E368" s="26" t="s">
        <v>125</v>
      </c>
      <c r="F368" s="65">
        <v>100</v>
      </c>
      <c r="G368" s="26" t="s">
        <v>510</v>
      </c>
      <c r="H368" s="26" t="str">
        <f t="shared" ref="H368" si="108">IF(ISNA(VLOOKUP(G368,CommodityCodes,2,FALSE))=TRUE,"",VLOOKUP(G368,CommodityCodes,2,FALSE))</f>
        <v>Thickened Waste Activated Sludge</v>
      </c>
      <c r="I368" s="25"/>
    </row>
    <row r="369" spans="1:9" x14ac:dyDescent="0.2">
      <c r="A369" s="25" t="s">
        <v>1573</v>
      </c>
      <c r="B369" s="26" t="s">
        <v>1579</v>
      </c>
      <c r="C369" s="26" t="s">
        <v>1576</v>
      </c>
      <c r="D369" s="26" t="s">
        <v>155</v>
      </c>
      <c r="E369" s="26" t="s">
        <v>125</v>
      </c>
      <c r="F369" s="65">
        <v>100</v>
      </c>
      <c r="G369" s="26" t="s">
        <v>510</v>
      </c>
      <c r="H369" s="26" t="str">
        <f t="shared" ref="H369:H371" si="109">IF(ISNA(VLOOKUP(G369,CommodityCodes,2,FALSE))=TRUE,"",VLOOKUP(G369,CommodityCodes,2,FALSE))</f>
        <v>Thickened Waste Activated Sludge</v>
      </c>
      <c r="I369" s="25"/>
    </row>
    <row r="370" spans="1:9" x14ac:dyDescent="0.2">
      <c r="A370" s="25" t="s">
        <v>1580</v>
      </c>
      <c r="B370" s="26" t="s">
        <v>1581</v>
      </c>
      <c r="C370" s="26" t="s">
        <v>1576</v>
      </c>
      <c r="D370" s="26" t="s">
        <v>128</v>
      </c>
      <c r="E370" s="26" t="s">
        <v>126</v>
      </c>
      <c r="F370" s="65">
        <v>100</v>
      </c>
      <c r="G370" s="26" t="s">
        <v>510</v>
      </c>
      <c r="H370" s="26" t="str">
        <f t="shared" si="109"/>
        <v>Thickened Waste Activated Sludge</v>
      </c>
      <c r="I370" s="25"/>
    </row>
    <row r="371" spans="1:9" x14ac:dyDescent="0.2">
      <c r="A371" s="25" t="s">
        <v>1580</v>
      </c>
      <c r="B371" s="26" t="s">
        <v>1582</v>
      </c>
      <c r="C371" s="26" t="s">
        <v>1576</v>
      </c>
      <c r="D371" s="26" t="s">
        <v>155</v>
      </c>
      <c r="E371" s="26" t="s">
        <v>125</v>
      </c>
      <c r="F371" s="65">
        <v>100</v>
      </c>
      <c r="G371" s="26" t="s">
        <v>510</v>
      </c>
      <c r="H371" s="26" t="str">
        <f t="shared" si="109"/>
        <v>Thickened Waste Activated Sludge</v>
      </c>
      <c r="I371" s="25"/>
    </row>
    <row r="372" spans="1:9" x14ac:dyDescent="0.2">
      <c r="A372" s="25" t="s">
        <v>1587</v>
      </c>
      <c r="B372" s="26" t="s">
        <v>1588</v>
      </c>
      <c r="C372" s="26" t="s">
        <v>1589</v>
      </c>
      <c r="D372" s="26" t="s">
        <v>155</v>
      </c>
      <c r="E372" s="26" t="s">
        <v>125</v>
      </c>
      <c r="F372" s="65">
        <v>150</v>
      </c>
      <c r="G372" s="26" t="s">
        <v>401</v>
      </c>
      <c r="H372" s="26" t="str">
        <f t="shared" si="85"/>
        <v>Fermented Sludge</v>
      </c>
      <c r="I372" s="25"/>
    </row>
    <row r="373" spans="1:9" x14ac:dyDescent="0.2">
      <c r="A373" s="25" t="s">
        <v>1590</v>
      </c>
      <c r="B373" s="26" t="s">
        <v>1591</v>
      </c>
      <c r="C373" s="26" t="s">
        <v>1589</v>
      </c>
      <c r="D373" s="26" t="s">
        <v>128</v>
      </c>
      <c r="E373" s="26" t="s">
        <v>126</v>
      </c>
      <c r="F373" s="65">
        <v>150</v>
      </c>
      <c r="G373" s="26" t="s">
        <v>401</v>
      </c>
      <c r="H373" s="26" t="str">
        <f t="shared" ref="H373" si="110">IF(ISNA(VLOOKUP(G373,CommodityCodes,2,FALSE))=TRUE,"",VLOOKUP(G373,CommodityCodes,2,FALSE))</f>
        <v>Fermented Sludge</v>
      </c>
      <c r="I373" s="25"/>
    </row>
    <row r="374" spans="1:9" x14ac:dyDescent="0.2">
      <c r="A374" s="25" t="s">
        <v>1590</v>
      </c>
      <c r="B374" s="26" t="s">
        <v>1592</v>
      </c>
      <c r="C374" s="26" t="s">
        <v>1589</v>
      </c>
      <c r="D374" s="26" t="s">
        <v>155</v>
      </c>
      <c r="E374" s="26" t="s">
        <v>125</v>
      </c>
      <c r="F374" s="65">
        <v>150</v>
      </c>
      <c r="G374" s="26" t="s">
        <v>401</v>
      </c>
      <c r="H374" s="26" t="str">
        <f t="shared" ref="H374:H376" si="111">IF(ISNA(VLOOKUP(G374,CommodityCodes,2,FALSE))=TRUE,"",VLOOKUP(G374,CommodityCodes,2,FALSE))</f>
        <v>Fermented Sludge</v>
      </c>
      <c r="I374" s="25"/>
    </row>
    <row r="375" spans="1:9" x14ac:dyDescent="0.2">
      <c r="A375" s="25" t="s">
        <v>1593</v>
      </c>
      <c r="B375" s="26" t="s">
        <v>1595</v>
      </c>
      <c r="C375" s="26" t="s">
        <v>1589</v>
      </c>
      <c r="D375" s="26" t="s">
        <v>155</v>
      </c>
      <c r="E375" s="26" t="s">
        <v>125</v>
      </c>
      <c r="F375" s="65">
        <v>150</v>
      </c>
      <c r="G375" s="26" t="s">
        <v>401</v>
      </c>
      <c r="H375" s="26" t="str">
        <f t="shared" si="111"/>
        <v>Fermented Sludge</v>
      </c>
      <c r="I375" s="25"/>
    </row>
    <row r="376" spans="1:9" x14ac:dyDescent="0.2">
      <c r="A376" s="25" t="s">
        <v>1594</v>
      </c>
      <c r="B376" s="26" t="s">
        <v>1596</v>
      </c>
      <c r="C376" s="26" t="s">
        <v>1589</v>
      </c>
      <c r="D376" s="26" t="s">
        <v>128</v>
      </c>
      <c r="E376" s="26" t="s">
        <v>126</v>
      </c>
      <c r="F376" s="65">
        <v>150</v>
      </c>
      <c r="G376" s="26" t="s">
        <v>401</v>
      </c>
      <c r="H376" s="26" t="str">
        <f t="shared" si="111"/>
        <v>Fermented Sludge</v>
      </c>
      <c r="I376" s="25"/>
    </row>
    <row r="377" spans="1:9" x14ac:dyDescent="0.2">
      <c r="A377" s="25" t="s">
        <v>1594</v>
      </c>
      <c r="B377" s="26" t="s">
        <v>1597</v>
      </c>
      <c r="C377" s="26" t="s">
        <v>1589</v>
      </c>
      <c r="D377" s="26" t="s">
        <v>155</v>
      </c>
      <c r="E377" s="26" t="s">
        <v>125</v>
      </c>
      <c r="F377" s="65">
        <v>150</v>
      </c>
      <c r="G377" s="26" t="s">
        <v>401</v>
      </c>
      <c r="H377" s="26" t="str">
        <f t="shared" ref="H377:H379" si="112">IF(ISNA(VLOOKUP(G377,CommodityCodes,2,FALSE))=TRUE,"",VLOOKUP(G377,CommodityCodes,2,FALSE))</f>
        <v>Fermented Sludge</v>
      </c>
      <c r="I377" s="25"/>
    </row>
    <row r="378" spans="1:9" x14ac:dyDescent="0.2">
      <c r="A378" s="25" t="s">
        <v>1600</v>
      </c>
      <c r="B378" s="26" t="s">
        <v>1602</v>
      </c>
      <c r="C378" s="26" t="s">
        <v>1599</v>
      </c>
      <c r="D378" s="26" t="s">
        <v>155</v>
      </c>
      <c r="E378" s="26" t="s">
        <v>125</v>
      </c>
      <c r="F378" s="65">
        <v>150</v>
      </c>
      <c r="G378" s="26" t="s">
        <v>401</v>
      </c>
      <c r="H378" s="26" t="str">
        <f t="shared" si="112"/>
        <v>Fermented Sludge</v>
      </c>
      <c r="I378" s="25"/>
    </row>
    <row r="379" spans="1:9" x14ac:dyDescent="0.2">
      <c r="A379" s="25" t="s">
        <v>1601</v>
      </c>
      <c r="B379" s="26" t="s">
        <v>1603</v>
      </c>
      <c r="C379" s="26" t="s">
        <v>1599</v>
      </c>
      <c r="D379" s="26" t="s">
        <v>128</v>
      </c>
      <c r="E379" s="26" t="s">
        <v>126</v>
      </c>
      <c r="F379" s="65">
        <v>150</v>
      </c>
      <c r="G379" s="26" t="s">
        <v>401</v>
      </c>
      <c r="H379" s="26" t="str">
        <f t="shared" si="112"/>
        <v>Fermented Sludge</v>
      </c>
      <c r="I379" s="25"/>
    </row>
    <row r="380" spans="1:9" x14ac:dyDescent="0.2">
      <c r="A380" s="25" t="s">
        <v>1601</v>
      </c>
      <c r="B380" s="26" t="s">
        <v>1604</v>
      </c>
      <c r="C380" s="26" t="s">
        <v>1599</v>
      </c>
      <c r="D380" s="26" t="s">
        <v>155</v>
      </c>
      <c r="E380" s="26" t="s">
        <v>125</v>
      </c>
      <c r="F380" s="65">
        <v>150</v>
      </c>
      <c r="G380" s="26" t="s">
        <v>401</v>
      </c>
      <c r="H380" s="26" t="str">
        <f t="shared" ref="H380:H382" si="113">IF(ISNA(VLOOKUP(G380,CommodityCodes,2,FALSE))=TRUE,"",VLOOKUP(G380,CommodityCodes,2,FALSE))</f>
        <v>Fermented Sludge</v>
      </c>
      <c r="I380" s="25"/>
    </row>
    <row r="381" spans="1:9" x14ac:dyDescent="0.2">
      <c r="A381" s="25" t="s">
        <v>1605</v>
      </c>
      <c r="B381" s="26" t="s">
        <v>1607</v>
      </c>
      <c r="C381" s="26" t="s">
        <v>1599</v>
      </c>
      <c r="D381" s="26" t="s">
        <v>155</v>
      </c>
      <c r="E381" s="26" t="s">
        <v>125</v>
      </c>
      <c r="F381" s="65">
        <v>150</v>
      </c>
      <c r="G381" s="26" t="s">
        <v>401</v>
      </c>
      <c r="H381" s="26" t="str">
        <f t="shared" si="113"/>
        <v>Fermented Sludge</v>
      </c>
      <c r="I381" s="25"/>
    </row>
    <row r="382" spans="1:9" x14ac:dyDescent="0.2">
      <c r="A382" s="25" t="s">
        <v>1606</v>
      </c>
      <c r="B382" s="26" t="s">
        <v>1608</v>
      </c>
      <c r="C382" s="26" t="s">
        <v>1599</v>
      </c>
      <c r="D382" s="26" t="s">
        <v>128</v>
      </c>
      <c r="E382" s="26" t="s">
        <v>126</v>
      </c>
      <c r="F382" s="65">
        <v>150</v>
      </c>
      <c r="G382" s="26" t="s">
        <v>401</v>
      </c>
      <c r="H382" s="26" t="str">
        <f t="shared" si="113"/>
        <v>Fermented Sludge</v>
      </c>
      <c r="I382" s="25"/>
    </row>
    <row r="383" spans="1:9" x14ac:dyDescent="0.2">
      <c r="A383" s="25" t="s">
        <v>1606</v>
      </c>
      <c r="B383" s="26" t="s">
        <v>1609</v>
      </c>
      <c r="C383" s="26" t="s">
        <v>1599</v>
      </c>
      <c r="D383" s="26" t="s">
        <v>155</v>
      </c>
      <c r="E383" s="26" t="s">
        <v>125</v>
      </c>
      <c r="F383" s="65">
        <v>150</v>
      </c>
      <c r="G383" s="26" t="s">
        <v>401</v>
      </c>
      <c r="H383" s="26" t="str">
        <f t="shared" ref="H383:H384" si="114">IF(ISNA(VLOOKUP(G383,CommodityCodes,2,FALSE))=TRUE,"",VLOOKUP(G383,CommodityCodes,2,FALSE))</f>
        <v>Fermented Sludge</v>
      </c>
      <c r="I383" s="25"/>
    </row>
    <row r="384" spans="1:9" x14ac:dyDescent="0.2">
      <c r="A384" s="25" t="s">
        <v>1618</v>
      </c>
      <c r="B384" s="26" t="s">
        <v>1619</v>
      </c>
      <c r="C384" s="26" t="s">
        <v>1620</v>
      </c>
      <c r="D384" s="26" t="s">
        <v>155</v>
      </c>
      <c r="E384" s="26" t="s">
        <v>125</v>
      </c>
      <c r="F384" s="65">
        <v>150</v>
      </c>
      <c r="G384" s="26" t="s">
        <v>401</v>
      </c>
      <c r="H384" s="26" t="str">
        <f t="shared" si="114"/>
        <v>Fermented Sludge</v>
      </c>
      <c r="I384" s="25"/>
    </row>
    <row r="385" spans="1:9" x14ac:dyDescent="0.2">
      <c r="A385" s="25" t="s">
        <v>1621</v>
      </c>
      <c r="B385" s="26" t="s">
        <v>1622</v>
      </c>
      <c r="C385" s="26" t="s">
        <v>1620</v>
      </c>
      <c r="D385" s="26" t="s">
        <v>155</v>
      </c>
      <c r="E385" s="26" t="s">
        <v>125</v>
      </c>
      <c r="F385" s="65">
        <v>150</v>
      </c>
      <c r="G385" s="26" t="s">
        <v>401</v>
      </c>
      <c r="H385" s="26" t="str">
        <f t="shared" ref="H385" si="115">IF(ISNA(VLOOKUP(G385,CommodityCodes,2,FALSE))=TRUE,"",VLOOKUP(G385,CommodityCodes,2,FALSE))</f>
        <v>Fermented Sludge</v>
      </c>
      <c r="I385" s="25"/>
    </row>
    <row r="386" spans="1:9" x14ac:dyDescent="0.2">
      <c r="A386" s="25" t="s">
        <v>1623</v>
      </c>
      <c r="B386" s="26" t="s">
        <v>1624</v>
      </c>
      <c r="C386" s="26" t="s">
        <v>1625</v>
      </c>
      <c r="D386" s="26" t="s">
        <v>155</v>
      </c>
      <c r="E386" s="26" t="s">
        <v>125</v>
      </c>
      <c r="F386" s="65">
        <v>150</v>
      </c>
      <c r="G386" s="26" t="s">
        <v>401</v>
      </c>
      <c r="H386" s="26" t="str">
        <f t="shared" ref="H386:H387" si="116">IF(ISNA(VLOOKUP(G386,CommodityCodes,2,FALSE))=TRUE,"",VLOOKUP(G386,CommodityCodes,2,FALSE))</f>
        <v>Fermented Sludge</v>
      </c>
      <c r="I386" s="25"/>
    </row>
    <row r="387" spans="1:9" x14ac:dyDescent="0.2">
      <c r="A387" s="25" t="s">
        <v>2087</v>
      </c>
      <c r="B387" s="26" t="s">
        <v>1877</v>
      </c>
      <c r="C387" s="26" t="s">
        <v>1620</v>
      </c>
      <c r="D387" s="26" t="s">
        <v>155</v>
      </c>
      <c r="E387" s="26" t="s">
        <v>125</v>
      </c>
      <c r="F387" s="65">
        <v>150</v>
      </c>
      <c r="G387" s="26" t="s">
        <v>401</v>
      </c>
      <c r="H387" s="26" t="str">
        <f t="shared" si="116"/>
        <v>Fermented Sludge</v>
      </c>
      <c r="I387" s="25"/>
    </row>
    <row r="388" spans="1:9" x14ac:dyDescent="0.2">
      <c r="A388" s="25" t="s">
        <v>2088</v>
      </c>
      <c r="B388" s="26" t="s">
        <v>1878</v>
      </c>
      <c r="C388" s="26" t="s">
        <v>1620</v>
      </c>
      <c r="D388" s="26" t="s">
        <v>155</v>
      </c>
      <c r="E388" s="26" t="s">
        <v>125</v>
      </c>
      <c r="F388" s="65">
        <v>150</v>
      </c>
      <c r="G388" s="26" t="s">
        <v>401</v>
      </c>
      <c r="H388" s="26" t="str">
        <f t="shared" ref="H388:H404" si="117">IF(ISNA(VLOOKUP(G388,CommodityCodes,2,FALSE))=TRUE,"",VLOOKUP(G388,CommodityCodes,2,FALSE))</f>
        <v>Fermented Sludge</v>
      </c>
      <c r="I388" s="25"/>
    </row>
    <row r="389" spans="1:9" x14ac:dyDescent="0.2">
      <c r="A389" s="25" t="s">
        <v>2089</v>
      </c>
      <c r="B389" s="26" t="s">
        <v>1879</v>
      </c>
      <c r="C389" s="26" t="s">
        <v>1625</v>
      </c>
      <c r="D389" s="26" t="s">
        <v>155</v>
      </c>
      <c r="E389" s="26" t="s">
        <v>125</v>
      </c>
      <c r="F389" s="65">
        <v>150</v>
      </c>
      <c r="G389" s="26" t="s">
        <v>401</v>
      </c>
      <c r="H389" s="26" t="str">
        <f t="shared" si="117"/>
        <v>Fermented Sludge</v>
      </c>
      <c r="I389" s="25"/>
    </row>
    <row r="390" spans="1:9" x14ac:dyDescent="0.2">
      <c r="A390" s="25" t="s">
        <v>2128</v>
      </c>
      <c r="B390" s="26" t="s">
        <v>2129</v>
      </c>
      <c r="C390" s="26" t="s">
        <v>1620</v>
      </c>
      <c r="D390" s="26" t="s">
        <v>2119</v>
      </c>
      <c r="E390" s="26" t="s">
        <v>2040</v>
      </c>
      <c r="F390" s="65">
        <v>75</v>
      </c>
      <c r="G390" s="26" t="s">
        <v>397</v>
      </c>
      <c r="H390" s="26" t="str">
        <f t="shared" si="117"/>
        <v>Foul Air</v>
      </c>
      <c r="I390" s="25"/>
    </row>
    <row r="391" spans="1:9" x14ac:dyDescent="0.2">
      <c r="A391" s="25" t="s">
        <v>2130</v>
      </c>
      <c r="B391" s="26" t="s">
        <v>2131</v>
      </c>
      <c r="C391" s="26" t="s">
        <v>1620</v>
      </c>
      <c r="D391" s="26" t="s">
        <v>2119</v>
      </c>
      <c r="E391" s="26" t="s">
        <v>2040</v>
      </c>
      <c r="F391" s="65">
        <v>75</v>
      </c>
      <c r="G391" s="26" t="s">
        <v>397</v>
      </c>
      <c r="H391" s="26" t="str">
        <f t="shared" si="117"/>
        <v>Foul Air</v>
      </c>
      <c r="I391" s="25"/>
    </row>
    <row r="392" spans="1:9" x14ac:dyDescent="0.2">
      <c r="A392" s="25" t="s">
        <v>2132</v>
      </c>
      <c r="B392" s="26" t="s">
        <v>2136</v>
      </c>
      <c r="C392" s="26" t="s">
        <v>1620</v>
      </c>
      <c r="D392" s="26" t="s">
        <v>2119</v>
      </c>
      <c r="E392" s="26" t="s">
        <v>2040</v>
      </c>
      <c r="F392" s="65">
        <v>75</v>
      </c>
      <c r="G392" s="26" t="s">
        <v>397</v>
      </c>
      <c r="H392" s="26" t="str">
        <f t="shared" ref="H392:H393" si="118">IF(ISNA(VLOOKUP(G392,CommodityCodes,2,FALSE))=TRUE,"",VLOOKUP(G392,CommodityCodes,2,FALSE))</f>
        <v>Foul Air</v>
      </c>
      <c r="I392" s="25"/>
    </row>
    <row r="393" spans="1:9" x14ac:dyDescent="0.2">
      <c r="A393" s="25" t="s">
        <v>2133</v>
      </c>
      <c r="B393" s="26" t="s">
        <v>2137</v>
      </c>
      <c r="C393" s="26" t="s">
        <v>1620</v>
      </c>
      <c r="D393" s="26" t="s">
        <v>2119</v>
      </c>
      <c r="E393" s="26" t="s">
        <v>2040</v>
      </c>
      <c r="F393" s="65">
        <v>75</v>
      </c>
      <c r="G393" s="26" t="s">
        <v>397</v>
      </c>
      <c r="H393" s="26" t="str">
        <f t="shared" si="118"/>
        <v>Foul Air</v>
      </c>
      <c r="I393" s="25"/>
    </row>
    <row r="394" spans="1:9" x14ac:dyDescent="0.2">
      <c r="A394" s="25" t="s">
        <v>2134</v>
      </c>
      <c r="B394" s="26" t="s">
        <v>2138</v>
      </c>
      <c r="C394" s="26" t="s">
        <v>1625</v>
      </c>
      <c r="D394" s="26" t="s">
        <v>2119</v>
      </c>
      <c r="E394" s="26" t="s">
        <v>2040</v>
      </c>
      <c r="F394" s="65">
        <v>75</v>
      </c>
      <c r="G394" s="26" t="s">
        <v>397</v>
      </c>
      <c r="H394" s="26" t="str">
        <f t="shared" ref="H394:H395" si="119">IF(ISNA(VLOOKUP(G394,CommodityCodes,2,FALSE))=TRUE,"",VLOOKUP(G394,CommodityCodes,2,FALSE))</f>
        <v>Foul Air</v>
      </c>
      <c r="I394" s="25"/>
    </row>
    <row r="395" spans="1:9" x14ac:dyDescent="0.2">
      <c r="A395" s="25" t="s">
        <v>2135</v>
      </c>
      <c r="B395" s="26" t="s">
        <v>2139</v>
      </c>
      <c r="C395" s="26" t="s">
        <v>1625</v>
      </c>
      <c r="D395" s="26" t="s">
        <v>2119</v>
      </c>
      <c r="E395" s="26" t="s">
        <v>2040</v>
      </c>
      <c r="F395" s="65">
        <v>75</v>
      </c>
      <c r="G395" s="26" t="s">
        <v>397</v>
      </c>
      <c r="H395" s="26" t="str">
        <f t="shared" si="119"/>
        <v>Foul Air</v>
      </c>
      <c r="I395" s="25"/>
    </row>
    <row r="396" spans="1:9" x14ac:dyDescent="0.2">
      <c r="A396" s="25" t="s">
        <v>1880</v>
      </c>
      <c r="B396" s="26" t="s">
        <v>1881</v>
      </c>
      <c r="C396" s="26" t="s">
        <v>1620</v>
      </c>
      <c r="D396" s="26" t="s">
        <v>130</v>
      </c>
      <c r="E396" s="26" t="s">
        <v>140</v>
      </c>
      <c r="F396" s="65">
        <v>75</v>
      </c>
      <c r="G396" s="26" t="s">
        <v>149</v>
      </c>
      <c r="H396" s="26" t="str">
        <f t="shared" si="117"/>
        <v>Mixed Polymer</v>
      </c>
      <c r="I396" s="25"/>
    </row>
    <row r="397" spans="1:9" x14ac:dyDescent="0.2">
      <c r="A397" s="25" t="s">
        <v>1880</v>
      </c>
      <c r="B397" s="26" t="s">
        <v>1882</v>
      </c>
      <c r="C397" s="26" t="s">
        <v>1620</v>
      </c>
      <c r="D397" s="26" t="s">
        <v>128</v>
      </c>
      <c r="E397" s="26" t="s">
        <v>1883</v>
      </c>
      <c r="F397" s="65">
        <v>75</v>
      </c>
      <c r="G397" s="26" t="s">
        <v>149</v>
      </c>
      <c r="H397" s="26" t="str">
        <f t="shared" si="117"/>
        <v>Mixed Polymer</v>
      </c>
      <c r="I397" s="25"/>
    </row>
    <row r="398" spans="1:9" x14ac:dyDescent="0.2">
      <c r="A398" s="25" t="s">
        <v>1884</v>
      </c>
      <c r="B398" s="26" t="s">
        <v>1886</v>
      </c>
      <c r="C398" s="26" t="s">
        <v>1620</v>
      </c>
      <c r="D398" s="26" t="s">
        <v>130</v>
      </c>
      <c r="E398" s="26" t="s">
        <v>140</v>
      </c>
      <c r="F398" s="65">
        <v>75</v>
      </c>
      <c r="G398" s="26" t="s">
        <v>149</v>
      </c>
      <c r="H398" s="26" t="str">
        <f t="shared" ref="H398:H401" si="120">IF(ISNA(VLOOKUP(G398,CommodityCodes,2,FALSE))=TRUE,"",VLOOKUP(G398,CommodityCodes,2,FALSE))</f>
        <v>Mixed Polymer</v>
      </c>
      <c r="I398" s="25"/>
    </row>
    <row r="399" spans="1:9" x14ac:dyDescent="0.2">
      <c r="A399" s="25" t="s">
        <v>1884</v>
      </c>
      <c r="B399" s="26" t="s">
        <v>1887</v>
      </c>
      <c r="C399" s="26" t="s">
        <v>1620</v>
      </c>
      <c r="D399" s="26" t="s">
        <v>128</v>
      </c>
      <c r="E399" s="26" t="s">
        <v>1883</v>
      </c>
      <c r="F399" s="65">
        <v>75</v>
      </c>
      <c r="G399" s="26" t="s">
        <v>149</v>
      </c>
      <c r="H399" s="26" t="str">
        <f t="shared" si="120"/>
        <v>Mixed Polymer</v>
      </c>
      <c r="I399" s="25"/>
    </row>
    <row r="400" spans="1:9" x14ac:dyDescent="0.2">
      <c r="A400" s="25" t="s">
        <v>1885</v>
      </c>
      <c r="B400" s="26" t="s">
        <v>1888</v>
      </c>
      <c r="C400" s="26" t="s">
        <v>1625</v>
      </c>
      <c r="D400" s="26" t="s">
        <v>130</v>
      </c>
      <c r="E400" s="26" t="s">
        <v>140</v>
      </c>
      <c r="F400" s="65">
        <v>75</v>
      </c>
      <c r="G400" s="26" t="s">
        <v>149</v>
      </c>
      <c r="H400" s="26" t="str">
        <f t="shared" si="120"/>
        <v>Mixed Polymer</v>
      </c>
      <c r="I400" s="25"/>
    </row>
    <row r="401" spans="1:9" x14ac:dyDescent="0.2">
      <c r="A401" s="25" t="s">
        <v>1885</v>
      </c>
      <c r="B401" s="26" t="s">
        <v>1889</v>
      </c>
      <c r="C401" s="26" t="s">
        <v>1625</v>
      </c>
      <c r="D401" s="26" t="s">
        <v>128</v>
      </c>
      <c r="E401" s="26" t="s">
        <v>1883</v>
      </c>
      <c r="F401" s="65">
        <v>75</v>
      </c>
      <c r="G401" s="26" t="s">
        <v>149</v>
      </c>
      <c r="H401" s="26" t="str">
        <f t="shared" si="120"/>
        <v>Mixed Polymer</v>
      </c>
      <c r="I401" s="25"/>
    </row>
    <row r="402" spans="1:9" x14ac:dyDescent="0.2">
      <c r="A402" s="25" t="s">
        <v>1638</v>
      </c>
      <c r="B402" s="26" t="s">
        <v>1639</v>
      </c>
      <c r="C402" s="26" t="s">
        <v>1640</v>
      </c>
      <c r="D402" s="26" t="s">
        <v>155</v>
      </c>
      <c r="E402" s="26" t="s">
        <v>125</v>
      </c>
      <c r="F402" s="65">
        <v>100</v>
      </c>
      <c r="G402" s="26" t="s">
        <v>504</v>
      </c>
      <c r="H402" s="26" t="str">
        <f t="shared" si="117"/>
        <v>Thickened Fermented Sludge</v>
      </c>
      <c r="I402" s="25"/>
    </row>
    <row r="403" spans="1:9" x14ac:dyDescent="0.2">
      <c r="A403" s="25" t="s">
        <v>1641</v>
      </c>
      <c r="B403" s="26" t="s">
        <v>1642</v>
      </c>
      <c r="C403" s="26" t="s">
        <v>1640</v>
      </c>
      <c r="D403" s="26" t="s">
        <v>128</v>
      </c>
      <c r="E403" s="26" t="s">
        <v>126</v>
      </c>
      <c r="F403" s="65">
        <v>100</v>
      </c>
      <c r="G403" s="26" t="s">
        <v>504</v>
      </c>
      <c r="H403" s="26" t="str">
        <f t="shared" si="117"/>
        <v>Thickened Fermented Sludge</v>
      </c>
      <c r="I403" s="25"/>
    </row>
    <row r="404" spans="1:9" x14ac:dyDescent="0.2">
      <c r="A404" s="25" t="s">
        <v>1641</v>
      </c>
      <c r="B404" s="26" t="s">
        <v>1643</v>
      </c>
      <c r="C404" s="26" t="s">
        <v>1640</v>
      </c>
      <c r="D404" s="26" t="s">
        <v>155</v>
      </c>
      <c r="E404" s="26" t="s">
        <v>125</v>
      </c>
      <c r="F404" s="65">
        <v>100</v>
      </c>
      <c r="G404" s="26" t="s">
        <v>504</v>
      </c>
      <c r="H404" s="26" t="str">
        <f t="shared" si="117"/>
        <v>Thickened Fermented Sludge</v>
      </c>
      <c r="I404" s="25"/>
    </row>
    <row r="405" spans="1:9" x14ac:dyDescent="0.2">
      <c r="A405" s="25" t="s">
        <v>1644</v>
      </c>
      <c r="B405" s="26" t="s">
        <v>1646</v>
      </c>
      <c r="C405" s="26" t="s">
        <v>1640</v>
      </c>
      <c r="D405" s="26" t="s">
        <v>155</v>
      </c>
      <c r="E405" s="26" t="s">
        <v>125</v>
      </c>
      <c r="F405" s="65">
        <v>100</v>
      </c>
      <c r="G405" s="26" t="s">
        <v>504</v>
      </c>
      <c r="H405" s="26" t="str">
        <f t="shared" ref="H405:H407" si="121">IF(ISNA(VLOOKUP(G405,CommodityCodes,2,FALSE))=TRUE,"",VLOOKUP(G405,CommodityCodes,2,FALSE))</f>
        <v>Thickened Fermented Sludge</v>
      </c>
      <c r="I405" s="25"/>
    </row>
    <row r="406" spans="1:9" x14ac:dyDescent="0.2">
      <c r="A406" s="25" t="s">
        <v>1645</v>
      </c>
      <c r="B406" s="26" t="s">
        <v>1647</v>
      </c>
      <c r="C406" s="26" t="s">
        <v>1640</v>
      </c>
      <c r="D406" s="26" t="s">
        <v>128</v>
      </c>
      <c r="E406" s="26" t="s">
        <v>126</v>
      </c>
      <c r="F406" s="65">
        <v>100</v>
      </c>
      <c r="G406" s="26" t="s">
        <v>504</v>
      </c>
      <c r="H406" s="26" t="str">
        <f t="shared" si="121"/>
        <v>Thickened Fermented Sludge</v>
      </c>
      <c r="I406" s="25"/>
    </row>
    <row r="407" spans="1:9" x14ac:dyDescent="0.2">
      <c r="A407" s="25" t="s">
        <v>1645</v>
      </c>
      <c r="B407" s="26" t="s">
        <v>1648</v>
      </c>
      <c r="C407" s="26" t="s">
        <v>1640</v>
      </c>
      <c r="D407" s="26" t="s">
        <v>155</v>
      </c>
      <c r="E407" s="26" t="s">
        <v>125</v>
      </c>
      <c r="F407" s="65">
        <v>100</v>
      </c>
      <c r="G407" s="26" t="s">
        <v>504</v>
      </c>
      <c r="H407" s="26" t="str">
        <f t="shared" si="121"/>
        <v>Thickened Fermented Sludge</v>
      </c>
      <c r="I407" s="25"/>
    </row>
    <row r="408" spans="1:9" x14ac:dyDescent="0.2">
      <c r="A408" s="25" t="s">
        <v>1649</v>
      </c>
      <c r="B408" s="26" t="s">
        <v>1651</v>
      </c>
      <c r="C408" s="26" t="s">
        <v>1654</v>
      </c>
      <c r="D408" s="26" t="s">
        <v>155</v>
      </c>
      <c r="E408" s="26" t="s">
        <v>125</v>
      </c>
      <c r="F408" s="65">
        <v>100</v>
      </c>
      <c r="G408" s="26" t="s">
        <v>504</v>
      </c>
      <c r="H408" s="26" t="str">
        <f t="shared" ref="H408:H413" si="122">IF(ISNA(VLOOKUP(G408,CommodityCodes,2,FALSE))=TRUE,"",VLOOKUP(G408,CommodityCodes,2,FALSE))</f>
        <v>Thickened Fermented Sludge</v>
      </c>
      <c r="I408" s="25"/>
    </row>
    <row r="409" spans="1:9" x14ac:dyDescent="0.2">
      <c r="A409" s="25" t="s">
        <v>1650</v>
      </c>
      <c r="B409" s="26" t="s">
        <v>1652</v>
      </c>
      <c r="C409" s="26" t="s">
        <v>1654</v>
      </c>
      <c r="D409" s="26" t="s">
        <v>128</v>
      </c>
      <c r="E409" s="26" t="s">
        <v>126</v>
      </c>
      <c r="F409" s="65">
        <v>100</v>
      </c>
      <c r="G409" s="26" t="s">
        <v>504</v>
      </c>
      <c r="H409" s="26" t="str">
        <f t="shared" si="122"/>
        <v>Thickened Fermented Sludge</v>
      </c>
      <c r="I409" s="25"/>
    </row>
    <row r="410" spans="1:9" x14ac:dyDescent="0.2">
      <c r="A410" s="25" t="s">
        <v>1650</v>
      </c>
      <c r="B410" s="26" t="s">
        <v>1653</v>
      </c>
      <c r="C410" s="26" t="s">
        <v>1654</v>
      </c>
      <c r="D410" s="26" t="s">
        <v>155</v>
      </c>
      <c r="E410" s="26" t="s">
        <v>125</v>
      </c>
      <c r="F410" s="65">
        <v>100</v>
      </c>
      <c r="G410" s="26" t="s">
        <v>504</v>
      </c>
      <c r="H410" s="26" t="str">
        <f t="shared" si="122"/>
        <v>Thickened Fermented Sludge</v>
      </c>
      <c r="I410" s="25"/>
    </row>
    <row r="411" spans="1:9" x14ac:dyDescent="0.2">
      <c r="A411" s="25" t="s">
        <v>2000</v>
      </c>
      <c r="B411" s="26" t="s">
        <v>1993</v>
      </c>
      <c r="C411" s="26" t="s">
        <v>1994</v>
      </c>
      <c r="D411" s="26" t="s">
        <v>154</v>
      </c>
      <c r="E411" s="26" t="s">
        <v>850</v>
      </c>
      <c r="F411" s="65">
        <v>100</v>
      </c>
      <c r="G411" s="26" t="s">
        <v>162</v>
      </c>
      <c r="H411" s="26" t="str">
        <f t="shared" si="122"/>
        <v>Flushing Water</v>
      </c>
      <c r="I411" s="25" t="s">
        <v>2689</v>
      </c>
    </row>
    <row r="412" spans="1:9" x14ac:dyDescent="0.2">
      <c r="A412" s="25" t="s">
        <v>2001</v>
      </c>
      <c r="B412" s="26" t="s">
        <v>1995</v>
      </c>
      <c r="C412" s="26" t="s">
        <v>1994</v>
      </c>
      <c r="D412" s="26" t="s">
        <v>128</v>
      </c>
      <c r="E412" s="99" t="s">
        <v>850</v>
      </c>
      <c r="F412" s="65">
        <v>75</v>
      </c>
      <c r="G412" s="26" t="s">
        <v>162</v>
      </c>
      <c r="H412" s="26" t="str">
        <f t="shared" si="122"/>
        <v>Flushing Water</v>
      </c>
      <c r="I412" s="25" t="s">
        <v>2689</v>
      </c>
    </row>
    <row r="413" spans="1:9" x14ac:dyDescent="0.2">
      <c r="A413" s="25" t="s">
        <v>2001</v>
      </c>
      <c r="B413" s="26" t="s">
        <v>1996</v>
      </c>
      <c r="C413" s="26" t="s">
        <v>1994</v>
      </c>
      <c r="D413" s="26" t="s">
        <v>130</v>
      </c>
      <c r="E413" s="99" t="s">
        <v>850</v>
      </c>
      <c r="F413" s="65">
        <v>75</v>
      </c>
      <c r="G413" s="26" t="s">
        <v>162</v>
      </c>
      <c r="H413" s="26" t="str">
        <f t="shared" si="122"/>
        <v>Flushing Water</v>
      </c>
      <c r="I413" s="25" t="s">
        <v>2689</v>
      </c>
    </row>
    <row r="414" spans="1:9" x14ac:dyDescent="0.2">
      <c r="A414" s="25" t="s">
        <v>2002</v>
      </c>
      <c r="B414" s="26" t="s">
        <v>1997</v>
      </c>
      <c r="C414" s="26" t="s">
        <v>1994</v>
      </c>
      <c r="D414" s="26" t="s">
        <v>154</v>
      </c>
      <c r="E414" s="99" t="s">
        <v>850</v>
      </c>
      <c r="F414" s="65">
        <v>100</v>
      </c>
      <c r="G414" s="26" t="s">
        <v>162</v>
      </c>
      <c r="H414" s="26" t="str">
        <f t="shared" ref="H414:H417" si="123">IF(ISNA(VLOOKUP(G414,CommodityCodes,2,FALSE))=TRUE,"",VLOOKUP(G414,CommodityCodes,2,FALSE))</f>
        <v>Flushing Water</v>
      </c>
      <c r="I414" s="25" t="s">
        <v>2689</v>
      </c>
    </row>
    <row r="415" spans="1:9" x14ac:dyDescent="0.2">
      <c r="A415" s="25" t="s">
        <v>2003</v>
      </c>
      <c r="B415" s="26" t="s">
        <v>1998</v>
      </c>
      <c r="C415" s="26" t="s">
        <v>1994</v>
      </c>
      <c r="D415" s="26" t="s">
        <v>128</v>
      </c>
      <c r="E415" s="99" t="s">
        <v>850</v>
      </c>
      <c r="F415" s="65">
        <v>75</v>
      </c>
      <c r="G415" s="26" t="s">
        <v>162</v>
      </c>
      <c r="H415" s="26" t="str">
        <f t="shared" si="123"/>
        <v>Flushing Water</v>
      </c>
      <c r="I415" s="25" t="s">
        <v>2689</v>
      </c>
    </row>
    <row r="416" spans="1:9" x14ac:dyDescent="0.2">
      <c r="A416" s="25" t="s">
        <v>2003</v>
      </c>
      <c r="B416" s="26" t="s">
        <v>1999</v>
      </c>
      <c r="C416" s="26" t="s">
        <v>1994</v>
      </c>
      <c r="D416" s="26" t="s">
        <v>130</v>
      </c>
      <c r="E416" s="99" t="s">
        <v>850</v>
      </c>
      <c r="F416" s="65">
        <v>75</v>
      </c>
      <c r="G416" s="26" t="s">
        <v>162</v>
      </c>
      <c r="H416" s="26" t="str">
        <f t="shared" si="123"/>
        <v>Flushing Water</v>
      </c>
      <c r="I416" s="25" t="s">
        <v>2689</v>
      </c>
    </row>
    <row r="417" spans="1:9" x14ac:dyDescent="0.2">
      <c r="A417" s="25" t="s">
        <v>2384</v>
      </c>
      <c r="B417" s="26" t="s">
        <v>2380</v>
      </c>
      <c r="C417" s="26" t="s">
        <v>1994</v>
      </c>
      <c r="D417" s="26" t="s">
        <v>154</v>
      </c>
      <c r="E417" s="26" t="s">
        <v>165</v>
      </c>
      <c r="F417" s="65">
        <v>100</v>
      </c>
      <c r="G417" s="26" t="s">
        <v>162</v>
      </c>
      <c r="H417" s="26" t="str">
        <f t="shared" si="123"/>
        <v>Flushing Water</v>
      </c>
      <c r="I417" s="25"/>
    </row>
    <row r="418" spans="1:9" x14ac:dyDescent="0.2">
      <c r="A418" s="25" t="s">
        <v>2386</v>
      </c>
      <c r="B418" s="26" t="s">
        <v>2381</v>
      </c>
      <c r="C418" s="26" t="s">
        <v>1994</v>
      </c>
      <c r="D418" s="26" t="s">
        <v>154</v>
      </c>
      <c r="E418" s="26" t="s">
        <v>165</v>
      </c>
      <c r="F418" s="65">
        <v>100</v>
      </c>
      <c r="G418" s="26" t="s">
        <v>162</v>
      </c>
      <c r="H418" s="26" t="str">
        <f t="shared" ref="H418:H420" si="124">IF(ISNA(VLOOKUP(G418,CommodityCodes,2,FALSE))=TRUE,"",VLOOKUP(G418,CommodityCodes,2,FALSE))</f>
        <v>Flushing Water</v>
      </c>
      <c r="I418" s="25"/>
    </row>
    <row r="419" spans="1:9" x14ac:dyDescent="0.2">
      <c r="A419" s="25" t="s">
        <v>2385</v>
      </c>
      <c r="B419" s="26" t="s">
        <v>2382</v>
      </c>
      <c r="C419" s="26" t="s">
        <v>1994</v>
      </c>
      <c r="D419" s="26" t="s">
        <v>154</v>
      </c>
      <c r="E419" s="26" t="s">
        <v>165</v>
      </c>
      <c r="F419" s="65">
        <v>100</v>
      </c>
      <c r="G419" s="26" t="s">
        <v>162</v>
      </c>
      <c r="H419" s="26" t="str">
        <f t="shared" si="124"/>
        <v>Flushing Water</v>
      </c>
      <c r="I419" s="25"/>
    </row>
    <row r="420" spans="1:9" x14ac:dyDescent="0.2">
      <c r="A420" s="25" t="s">
        <v>2387</v>
      </c>
      <c r="B420" s="26" t="s">
        <v>2383</v>
      </c>
      <c r="C420" s="26" t="s">
        <v>1994</v>
      </c>
      <c r="D420" s="26" t="s">
        <v>154</v>
      </c>
      <c r="E420" s="26" t="s">
        <v>165</v>
      </c>
      <c r="F420" s="65">
        <v>100</v>
      </c>
      <c r="G420" s="26" t="s">
        <v>162</v>
      </c>
      <c r="H420" s="26" t="str">
        <f t="shared" si="124"/>
        <v>Flushing Water</v>
      </c>
      <c r="I420" s="25"/>
    </row>
    <row r="421" spans="1:9" x14ac:dyDescent="0.2">
      <c r="A421" s="25" t="s">
        <v>2024</v>
      </c>
      <c r="B421" s="26" t="s">
        <v>1661</v>
      </c>
      <c r="C421" s="26" t="s">
        <v>1663</v>
      </c>
      <c r="D421" s="26" t="s">
        <v>161</v>
      </c>
      <c r="E421" s="26" t="s">
        <v>112</v>
      </c>
      <c r="F421" s="65">
        <v>200</v>
      </c>
      <c r="G421" s="26" t="s">
        <v>522</v>
      </c>
      <c r="H421" s="26" t="str">
        <f t="shared" si="85"/>
        <v>Waste Activated Sludge Filtrate</v>
      </c>
      <c r="I421" s="25"/>
    </row>
    <row r="422" spans="1:9" x14ac:dyDescent="0.2">
      <c r="A422" s="25" t="s">
        <v>2025</v>
      </c>
      <c r="B422" s="26" t="s">
        <v>1662</v>
      </c>
      <c r="C422" s="26" t="s">
        <v>1663</v>
      </c>
      <c r="D422" s="26" t="s">
        <v>161</v>
      </c>
      <c r="E422" s="26" t="s">
        <v>112</v>
      </c>
      <c r="F422" s="65">
        <v>200</v>
      </c>
      <c r="G422" s="26" t="s">
        <v>181</v>
      </c>
      <c r="H422" s="26" t="str">
        <f t="shared" si="85"/>
        <v>Process Drain</v>
      </c>
      <c r="I422" s="25"/>
    </row>
    <row r="423" spans="1:9" x14ac:dyDescent="0.2">
      <c r="A423" s="25" t="s">
        <v>2014</v>
      </c>
      <c r="B423" s="22" t="s">
        <v>2026</v>
      </c>
      <c r="C423" s="26" t="s">
        <v>1663</v>
      </c>
      <c r="D423" s="26" t="s">
        <v>161</v>
      </c>
      <c r="E423" s="26" t="s">
        <v>112</v>
      </c>
      <c r="F423" s="65">
        <v>200</v>
      </c>
      <c r="G423" s="26" t="s">
        <v>399</v>
      </c>
      <c r="H423" s="26" t="str">
        <f>IF(ISNA(VLOOKUP(G423,CommodityCodes,2,FALSE))=TRUE,"",VLOOKUP(G423,CommodityCodes,2,FALSE))</f>
        <v>Fermented Sludge Filtrate</v>
      </c>
      <c r="I423" s="25"/>
    </row>
    <row r="424" spans="1:9" x14ac:dyDescent="0.2">
      <c r="A424" s="25" t="s">
        <v>2015</v>
      </c>
      <c r="B424" s="22" t="s">
        <v>2379</v>
      </c>
      <c r="C424" s="26" t="s">
        <v>1663</v>
      </c>
      <c r="D424" s="26" t="s">
        <v>161</v>
      </c>
      <c r="E424" s="26" t="s">
        <v>112</v>
      </c>
      <c r="F424" s="65">
        <v>150</v>
      </c>
      <c r="G424" s="26" t="s">
        <v>399</v>
      </c>
      <c r="H424" s="26" t="str">
        <f>IF(ISNA(VLOOKUP(G424,CommodityCodes,2,FALSE))=TRUE,"",VLOOKUP(G424,CommodityCodes,2,FALSE))</f>
        <v>Fermented Sludge Filtrate</v>
      </c>
      <c r="I424" s="25"/>
    </row>
    <row r="425" spans="1:9" x14ac:dyDescent="0.2">
      <c r="A425" s="25" t="s">
        <v>2004</v>
      </c>
      <c r="B425" s="26" t="s">
        <v>2006</v>
      </c>
      <c r="C425" s="26" t="s">
        <v>1663</v>
      </c>
      <c r="D425" s="26" t="s">
        <v>161</v>
      </c>
      <c r="E425" s="26" t="s">
        <v>112</v>
      </c>
      <c r="F425" s="65">
        <v>200</v>
      </c>
      <c r="G425" s="26" t="s">
        <v>522</v>
      </c>
      <c r="H425" s="26" t="str">
        <f t="shared" si="85"/>
        <v>Waste Activated Sludge Filtrate</v>
      </c>
      <c r="I425" s="25"/>
    </row>
    <row r="426" spans="1:9" x14ac:dyDescent="0.2">
      <c r="A426" s="25" t="s">
        <v>2005</v>
      </c>
      <c r="B426" s="26" t="s">
        <v>2007</v>
      </c>
      <c r="C426" s="26" t="s">
        <v>1663</v>
      </c>
      <c r="D426" s="26" t="s">
        <v>128</v>
      </c>
      <c r="E426" s="26" t="s">
        <v>126</v>
      </c>
      <c r="F426" s="65">
        <v>150</v>
      </c>
      <c r="G426" s="26" t="s">
        <v>522</v>
      </c>
      <c r="H426" s="26" t="str">
        <f t="shared" ref="H426:H430" si="125">IF(ISNA(VLOOKUP(G426,CommodityCodes,2,FALSE))=TRUE,"",VLOOKUP(G426,CommodityCodes,2,FALSE))</f>
        <v>Waste Activated Sludge Filtrate</v>
      </c>
      <c r="I426" s="25"/>
    </row>
    <row r="427" spans="1:9" x14ac:dyDescent="0.2">
      <c r="A427" s="25" t="s">
        <v>2005</v>
      </c>
      <c r="B427" s="26" t="s">
        <v>2008</v>
      </c>
      <c r="C427" s="26" t="s">
        <v>1663</v>
      </c>
      <c r="D427" s="26" t="s">
        <v>161</v>
      </c>
      <c r="E427" s="26" t="s">
        <v>112</v>
      </c>
      <c r="F427" s="65">
        <v>150</v>
      </c>
      <c r="G427" s="26" t="s">
        <v>522</v>
      </c>
      <c r="H427" s="26" t="str">
        <f t="shared" si="125"/>
        <v>Waste Activated Sludge Filtrate</v>
      </c>
      <c r="I427" s="25"/>
    </row>
    <row r="428" spans="1:9" x14ac:dyDescent="0.2">
      <c r="A428" s="25" t="s">
        <v>2391</v>
      </c>
      <c r="B428" s="26" t="s">
        <v>2389</v>
      </c>
      <c r="C428" s="26" t="s">
        <v>1663</v>
      </c>
      <c r="D428" s="26" t="s">
        <v>161</v>
      </c>
      <c r="E428" s="26" t="s">
        <v>112</v>
      </c>
      <c r="F428" s="65">
        <v>100</v>
      </c>
      <c r="G428" s="26" t="s">
        <v>522</v>
      </c>
      <c r="H428" s="26" t="str">
        <f t="shared" si="125"/>
        <v>Waste Activated Sludge Filtrate</v>
      </c>
      <c r="I428" s="25"/>
    </row>
    <row r="429" spans="1:9" x14ac:dyDescent="0.2">
      <c r="A429" s="25" t="s">
        <v>2390</v>
      </c>
      <c r="B429" s="26" t="s">
        <v>2388</v>
      </c>
      <c r="C429" s="26" t="s">
        <v>1663</v>
      </c>
      <c r="D429" s="26" t="s">
        <v>161</v>
      </c>
      <c r="E429" s="26" t="s">
        <v>112</v>
      </c>
      <c r="F429" s="65">
        <v>100</v>
      </c>
      <c r="G429" s="26" t="s">
        <v>522</v>
      </c>
      <c r="H429" s="26" t="str">
        <f t="shared" si="125"/>
        <v>Waste Activated Sludge Filtrate</v>
      </c>
      <c r="I429" s="25"/>
    </row>
    <row r="430" spans="1:9" x14ac:dyDescent="0.2">
      <c r="A430" s="25" t="s">
        <v>2009</v>
      </c>
      <c r="B430" s="26" t="s">
        <v>2011</v>
      </c>
      <c r="C430" s="26" t="s">
        <v>1663</v>
      </c>
      <c r="D430" s="26" t="s">
        <v>161</v>
      </c>
      <c r="E430" s="26" t="s">
        <v>112</v>
      </c>
      <c r="F430" s="65">
        <v>200</v>
      </c>
      <c r="G430" s="26" t="s">
        <v>522</v>
      </c>
      <c r="H430" s="26" t="str">
        <f t="shared" si="125"/>
        <v>Waste Activated Sludge Filtrate</v>
      </c>
      <c r="I430" s="25"/>
    </row>
    <row r="431" spans="1:9" x14ac:dyDescent="0.2">
      <c r="A431" s="25" t="s">
        <v>2010</v>
      </c>
      <c r="B431" s="26" t="s">
        <v>2012</v>
      </c>
      <c r="C431" s="26" t="s">
        <v>1663</v>
      </c>
      <c r="D431" s="26" t="s">
        <v>128</v>
      </c>
      <c r="E431" s="26" t="s">
        <v>126</v>
      </c>
      <c r="F431" s="65">
        <v>150</v>
      </c>
      <c r="G431" s="26" t="s">
        <v>522</v>
      </c>
      <c r="H431" s="26" t="str">
        <f t="shared" ref="H431:H433" si="126">IF(ISNA(VLOOKUP(G431,CommodityCodes,2,FALSE))=TRUE,"",VLOOKUP(G431,CommodityCodes,2,FALSE))</f>
        <v>Waste Activated Sludge Filtrate</v>
      </c>
      <c r="I431" s="25"/>
    </row>
    <row r="432" spans="1:9" x14ac:dyDescent="0.2">
      <c r="A432" s="25" t="s">
        <v>2010</v>
      </c>
      <c r="B432" s="26" t="s">
        <v>2013</v>
      </c>
      <c r="C432" s="26" t="s">
        <v>1663</v>
      </c>
      <c r="D432" s="26" t="s">
        <v>161</v>
      </c>
      <c r="E432" s="26" t="s">
        <v>112</v>
      </c>
      <c r="F432" s="65">
        <v>150</v>
      </c>
      <c r="G432" s="26" t="s">
        <v>522</v>
      </c>
      <c r="H432" s="26" t="str">
        <f t="shared" si="126"/>
        <v>Waste Activated Sludge Filtrate</v>
      </c>
      <c r="I432" s="25"/>
    </row>
    <row r="433" spans="1:9" x14ac:dyDescent="0.2">
      <c r="A433" s="25" t="s">
        <v>2016</v>
      </c>
      <c r="B433" s="26" t="s">
        <v>1664</v>
      </c>
      <c r="C433" s="26" t="s">
        <v>1676</v>
      </c>
      <c r="D433" s="26" t="s">
        <v>161</v>
      </c>
      <c r="E433" s="26" t="s">
        <v>112</v>
      </c>
      <c r="F433" s="65">
        <v>200</v>
      </c>
      <c r="G433" s="26" t="s">
        <v>399</v>
      </c>
      <c r="H433" s="26" t="str">
        <f t="shared" si="126"/>
        <v>Fermented Sludge Filtrate</v>
      </c>
      <c r="I433" s="25"/>
    </row>
    <row r="434" spans="1:9" x14ac:dyDescent="0.2">
      <c r="A434" s="25" t="s">
        <v>2017</v>
      </c>
      <c r="B434" s="26" t="s">
        <v>1665</v>
      </c>
      <c r="C434" s="26" t="s">
        <v>1676</v>
      </c>
      <c r="D434" s="26" t="s">
        <v>128</v>
      </c>
      <c r="E434" s="26" t="s">
        <v>126</v>
      </c>
      <c r="F434" s="65">
        <v>150</v>
      </c>
      <c r="G434" s="26" t="s">
        <v>399</v>
      </c>
      <c r="H434" s="26" t="str">
        <f t="shared" ref="H434:H436" si="127">IF(ISNA(VLOOKUP(G434,CommodityCodes,2,FALSE))=TRUE,"",VLOOKUP(G434,CommodityCodes,2,FALSE))</f>
        <v>Fermented Sludge Filtrate</v>
      </c>
      <c r="I434" s="25"/>
    </row>
    <row r="435" spans="1:9" x14ac:dyDescent="0.2">
      <c r="A435" s="25" t="s">
        <v>2017</v>
      </c>
      <c r="B435" s="26" t="s">
        <v>1666</v>
      </c>
      <c r="C435" s="26" t="s">
        <v>1676</v>
      </c>
      <c r="D435" s="26" t="s">
        <v>161</v>
      </c>
      <c r="E435" s="26" t="s">
        <v>112</v>
      </c>
      <c r="F435" s="65">
        <v>150</v>
      </c>
      <c r="G435" s="26" t="s">
        <v>399</v>
      </c>
      <c r="H435" s="26" t="str">
        <f t="shared" si="127"/>
        <v>Fermented Sludge Filtrate</v>
      </c>
      <c r="I435" s="25"/>
    </row>
    <row r="436" spans="1:9" x14ac:dyDescent="0.2">
      <c r="A436" s="25" t="s">
        <v>2018</v>
      </c>
      <c r="B436" s="26" t="s">
        <v>1669</v>
      </c>
      <c r="C436" s="26" t="s">
        <v>1676</v>
      </c>
      <c r="D436" s="26" t="s">
        <v>161</v>
      </c>
      <c r="E436" s="26" t="s">
        <v>112</v>
      </c>
      <c r="F436" s="65">
        <v>200</v>
      </c>
      <c r="G436" s="26" t="s">
        <v>399</v>
      </c>
      <c r="H436" s="26" t="str">
        <f t="shared" si="127"/>
        <v>Fermented Sludge Filtrate</v>
      </c>
      <c r="I436" s="25"/>
    </row>
    <row r="437" spans="1:9" x14ac:dyDescent="0.2">
      <c r="A437" s="25" t="s">
        <v>2019</v>
      </c>
      <c r="B437" s="26" t="s">
        <v>1670</v>
      </c>
      <c r="C437" s="26" t="s">
        <v>1676</v>
      </c>
      <c r="D437" s="26" t="s">
        <v>128</v>
      </c>
      <c r="E437" s="26" t="s">
        <v>126</v>
      </c>
      <c r="F437" s="65">
        <v>150</v>
      </c>
      <c r="G437" s="26" t="s">
        <v>399</v>
      </c>
      <c r="H437" s="26" t="str">
        <f t="shared" ref="H437:H439" si="128">IF(ISNA(VLOOKUP(G437,CommodityCodes,2,FALSE))=TRUE,"",VLOOKUP(G437,CommodityCodes,2,FALSE))</f>
        <v>Fermented Sludge Filtrate</v>
      </c>
      <c r="I437" s="25"/>
    </row>
    <row r="438" spans="1:9" x14ac:dyDescent="0.2">
      <c r="A438" s="25" t="s">
        <v>2019</v>
      </c>
      <c r="B438" s="26" t="s">
        <v>1671</v>
      </c>
      <c r="C438" s="26" t="s">
        <v>1676</v>
      </c>
      <c r="D438" s="26" t="s">
        <v>161</v>
      </c>
      <c r="E438" s="26" t="s">
        <v>112</v>
      </c>
      <c r="F438" s="65">
        <v>150</v>
      </c>
      <c r="G438" s="26" t="s">
        <v>399</v>
      </c>
      <c r="H438" s="26" t="str">
        <f t="shared" si="128"/>
        <v>Fermented Sludge Filtrate</v>
      </c>
      <c r="I438" s="25"/>
    </row>
    <row r="439" spans="1:9" x14ac:dyDescent="0.2">
      <c r="A439" s="25" t="s">
        <v>1892</v>
      </c>
      <c r="B439" s="26" t="s">
        <v>1667</v>
      </c>
      <c r="C439" s="26" t="s">
        <v>1677</v>
      </c>
      <c r="D439" s="26" t="s">
        <v>161</v>
      </c>
      <c r="E439" s="26" t="s">
        <v>112</v>
      </c>
      <c r="F439" s="63">
        <v>200</v>
      </c>
      <c r="G439" s="26" t="s">
        <v>399</v>
      </c>
      <c r="H439" s="26" t="str">
        <f t="shared" si="128"/>
        <v>Fermented Sludge Filtrate</v>
      </c>
      <c r="I439" s="25"/>
    </row>
    <row r="440" spans="1:9" x14ac:dyDescent="0.2">
      <c r="A440" s="25" t="s">
        <v>1890</v>
      </c>
      <c r="B440" s="26" t="s">
        <v>1668</v>
      </c>
      <c r="C440" s="26" t="s">
        <v>1677</v>
      </c>
      <c r="D440" s="26" t="s">
        <v>128</v>
      </c>
      <c r="E440" s="26" t="s">
        <v>126</v>
      </c>
      <c r="F440" s="63">
        <v>150</v>
      </c>
      <c r="G440" s="26" t="s">
        <v>399</v>
      </c>
      <c r="H440" s="26" t="str">
        <f t="shared" ref="H440:H451" si="129">IF(ISNA(VLOOKUP(G440,CommodityCodes,2,FALSE))=TRUE,"",VLOOKUP(G440,CommodityCodes,2,FALSE))</f>
        <v>Fermented Sludge Filtrate</v>
      </c>
      <c r="I440" s="25"/>
    </row>
    <row r="441" spans="1:9" x14ac:dyDescent="0.2">
      <c r="A441" s="25" t="s">
        <v>1890</v>
      </c>
      <c r="B441" s="26" t="s">
        <v>1672</v>
      </c>
      <c r="C441" s="26" t="s">
        <v>1677</v>
      </c>
      <c r="D441" s="26" t="s">
        <v>161</v>
      </c>
      <c r="E441" s="26" t="s">
        <v>112</v>
      </c>
      <c r="F441" s="63">
        <v>150</v>
      </c>
      <c r="G441" s="26" t="s">
        <v>399</v>
      </c>
      <c r="H441" s="26" t="str">
        <f t="shared" si="129"/>
        <v>Fermented Sludge Filtrate</v>
      </c>
      <c r="I441" s="25"/>
    </row>
    <row r="442" spans="1:9" x14ac:dyDescent="0.2">
      <c r="A442" s="25" t="s">
        <v>1893</v>
      </c>
      <c r="B442" s="26" t="s">
        <v>1673</v>
      </c>
      <c r="C442" s="26" t="s">
        <v>1677</v>
      </c>
      <c r="D442" s="26" t="s">
        <v>161</v>
      </c>
      <c r="E442" s="26" t="s">
        <v>112</v>
      </c>
      <c r="F442" s="63">
        <v>200</v>
      </c>
      <c r="G442" s="26" t="s">
        <v>399</v>
      </c>
      <c r="H442" s="26" t="str">
        <f t="shared" si="129"/>
        <v>Fermented Sludge Filtrate</v>
      </c>
      <c r="I442" s="25"/>
    </row>
    <row r="443" spans="1:9" x14ac:dyDescent="0.2">
      <c r="A443" s="25" t="s">
        <v>1891</v>
      </c>
      <c r="B443" s="26" t="s">
        <v>1674</v>
      </c>
      <c r="C443" s="26" t="s">
        <v>1677</v>
      </c>
      <c r="D443" s="26" t="s">
        <v>128</v>
      </c>
      <c r="E443" s="26" t="s">
        <v>126</v>
      </c>
      <c r="F443" s="63">
        <v>150</v>
      </c>
      <c r="G443" s="26" t="s">
        <v>399</v>
      </c>
      <c r="H443" s="26" t="str">
        <f t="shared" si="129"/>
        <v>Fermented Sludge Filtrate</v>
      </c>
      <c r="I443" s="25"/>
    </row>
    <row r="444" spans="1:9" x14ac:dyDescent="0.2">
      <c r="A444" s="25" t="s">
        <v>1891</v>
      </c>
      <c r="B444" s="26" t="s">
        <v>1675</v>
      </c>
      <c r="C444" s="26" t="s">
        <v>1677</v>
      </c>
      <c r="D444" s="26" t="s">
        <v>161</v>
      </c>
      <c r="E444" s="26" t="s">
        <v>112</v>
      </c>
      <c r="F444" s="63">
        <v>150</v>
      </c>
      <c r="G444" s="26" t="s">
        <v>399</v>
      </c>
      <c r="H444" s="26" t="str">
        <f t="shared" si="129"/>
        <v>Fermented Sludge Filtrate</v>
      </c>
      <c r="I444" s="25"/>
    </row>
    <row r="445" spans="1:9" x14ac:dyDescent="0.2">
      <c r="A445" s="25" t="s">
        <v>2022</v>
      </c>
      <c r="B445" s="26" t="s">
        <v>2020</v>
      </c>
      <c r="C445" s="26" t="s">
        <v>1677</v>
      </c>
      <c r="D445" s="26" t="s">
        <v>161</v>
      </c>
      <c r="E445" s="26" t="s">
        <v>112</v>
      </c>
      <c r="F445" s="65">
        <v>250</v>
      </c>
      <c r="G445" s="26" t="s">
        <v>399</v>
      </c>
      <c r="H445" s="26" t="str">
        <f t="shared" si="129"/>
        <v>Fermented Sludge Filtrate</v>
      </c>
      <c r="I445" s="25"/>
    </row>
    <row r="446" spans="1:9" x14ac:dyDescent="0.2">
      <c r="A446" s="25" t="s">
        <v>2023</v>
      </c>
      <c r="B446" s="26" t="s">
        <v>2021</v>
      </c>
      <c r="C446" s="26" t="s">
        <v>1677</v>
      </c>
      <c r="D446" s="26" t="s">
        <v>161</v>
      </c>
      <c r="E446" s="26" t="s">
        <v>112</v>
      </c>
      <c r="F446" s="65">
        <v>200</v>
      </c>
      <c r="G446" s="26" t="s">
        <v>181</v>
      </c>
      <c r="H446" s="26" t="str">
        <f t="shared" si="129"/>
        <v>Process Drain</v>
      </c>
      <c r="I446" s="25"/>
    </row>
    <row r="447" spans="1:9" x14ac:dyDescent="0.2">
      <c r="A447" s="25" t="s">
        <v>2624</v>
      </c>
      <c r="B447" s="26" t="s">
        <v>2418</v>
      </c>
      <c r="C447" s="26" t="s">
        <v>2414</v>
      </c>
      <c r="D447" s="26" t="s">
        <v>130</v>
      </c>
      <c r="E447" s="26" t="s">
        <v>1319</v>
      </c>
      <c r="F447" s="65">
        <v>75</v>
      </c>
      <c r="G447" s="26" t="s">
        <v>162</v>
      </c>
      <c r="H447" s="26" t="str">
        <f t="shared" ref="H447" si="130">IF(ISNA(VLOOKUP(G447,CommodityCodes,2,FALSE))=TRUE,"",VLOOKUP(G447,CommodityCodes,2,FALSE))</f>
        <v>Flushing Water</v>
      </c>
      <c r="I447" s="25"/>
    </row>
    <row r="448" spans="1:9" x14ac:dyDescent="0.2">
      <c r="A448" s="25" t="s">
        <v>2624</v>
      </c>
      <c r="B448" s="26" t="s">
        <v>2420</v>
      </c>
      <c r="C448" s="26" t="s">
        <v>2414</v>
      </c>
      <c r="D448" s="26" t="s">
        <v>130</v>
      </c>
      <c r="E448" s="26" t="s">
        <v>1319</v>
      </c>
      <c r="F448" s="65">
        <v>75</v>
      </c>
      <c r="G448" s="26" t="s">
        <v>162</v>
      </c>
      <c r="H448" s="26" t="str">
        <f t="shared" ref="H448:H449" si="131">IF(ISNA(VLOOKUP(G448,CommodityCodes,2,FALSE))=TRUE,"",VLOOKUP(G448,CommodityCodes,2,FALSE))</f>
        <v>Flushing Water</v>
      </c>
      <c r="I448" s="25"/>
    </row>
    <row r="449" spans="1:9" x14ac:dyDescent="0.2">
      <c r="A449" s="25" t="s">
        <v>2624</v>
      </c>
      <c r="B449" s="26" t="s">
        <v>2419</v>
      </c>
      <c r="C449" s="26" t="s">
        <v>2414</v>
      </c>
      <c r="D449" s="26" t="s">
        <v>130</v>
      </c>
      <c r="E449" s="26" t="s">
        <v>1319</v>
      </c>
      <c r="F449" s="65">
        <v>75</v>
      </c>
      <c r="G449" s="26" t="s">
        <v>162</v>
      </c>
      <c r="H449" s="26" t="str">
        <f t="shared" si="131"/>
        <v>Flushing Water</v>
      </c>
      <c r="I449" s="25"/>
    </row>
    <row r="450" spans="1:9" x14ac:dyDescent="0.2">
      <c r="A450" s="35" t="s">
        <v>542</v>
      </c>
      <c r="B450" s="37"/>
      <c r="C450" s="37"/>
      <c r="D450" s="39"/>
      <c r="E450" s="39"/>
      <c r="F450" s="64"/>
      <c r="G450" s="37"/>
      <c r="H450" s="37" t="str">
        <f t="shared" si="85"/>
        <v/>
      </c>
      <c r="I450" s="36"/>
    </row>
    <row r="451" spans="1:9" x14ac:dyDescent="0.2">
      <c r="A451" s="25" t="s">
        <v>1754</v>
      </c>
      <c r="B451" s="26" t="s">
        <v>1755</v>
      </c>
      <c r="C451" s="26" t="s">
        <v>1756</v>
      </c>
      <c r="D451" s="26" t="s">
        <v>2039</v>
      </c>
      <c r="E451" s="26" t="s">
        <v>2040</v>
      </c>
      <c r="F451" s="65">
        <v>300</v>
      </c>
      <c r="G451" s="26" t="s">
        <v>397</v>
      </c>
      <c r="H451" s="26" t="str">
        <f t="shared" si="129"/>
        <v>Foul Air</v>
      </c>
      <c r="I451" s="25"/>
    </row>
    <row r="452" spans="1:9" x14ac:dyDescent="0.2">
      <c r="A452" s="25" t="s">
        <v>1757</v>
      </c>
      <c r="B452" s="26" t="s">
        <v>1758</v>
      </c>
      <c r="C452" s="26" t="s">
        <v>1756</v>
      </c>
      <c r="D452" s="26" t="s">
        <v>2039</v>
      </c>
      <c r="E452" s="26" t="s">
        <v>2040</v>
      </c>
      <c r="F452" s="65">
        <v>300</v>
      </c>
      <c r="G452" s="26" t="s">
        <v>397</v>
      </c>
      <c r="H452" s="26" t="str">
        <f t="shared" ref="H452:H485" si="132">IF(ISNA(VLOOKUP(G452,CommodityCodes,2,FALSE))=TRUE,"",VLOOKUP(G452,CommodityCodes,2,FALSE))</f>
        <v>Foul Air</v>
      </c>
      <c r="I452" s="25"/>
    </row>
    <row r="453" spans="1:9" x14ac:dyDescent="0.2">
      <c r="A453" s="25" t="s">
        <v>1763</v>
      </c>
      <c r="B453" s="26" t="s">
        <v>1759</v>
      </c>
      <c r="C453" s="26" t="s">
        <v>1756</v>
      </c>
      <c r="D453" s="26" t="s">
        <v>2039</v>
      </c>
      <c r="E453" s="26" t="s">
        <v>2040</v>
      </c>
      <c r="F453" s="65">
        <v>150</v>
      </c>
      <c r="G453" s="26" t="s">
        <v>397</v>
      </c>
      <c r="H453" s="26" t="str">
        <f t="shared" si="132"/>
        <v>Foul Air</v>
      </c>
      <c r="I453" s="25"/>
    </row>
    <row r="454" spans="1:9" x14ac:dyDescent="0.2">
      <c r="A454" s="25" t="s">
        <v>1764</v>
      </c>
      <c r="B454" s="26" t="s">
        <v>1760</v>
      </c>
      <c r="C454" s="26" t="s">
        <v>1756</v>
      </c>
      <c r="D454" s="26" t="s">
        <v>2039</v>
      </c>
      <c r="E454" s="26" t="s">
        <v>2040</v>
      </c>
      <c r="F454" s="65">
        <v>150</v>
      </c>
      <c r="G454" s="26" t="s">
        <v>397</v>
      </c>
      <c r="H454" s="26" t="str">
        <f t="shared" si="132"/>
        <v>Foul Air</v>
      </c>
      <c r="I454" s="25"/>
    </row>
    <row r="455" spans="1:9" x14ac:dyDescent="0.2">
      <c r="A455" s="25" t="s">
        <v>1765</v>
      </c>
      <c r="B455" s="26" t="s">
        <v>1761</v>
      </c>
      <c r="C455" s="26" t="s">
        <v>1756</v>
      </c>
      <c r="D455" s="26" t="s">
        <v>2039</v>
      </c>
      <c r="E455" s="26" t="s">
        <v>2040</v>
      </c>
      <c r="F455" s="65">
        <v>150</v>
      </c>
      <c r="G455" s="26" t="s">
        <v>397</v>
      </c>
      <c r="H455" s="26" t="str">
        <f t="shared" si="132"/>
        <v>Foul Air</v>
      </c>
      <c r="I455" s="25"/>
    </row>
    <row r="456" spans="1:9" x14ac:dyDescent="0.2">
      <c r="A456" s="25" t="s">
        <v>1766</v>
      </c>
      <c r="B456" s="26" t="s">
        <v>1762</v>
      </c>
      <c r="C456" s="26" t="s">
        <v>1756</v>
      </c>
      <c r="D456" s="26" t="s">
        <v>2039</v>
      </c>
      <c r="E456" s="26" t="s">
        <v>2040</v>
      </c>
      <c r="F456" s="65">
        <v>150</v>
      </c>
      <c r="G456" s="26" t="s">
        <v>397</v>
      </c>
      <c r="H456" s="26" t="str">
        <f t="shared" si="132"/>
        <v>Foul Air</v>
      </c>
      <c r="I456" s="25"/>
    </row>
    <row r="457" spans="1:9" x14ac:dyDescent="0.2">
      <c r="A457" s="25" t="s">
        <v>1770</v>
      </c>
      <c r="B457" s="26" t="s">
        <v>1767</v>
      </c>
      <c r="C457" s="26" t="s">
        <v>1756</v>
      </c>
      <c r="D457" s="26" t="s">
        <v>2039</v>
      </c>
      <c r="E457" s="26" t="s">
        <v>2040</v>
      </c>
      <c r="F457" s="65">
        <v>200</v>
      </c>
      <c r="G457" s="26" t="s">
        <v>397</v>
      </c>
      <c r="H457" s="26" t="str">
        <f t="shared" si="132"/>
        <v>Foul Air</v>
      </c>
      <c r="I457" s="25"/>
    </row>
    <row r="458" spans="1:9" x14ac:dyDescent="0.2">
      <c r="A458" s="25" t="s">
        <v>1771</v>
      </c>
      <c r="B458" s="26" t="s">
        <v>1768</v>
      </c>
      <c r="C458" s="26" t="s">
        <v>1756</v>
      </c>
      <c r="D458" s="26" t="s">
        <v>2039</v>
      </c>
      <c r="E458" s="26" t="s">
        <v>2040</v>
      </c>
      <c r="F458" s="65">
        <v>200</v>
      </c>
      <c r="G458" s="26" t="s">
        <v>397</v>
      </c>
      <c r="H458" s="26" t="str">
        <f t="shared" si="132"/>
        <v>Foul Air</v>
      </c>
      <c r="I458" s="25"/>
    </row>
    <row r="459" spans="1:9" x14ac:dyDescent="0.2">
      <c r="A459" s="25" t="s">
        <v>1772</v>
      </c>
      <c r="B459" s="26" t="s">
        <v>1769</v>
      </c>
      <c r="C459" s="26" t="s">
        <v>1756</v>
      </c>
      <c r="D459" s="26" t="s">
        <v>2039</v>
      </c>
      <c r="E459" s="26" t="s">
        <v>2040</v>
      </c>
      <c r="F459" s="65">
        <v>100</v>
      </c>
      <c r="G459" s="26" t="s">
        <v>397</v>
      </c>
      <c r="H459" s="26" t="str">
        <f t="shared" si="132"/>
        <v>Foul Air</v>
      </c>
      <c r="I459" s="25"/>
    </row>
    <row r="460" spans="1:9" x14ac:dyDescent="0.2">
      <c r="A460" s="25" t="s">
        <v>1773</v>
      </c>
      <c r="B460" s="26" t="s">
        <v>1774</v>
      </c>
      <c r="C460" s="26" t="s">
        <v>1756</v>
      </c>
      <c r="D460" s="26" t="s">
        <v>2039</v>
      </c>
      <c r="E460" s="26" t="s">
        <v>2040</v>
      </c>
      <c r="F460" s="65">
        <v>400</v>
      </c>
      <c r="G460" s="26" t="s">
        <v>397</v>
      </c>
      <c r="H460" s="26" t="str">
        <f t="shared" si="132"/>
        <v>Foul Air</v>
      </c>
      <c r="I460" s="25"/>
    </row>
    <row r="461" spans="1:9" x14ac:dyDescent="0.2">
      <c r="A461" s="25" t="s">
        <v>1775</v>
      </c>
      <c r="B461" s="26" t="s">
        <v>1776</v>
      </c>
      <c r="C461" s="26" t="s">
        <v>1756</v>
      </c>
      <c r="D461" s="26" t="s">
        <v>2039</v>
      </c>
      <c r="E461" s="26" t="s">
        <v>2040</v>
      </c>
      <c r="F461" s="65">
        <v>250</v>
      </c>
      <c r="G461" s="26" t="s">
        <v>397</v>
      </c>
      <c r="H461" s="26" t="str">
        <f t="shared" si="132"/>
        <v>Foul Air</v>
      </c>
      <c r="I461" s="25"/>
    </row>
    <row r="462" spans="1:9" x14ac:dyDescent="0.2">
      <c r="A462" s="25" t="s">
        <v>1784</v>
      </c>
      <c r="B462" s="26" t="s">
        <v>1777</v>
      </c>
      <c r="C462" s="26" t="s">
        <v>1756</v>
      </c>
      <c r="D462" s="26" t="s">
        <v>2039</v>
      </c>
      <c r="E462" s="26" t="s">
        <v>2040</v>
      </c>
      <c r="F462" s="65">
        <v>250</v>
      </c>
      <c r="G462" s="26" t="s">
        <v>397</v>
      </c>
      <c r="H462" s="26" t="str">
        <f t="shared" si="132"/>
        <v>Foul Air</v>
      </c>
      <c r="I462" s="25"/>
    </row>
    <row r="463" spans="1:9" x14ac:dyDescent="0.2">
      <c r="A463" s="25" t="s">
        <v>1785</v>
      </c>
      <c r="B463" s="26" t="s">
        <v>1778</v>
      </c>
      <c r="C463" s="26" t="s">
        <v>1756</v>
      </c>
      <c r="D463" s="26" t="s">
        <v>2039</v>
      </c>
      <c r="E463" s="26" t="s">
        <v>2040</v>
      </c>
      <c r="F463" s="65">
        <v>250</v>
      </c>
      <c r="G463" s="26" t="s">
        <v>397</v>
      </c>
      <c r="H463" s="26" t="str">
        <f t="shared" si="132"/>
        <v>Foul Air</v>
      </c>
      <c r="I463" s="25"/>
    </row>
    <row r="464" spans="1:9" x14ac:dyDescent="0.2">
      <c r="A464" s="25" t="s">
        <v>1786</v>
      </c>
      <c r="B464" s="26" t="s">
        <v>1779</v>
      </c>
      <c r="C464" s="26" t="s">
        <v>1756</v>
      </c>
      <c r="D464" s="26" t="s">
        <v>2039</v>
      </c>
      <c r="E464" s="26" t="s">
        <v>2040</v>
      </c>
      <c r="F464" s="65">
        <v>200</v>
      </c>
      <c r="G464" s="26" t="s">
        <v>397</v>
      </c>
      <c r="H464" s="26" t="str">
        <f t="shared" si="132"/>
        <v>Foul Air</v>
      </c>
      <c r="I464" s="25"/>
    </row>
    <row r="465" spans="1:9" x14ac:dyDescent="0.2">
      <c r="A465" s="25" t="s">
        <v>1787</v>
      </c>
      <c r="B465" s="26" t="s">
        <v>1780</v>
      </c>
      <c r="C465" s="26" t="s">
        <v>1756</v>
      </c>
      <c r="D465" s="26" t="s">
        <v>2039</v>
      </c>
      <c r="E465" s="26" t="s">
        <v>2040</v>
      </c>
      <c r="F465" s="65">
        <v>150</v>
      </c>
      <c r="G465" s="26" t="s">
        <v>397</v>
      </c>
      <c r="H465" s="26" t="str">
        <f t="shared" si="132"/>
        <v>Foul Air</v>
      </c>
      <c r="I465" s="25"/>
    </row>
    <row r="466" spans="1:9" x14ac:dyDescent="0.2">
      <c r="A466" s="25" t="s">
        <v>1788</v>
      </c>
      <c r="B466" s="26" t="s">
        <v>1781</v>
      </c>
      <c r="C466" s="26" t="s">
        <v>1756</v>
      </c>
      <c r="D466" s="26" t="s">
        <v>2039</v>
      </c>
      <c r="E466" s="26" t="s">
        <v>2040</v>
      </c>
      <c r="F466" s="65">
        <v>150</v>
      </c>
      <c r="G466" s="26" t="s">
        <v>397</v>
      </c>
      <c r="H466" s="26" t="str">
        <f t="shared" si="132"/>
        <v>Foul Air</v>
      </c>
      <c r="I466" s="25"/>
    </row>
    <row r="467" spans="1:9" x14ac:dyDescent="0.2">
      <c r="A467" s="25" t="s">
        <v>1789</v>
      </c>
      <c r="B467" s="26" t="s">
        <v>1782</v>
      </c>
      <c r="C467" s="26" t="s">
        <v>1756</v>
      </c>
      <c r="D467" s="26" t="s">
        <v>2039</v>
      </c>
      <c r="E467" s="26" t="s">
        <v>2040</v>
      </c>
      <c r="F467" s="65">
        <v>150</v>
      </c>
      <c r="G467" s="26" t="s">
        <v>397</v>
      </c>
      <c r="H467" s="26" t="str">
        <f t="shared" si="132"/>
        <v>Foul Air</v>
      </c>
      <c r="I467" s="25"/>
    </row>
    <row r="468" spans="1:9" x14ac:dyDescent="0.2">
      <c r="A468" s="25" t="s">
        <v>1790</v>
      </c>
      <c r="B468" s="26" t="s">
        <v>1783</v>
      </c>
      <c r="C468" s="26" t="s">
        <v>1756</v>
      </c>
      <c r="D468" s="26" t="s">
        <v>2039</v>
      </c>
      <c r="E468" s="26" t="s">
        <v>2040</v>
      </c>
      <c r="F468" s="65">
        <v>150</v>
      </c>
      <c r="G468" s="26" t="s">
        <v>397</v>
      </c>
      <c r="H468" s="26" t="str">
        <f t="shared" si="132"/>
        <v>Foul Air</v>
      </c>
      <c r="I468" s="25"/>
    </row>
    <row r="469" spans="1:9" x14ac:dyDescent="0.2">
      <c r="A469" s="25" t="s">
        <v>2228</v>
      </c>
      <c r="B469" s="26" t="s">
        <v>2323</v>
      </c>
      <c r="C469" s="26" t="s">
        <v>1756</v>
      </c>
      <c r="D469" s="26" t="s">
        <v>2039</v>
      </c>
      <c r="E469" s="26" t="s">
        <v>2040</v>
      </c>
      <c r="F469" s="65">
        <v>300</v>
      </c>
      <c r="G469" s="26" t="s">
        <v>397</v>
      </c>
      <c r="H469" s="26" t="str">
        <f t="shared" ref="H469" si="133">IF(ISNA(VLOOKUP(G469,CommodityCodes,2,FALSE))=TRUE,"",VLOOKUP(G469,CommodityCodes,2,FALSE))</f>
        <v>Foul Air</v>
      </c>
      <c r="I469" s="25"/>
    </row>
    <row r="470" spans="1:9" x14ac:dyDescent="0.2">
      <c r="A470" s="25" t="s">
        <v>1792</v>
      </c>
      <c r="B470" s="26" t="s">
        <v>1791</v>
      </c>
      <c r="C470" s="26" t="s">
        <v>1756</v>
      </c>
      <c r="D470" s="26" t="s">
        <v>2039</v>
      </c>
      <c r="E470" s="26" t="s">
        <v>2040</v>
      </c>
      <c r="F470" s="65">
        <v>600</v>
      </c>
      <c r="G470" s="26" t="s">
        <v>397</v>
      </c>
      <c r="H470" s="26" t="str">
        <f t="shared" si="132"/>
        <v>Foul Air</v>
      </c>
      <c r="I470" s="25"/>
    </row>
    <row r="471" spans="1:9" x14ac:dyDescent="0.2">
      <c r="A471" s="25" t="s">
        <v>1797</v>
      </c>
      <c r="B471" s="26" t="s">
        <v>1793</v>
      </c>
      <c r="C471" s="26" t="s">
        <v>1756</v>
      </c>
      <c r="D471" s="26" t="s">
        <v>2039</v>
      </c>
      <c r="E471" s="26" t="s">
        <v>2040</v>
      </c>
      <c r="F471" s="65">
        <v>75</v>
      </c>
      <c r="G471" s="26" t="s">
        <v>397</v>
      </c>
      <c r="H471" s="26" t="str">
        <f t="shared" si="132"/>
        <v>Foul Air</v>
      </c>
      <c r="I471" s="25"/>
    </row>
    <row r="472" spans="1:9" x14ac:dyDescent="0.2">
      <c r="A472" s="25" t="s">
        <v>1798</v>
      </c>
      <c r="B472" s="26" t="s">
        <v>1794</v>
      </c>
      <c r="C472" s="26" t="s">
        <v>1756</v>
      </c>
      <c r="D472" s="26" t="s">
        <v>2039</v>
      </c>
      <c r="E472" s="26" t="s">
        <v>2040</v>
      </c>
      <c r="F472" s="65">
        <v>75</v>
      </c>
      <c r="G472" s="26" t="s">
        <v>397</v>
      </c>
      <c r="H472" s="26" t="str">
        <f t="shared" si="132"/>
        <v>Foul Air</v>
      </c>
      <c r="I472" s="25"/>
    </row>
    <row r="473" spans="1:9" x14ac:dyDescent="0.2">
      <c r="A473" s="25" t="s">
        <v>1799</v>
      </c>
      <c r="B473" s="26" t="s">
        <v>1795</v>
      </c>
      <c r="C473" s="26" t="s">
        <v>1756</v>
      </c>
      <c r="D473" s="26" t="s">
        <v>2039</v>
      </c>
      <c r="E473" s="26" t="s">
        <v>2040</v>
      </c>
      <c r="F473" s="65">
        <v>75</v>
      </c>
      <c r="G473" s="26" t="s">
        <v>397</v>
      </c>
      <c r="H473" s="26" t="str">
        <f t="shared" si="132"/>
        <v>Foul Air</v>
      </c>
      <c r="I473" s="25"/>
    </row>
    <row r="474" spans="1:9" x14ac:dyDescent="0.2">
      <c r="A474" s="25" t="s">
        <v>1800</v>
      </c>
      <c r="B474" s="26" t="s">
        <v>1796</v>
      </c>
      <c r="C474" s="26" t="s">
        <v>1756</v>
      </c>
      <c r="D474" s="26" t="s">
        <v>2039</v>
      </c>
      <c r="E474" s="26" t="s">
        <v>2040</v>
      </c>
      <c r="F474" s="65">
        <v>75</v>
      </c>
      <c r="G474" s="26" t="s">
        <v>397</v>
      </c>
      <c r="H474" s="26" t="str">
        <f t="shared" si="132"/>
        <v>Foul Air</v>
      </c>
      <c r="I474" s="25"/>
    </row>
    <row r="475" spans="1:9" x14ac:dyDescent="0.2">
      <c r="A475" s="25" t="s">
        <v>1801</v>
      </c>
      <c r="B475" s="26" t="s">
        <v>1802</v>
      </c>
      <c r="C475" s="26" t="s">
        <v>1756</v>
      </c>
      <c r="D475" s="26" t="s">
        <v>2039</v>
      </c>
      <c r="E475" s="26" t="s">
        <v>2040</v>
      </c>
      <c r="F475" s="65">
        <v>150</v>
      </c>
      <c r="G475" s="26" t="s">
        <v>397</v>
      </c>
      <c r="H475" s="26" t="str">
        <f t="shared" si="132"/>
        <v>Foul Air</v>
      </c>
      <c r="I475" s="25"/>
    </row>
    <row r="476" spans="1:9" x14ac:dyDescent="0.2">
      <c r="A476" s="25" t="s">
        <v>1812</v>
      </c>
      <c r="B476" s="26" t="s">
        <v>1803</v>
      </c>
      <c r="C476" s="26" t="s">
        <v>1756</v>
      </c>
      <c r="D476" s="26" t="s">
        <v>2039</v>
      </c>
      <c r="E476" s="26" t="s">
        <v>2040</v>
      </c>
      <c r="F476" s="65">
        <v>150</v>
      </c>
      <c r="G476" s="26" t="s">
        <v>397</v>
      </c>
      <c r="H476" s="26" t="str">
        <f t="shared" si="132"/>
        <v>Foul Air</v>
      </c>
      <c r="I476" s="25"/>
    </row>
    <row r="477" spans="1:9" x14ac:dyDescent="0.2">
      <c r="A477" s="25" t="s">
        <v>1813</v>
      </c>
      <c r="B477" s="26" t="s">
        <v>1804</v>
      </c>
      <c r="C477" s="26" t="s">
        <v>1756</v>
      </c>
      <c r="D477" s="26" t="s">
        <v>2039</v>
      </c>
      <c r="E477" s="26" t="s">
        <v>2040</v>
      </c>
      <c r="F477" s="65">
        <v>200</v>
      </c>
      <c r="G477" s="26" t="s">
        <v>397</v>
      </c>
      <c r="H477" s="26" t="str">
        <f t="shared" si="132"/>
        <v>Foul Air</v>
      </c>
      <c r="I477" s="25"/>
    </row>
    <row r="478" spans="1:9" x14ac:dyDescent="0.2">
      <c r="A478" s="25" t="s">
        <v>1814</v>
      </c>
      <c r="B478" s="26" t="s">
        <v>1805</v>
      </c>
      <c r="C478" s="26" t="s">
        <v>1756</v>
      </c>
      <c r="D478" s="26" t="s">
        <v>2039</v>
      </c>
      <c r="E478" s="26" t="s">
        <v>2040</v>
      </c>
      <c r="F478" s="65">
        <v>150</v>
      </c>
      <c r="G478" s="26" t="s">
        <v>397</v>
      </c>
      <c r="H478" s="26" t="str">
        <f t="shared" si="132"/>
        <v>Foul Air</v>
      </c>
      <c r="I478" s="25"/>
    </row>
    <row r="479" spans="1:9" x14ac:dyDescent="0.2">
      <c r="A479" s="25" t="s">
        <v>1815</v>
      </c>
      <c r="B479" s="26" t="s">
        <v>1806</v>
      </c>
      <c r="C479" s="26" t="s">
        <v>1756</v>
      </c>
      <c r="D479" s="26" t="s">
        <v>2039</v>
      </c>
      <c r="E479" s="26" t="s">
        <v>2040</v>
      </c>
      <c r="F479" s="65">
        <v>150</v>
      </c>
      <c r="G479" s="26" t="s">
        <v>397</v>
      </c>
      <c r="H479" s="26" t="str">
        <f t="shared" si="132"/>
        <v>Foul Air</v>
      </c>
      <c r="I479" s="25"/>
    </row>
    <row r="480" spans="1:9" x14ac:dyDescent="0.2">
      <c r="A480" s="25" t="s">
        <v>1816</v>
      </c>
      <c r="B480" s="26" t="s">
        <v>1807</v>
      </c>
      <c r="C480" s="26" t="s">
        <v>1756</v>
      </c>
      <c r="D480" s="26" t="s">
        <v>2039</v>
      </c>
      <c r="E480" s="26" t="s">
        <v>2040</v>
      </c>
      <c r="F480" s="65">
        <v>150</v>
      </c>
      <c r="G480" s="26" t="s">
        <v>397</v>
      </c>
      <c r="H480" s="26" t="str">
        <f t="shared" si="132"/>
        <v>Foul Air</v>
      </c>
      <c r="I480" s="25"/>
    </row>
    <row r="481" spans="1:9" x14ac:dyDescent="0.2">
      <c r="A481" s="25" t="s">
        <v>1817</v>
      </c>
      <c r="B481" s="26" t="s">
        <v>1808</v>
      </c>
      <c r="C481" s="26" t="s">
        <v>1756</v>
      </c>
      <c r="D481" s="26" t="s">
        <v>2039</v>
      </c>
      <c r="E481" s="26" t="s">
        <v>2040</v>
      </c>
      <c r="F481" s="65">
        <v>150</v>
      </c>
      <c r="G481" s="26" t="s">
        <v>397</v>
      </c>
      <c r="H481" s="26" t="str">
        <f t="shared" si="132"/>
        <v>Foul Air</v>
      </c>
      <c r="I481" s="25"/>
    </row>
    <row r="482" spans="1:9" x14ac:dyDescent="0.2">
      <c r="A482" s="25" t="s">
        <v>1811</v>
      </c>
      <c r="B482" s="26" t="s">
        <v>1810</v>
      </c>
      <c r="C482" s="26" t="s">
        <v>1756</v>
      </c>
      <c r="D482" s="26" t="s">
        <v>2039</v>
      </c>
      <c r="E482" s="26" t="s">
        <v>2040</v>
      </c>
      <c r="F482" s="65">
        <v>250</v>
      </c>
      <c r="G482" s="26" t="s">
        <v>397</v>
      </c>
      <c r="H482" s="26" t="str">
        <f t="shared" si="132"/>
        <v>Foul Air</v>
      </c>
      <c r="I482" s="25"/>
    </row>
    <row r="483" spans="1:9" x14ac:dyDescent="0.2">
      <c r="A483" s="25" t="s">
        <v>1818</v>
      </c>
      <c r="B483" s="26" t="s">
        <v>1809</v>
      </c>
      <c r="C483" s="26" t="s">
        <v>1756</v>
      </c>
      <c r="D483" s="26" t="s">
        <v>2039</v>
      </c>
      <c r="E483" s="26" t="s">
        <v>2040</v>
      </c>
      <c r="F483" s="65">
        <v>150</v>
      </c>
      <c r="G483" s="26" t="s">
        <v>397</v>
      </c>
      <c r="H483" s="26" t="str">
        <f t="shared" si="132"/>
        <v>Foul Air</v>
      </c>
      <c r="I483" s="25"/>
    </row>
    <row r="484" spans="1:9" x14ac:dyDescent="0.2">
      <c r="A484" s="25" t="s">
        <v>1822</v>
      </c>
      <c r="B484" s="26" t="s">
        <v>1819</v>
      </c>
      <c r="C484" s="26" t="s">
        <v>1756</v>
      </c>
      <c r="D484" s="26" t="s">
        <v>2039</v>
      </c>
      <c r="E484" s="26" t="s">
        <v>2040</v>
      </c>
      <c r="F484" s="65">
        <v>850</v>
      </c>
      <c r="G484" s="26" t="s">
        <v>397</v>
      </c>
      <c r="H484" s="26" t="str">
        <f t="shared" si="132"/>
        <v>Foul Air</v>
      </c>
      <c r="I484" s="25"/>
    </row>
    <row r="485" spans="1:9" x14ac:dyDescent="0.2">
      <c r="A485" s="25" t="s">
        <v>1823</v>
      </c>
      <c r="B485" s="26" t="s">
        <v>1820</v>
      </c>
      <c r="C485" s="26" t="s">
        <v>1756</v>
      </c>
      <c r="D485" s="26" t="s">
        <v>2039</v>
      </c>
      <c r="E485" s="26" t="s">
        <v>2040</v>
      </c>
      <c r="F485" s="65">
        <v>850</v>
      </c>
      <c r="G485" s="26" t="s">
        <v>397</v>
      </c>
      <c r="H485" s="26" t="str">
        <f t="shared" si="132"/>
        <v>Foul Air</v>
      </c>
      <c r="I485" s="25"/>
    </row>
    <row r="486" spans="1:9" x14ac:dyDescent="0.2">
      <c r="A486" s="25" t="s">
        <v>1824</v>
      </c>
      <c r="B486" s="26" t="s">
        <v>1821</v>
      </c>
      <c r="C486" s="26" t="s">
        <v>1756</v>
      </c>
      <c r="D486" s="26" t="s">
        <v>2039</v>
      </c>
      <c r="E486" s="26" t="s">
        <v>2040</v>
      </c>
      <c r="F486" s="65">
        <v>200</v>
      </c>
      <c r="G486" s="26" t="s">
        <v>397</v>
      </c>
      <c r="H486" s="26" t="str">
        <f t="shared" ref="H486" si="134">IF(ISNA(VLOOKUP(G486,CommodityCodes,2,FALSE))=TRUE,"",VLOOKUP(G486,CommodityCodes,2,FALSE))</f>
        <v>Foul Air</v>
      </c>
      <c r="I486" s="25"/>
    </row>
    <row r="487" spans="1:9" x14ac:dyDescent="0.2">
      <c r="A487" s="25" t="s">
        <v>1825</v>
      </c>
      <c r="B487" s="26" t="s">
        <v>1828</v>
      </c>
      <c r="C487" s="26" t="s">
        <v>1831</v>
      </c>
      <c r="D487" s="26" t="s">
        <v>2037</v>
      </c>
      <c r="E487" s="26" t="s">
        <v>2038</v>
      </c>
      <c r="F487" s="65">
        <v>1200</v>
      </c>
      <c r="G487" s="26" t="s">
        <v>397</v>
      </c>
      <c r="H487" s="26" t="str">
        <f t="shared" ref="H487:H510" si="135">IF(ISNA(VLOOKUP(G487,CommodityCodes,2,FALSE))=TRUE,"",VLOOKUP(G487,CommodityCodes,2,FALSE))</f>
        <v>Foul Air</v>
      </c>
      <c r="I487" s="25"/>
    </row>
    <row r="488" spans="1:9" x14ac:dyDescent="0.2">
      <c r="A488" s="25" t="s">
        <v>1826</v>
      </c>
      <c r="B488" s="26" t="s">
        <v>1829</v>
      </c>
      <c r="C488" s="26" t="s">
        <v>1831</v>
      </c>
      <c r="D488" s="26" t="s">
        <v>2037</v>
      </c>
      <c r="E488" s="26" t="s">
        <v>2038</v>
      </c>
      <c r="F488" s="65">
        <v>1200</v>
      </c>
      <c r="G488" s="26" t="s">
        <v>397</v>
      </c>
      <c r="H488" s="26" t="str">
        <f t="shared" si="135"/>
        <v>Foul Air</v>
      </c>
      <c r="I488" s="25"/>
    </row>
    <row r="489" spans="1:9" x14ac:dyDescent="0.2">
      <c r="A489" s="25" t="s">
        <v>1827</v>
      </c>
      <c r="B489" s="26" t="s">
        <v>1830</v>
      </c>
      <c r="C489" s="26" t="s">
        <v>1831</v>
      </c>
      <c r="D489" s="26" t="s">
        <v>2037</v>
      </c>
      <c r="E489" s="26" t="s">
        <v>2038</v>
      </c>
      <c r="F489" s="65">
        <v>1200</v>
      </c>
      <c r="G489" s="26" t="s">
        <v>397</v>
      </c>
      <c r="H489" s="26" t="str">
        <f t="shared" si="135"/>
        <v>Foul Air</v>
      </c>
      <c r="I489" s="25"/>
    </row>
    <row r="490" spans="1:9" x14ac:dyDescent="0.2">
      <c r="A490" s="25" t="s">
        <v>1956</v>
      </c>
      <c r="B490" s="26" t="s">
        <v>1957</v>
      </c>
      <c r="C490" s="26" t="s">
        <v>1831</v>
      </c>
      <c r="D490" s="26" t="s">
        <v>130</v>
      </c>
      <c r="E490" s="26" t="s">
        <v>916</v>
      </c>
      <c r="F490" s="65">
        <v>75</v>
      </c>
      <c r="G490" s="26" t="s">
        <v>261</v>
      </c>
      <c r="H490" s="26" t="str">
        <f t="shared" ref="H490" si="136">IF(ISNA(VLOOKUP(G490,CommodityCodes,2,FALSE))=TRUE,"",VLOOKUP(G490,CommodityCodes,2,FALSE))</f>
        <v>Glycol Supply</v>
      </c>
      <c r="I490" s="30" t="s">
        <v>1958</v>
      </c>
    </row>
    <row r="491" spans="1:9" x14ac:dyDescent="0.2">
      <c r="A491" s="25" t="s">
        <v>1959</v>
      </c>
      <c r="B491" s="26" t="s">
        <v>1961</v>
      </c>
      <c r="C491" s="26" t="s">
        <v>1831</v>
      </c>
      <c r="D491" s="26" t="s">
        <v>130</v>
      </c>
      <c r="E491" s="26" t="s">
        <v>916</v>
      </c>
      <c r="F491" s="65">
        <v>75</v>
      </c>
      <c r="G491" s="26" t="s">
        <v>261</v>
      </c>
      <c r="H491" s="26" t="str">
        <f t="shared" ref="H491:H493" si="137">IF(ISNA(VLOOKUP(G491,CommodityCodes,2,FALSE))=TRUE,"",VLOOKUP(G491,CommodityCodes,2,FALSE))</f>
        <v>Glycol Supply</v>
      </c>
      <c r="I491" s="30" t="s">
        <v>1958</v>
      </c>
    </row>
    <row r="492" spans="1:9" x14ac:dyDescent="0.2">
      <c r="A492" s="25" t="s">
        <v>1960</v>
      </c>
      <c r="B492" s="26" t="s">
        <v>1962</v>
      </c>
      <c r="C492" s="26" t="s">
        <v>1831</v>
      </c>
      <c r="D492" s="26" t="s">
        <v>128</v>
      </c>
      <c r="E492" s="26" t="s">
        <v>127</v>
      </c>
      <c r="F492" s="65">
        <v>75</v>
      </c>
      <c r="G492" s="26" t="s">
        <v>261</v>
      </c>
      <c r="H492" s="26" t="str">
        <f t="shared" si="137"/>
        <v>Glycol Supply</v>
      </c>
      <c r="I492" s="30" t="s">
        <v>1958</v>
      </c>
    </row>
    <row r="493" spans="1:9" x14ac:dyDescent="0.2">
      <c r="A493" s="25" t="s">
        <v>1960</v>
      </c>
      <c r="B493" s="26" t="s">
        <v>1963</v>
      </c>
      <c r="C493" s="26" t="s">
        <v>1831</v>
      </c>
      <c r="D493" s="26" t="s">
        <v>130</v>
      </c>
      <c r="E493" s="26" t="s">
        <v>916</v>
      </c>
      <c r="F493" s="65">
        <v>75</v>
      </c>
      <c r="G493" s="26" t="s">
        <v>261</v>
      </c>
      <c r="H493" s="26" t="str">
        <f t="shared" si="137"/>
        <v>Glycol Supply</v>
      </c>
      <c r="I493" s="30" t="s">
        <v>1958</v>
      </c>
    </row>
    <row r="494" spans="1:9" x14ac:dyDescent="0.2">
      <c r="A494" s="25" t="s">
        <v>1964</v>
      </c>
      <c r="B494" s="26" t="s">
        <v>1966</v>
      </c>
      <c r="C494" s="26" t="s">
        <v>1831</v>
      </c>
      <c r="D494" s="26" t="s">
        <v>130</v>
      </c>
      <c r="E494" s="26" t="s">
        <v>916</v>
      </c>
      <c r="F494" s="65">
        <v>75</v>
      </c>
      <c r="G494" s="26" t="s">
        <v>261</v>
      </c>
      <c r="H494" s="26" t="str">
        <f t="shared" ref="H494:H496" si="138">IF(ISNA(VLOOKUP(G494,CommodityCodes,2,FALSE))=TRUE,"",VLOOKUP(G494,CommodityCodes,2,FALSE))</f>
        <v>Glycol Supply</v>
      </c>
      <c r="I494" s="30" t="s">
        <v>1958</v>
      </c>
    </row>
    <row r="495" spans="1:9" x14ac:dyDescent="0.2">
      <c r="A495" s="25" t="s">
        <v>1965</v>
      </c>
      <c r="B495" s="26" t="s">
        <v>1967</v>
      </c>
      <c r="C495" s="26" t="s">
        <v>1831</v>
      </c>
      <c r="D495" s="26" t="s">
        <v>128</v>
      </c>
      <c r="E495" s="26" t="s">
        <v>127</v>
      </c>
      <c r="F495" s="65">
        <v>75</v>
      </c>
      <c r="G495" s="26" t="s">
        <v>261</v>
      </c>
      <c r="H495" s="26" t="str">
        <f t="shared" si="138"/>
        <v>Glycol Supply</v>
      </c>
      <c r="I495" s="30" t="s">
        <v>1958</v>
      </c>
    </row>
    <row r="496" spans="1:9" x14ac:dyDescent="0.2">
      <c r="A496" s="25" t="s">
        <v>1965</v>
      </c>
      <c r="B496" s="26" t="s">
        <v>1968</v>
      </c>
      <c r="C496" s="26" t="s">
        <v>1831</v>
      </c>
      <c r="D496" s="26" t="s">
        <v>130</v>
      </c>
      <c r="E496" s="26" t="s">
        <v>916</v>
      </c>
      <c r="F496" s="65">
        <v>75</v>
      </c>
      <c r="G496" s="26" t="s">
        <v>261</v>
      </c>
      <c r="H496" s="26" t="str">
        <f t="shared" si="138"/>
        <v>Glycol Supply</v>
      </c>
      <c r="I496" s="30" t="s">
        <v>1958</v>
      </c>
    </row>
    <row r="497" spans="1:9" x14ac:dyDescent="0.2">
      <c r="A497" s="25" t="s">
        <v>1956</v>
      </c>
      <c r="B497" s="26" t="s">
        <v>1970</v>
      </c>
      <c r="C497" s="26" t="s">
        <v>1831</v>
      </c>
      <c r="D497" s="26" t="s">
        <v>130</v>
      </c>
      <c r="E497" s="26" t="s">
        <v>916</v>
      </c>
      <c r="F497" s="65">
        <v>75</v>
      </c>
      <c r="G497" s="26" t="s">
        <v>261</v>
      </c>
      <c r="H497" s="26" t="str">
        <f t="shared" ref="H497:H500" si="139">IF(ISNA(VLOOKUP(G497,CommodityCodes,2,FALSE))=TRUE,"",VLOOKUP(G497,CommodityCodes,2,FALSE))</f>
        <v>Glycol Supply</v>
      </c>
      <c r="I497" s="30" t="s">
        <v>1958</v>
      </c>
    </row>
    <row r="498" spans="1:9" x14ac:dyDescent="0.2">
      <c r="A498" s="25" t="s">
        <v>1956</v>
      </c>
      <c r="B498" s="26" t="s">
        <v>1971</v>
      </c>
      <c r="C498" s="26" t="s">
        <v>1831</v>
      </c>
      <c r="D498" s="26" t="s">
        <v>130</v>
      </c>
      <c r="E498" s="26" t="s">
        <v>916</v>
      </c>
      <c r="F498" s="65">
        <v>75</v>
      </c>
      <c r="G498" s="26" t="s">
        <v>261</v>
      </c>
      <c r="H498" s="26" t="str">
        <f t="shared" si="139"/>
        <v>Glycol Supply</v>
      </c>
      <c r="I498" s="30" t="s">
        <v>1958</v>
      </c>
    </row>
    <row r="499" spans="1:9" x14ac:dyDescent="0.2">
      <c r="A499" s="25" t="s">
        <v>1956</v>
      </c>
      <c r="B499" s="26" t="s">
        <v>1972</v>
      </c>
      <c r="C499" s="26" t="s">
        <v>1831</v>
      </c>
      <c r="D499" s="26" t="s">
        <v>130</v>
      </c>
      <c r="E499" s="26" t="s">
        <v>916</v>
      </c>
      <c r="F499" s="65">
        <v>75</v>
      </c>
      <c r="G499" s="26" t="s">
        <v>261</v>
      </c>
      <c r="H499" s="26" t="str">
        <f t="shared" si="139"/>
        <v>Glycol Supply</v>
      </c>
      <c r="I499" s="30" t="s">
        <v>1958</v>
      </c>
    </row>
    <row r="500" spans="1:9" x14ac:dyDescent="0.2">
      <c r="A500" s="25" t="s">
        <v>1956</v>
      </c>
      <c r="B500" s="26" t="s">
        <v>1973</v>
      </c>
      <c r="C500" s="26" t="s">
        <v>1831</v>
      </c>
      <c r="D500" s="26" t="s">
        <v>130</v>
      </c>
      <c r="E500" s="26" t="s">
        <v>916</v>
      </c>
      <c r="F500" s="65">
        <v>75</v>
      </c>
      <c r="G500" s="26" t="s">
        <v>261</v>
      </c>
      <c r="H500" s="26" t="str">
        <f t="shared" si="139"/>
        <v>Glycol Supply</v>
      </c>
      <c r="I500" s="30" t="s">
        <v>1958</v>
      </c>
    </row>
    <row r="501" spans="1:9" x14ac:dyDescent="0.2">
      <c r="A501" s="25" t="s">
        <v>1834</v>
      </c>
      <c r="B501" s="26" t="s">
        <v>1833</v>
      </c>
      <c r="C501" s="26" t="s">
        <v>1832</v>
      </c>
      <c r="D501" s="26" t="s">
        <v>2037</v>
      </c>
      <c r="E501" s="26" t="s">
        <v>2038</v>
      </c>
      <c r="F501" s="65">
        <v>1200</v>
      </c>
      <c r="G501" s="26" t="s">
        <v>397</v>
      </c>
      <c r="H501" s="26" t="str">
        <f t="shared" ref="H501:H504" si="140">IF(ISNA(VLOOKUP(G501,CommodityCodes,2,FALSE))=TRUE,"",VLOOKUP(G501,CommodityCodes,2,FALSE))</f>
        <v>Foul Air</v>
      </c>
      <c r="I501" s="25"/>
    </row>
    <row r="502" spans="1:9" x14ac:dyDescent="0.2">
      <c r="A502" s="25" t="s">
        <v>1835</v>
      </c>
      <c r="B502" s="26" t="s">
        <v>1837</v>
      </c>
      <c r="C502" s="26" t="s">
        <v>1832</v>
      </c>
      <c r="D502" s="26" t="s">
        <v>2037</v>
      </c>
      <c r="E502" s="26" t="s">
        <v>2038</v>
      </c>
      <c r="F502" s="65">
        <v>900</v>
      </c>
      <c r="G502" s="26" t="s">
        <v>397</v>
      </c>
      <c r="H502" s="26" t="str">
        <f t="shared" si="140"/>
        <v>Foul Air</v>
      </c>
      <c r="I502" s="25"/>
    </row>
    <row r="503" spans="1:9" x14ac:dyDescent="0.2">
      <c r="A503" s="25" t="s">
        <v>1836</v>
      </c>
      <c r="B503" s="26" t="s">
        <v>2041</v>
      </c>
      <c r="C503" s="26" t="s">
        <v>1832</v>
      </c>
      <c r="D503" s="26" t="s">
        <v>2037</v>
      </c>
      <c r="E503" s="26" t="s">
        <v>2038</v>
      </c>
      <c r="F503" s="65">
        <v>900</v>
      </c>
      <c r="G503" s="26" t="s">
        <v>397</v>
      </c>
      <c r="H503" s="26" t="str">
        <f t="shared" si="140"/>
        <v>Foul Air</v>
      </c>
      <c r="I503" s="25"/>
    </row>
    <row r="504" spans="1:9" x14ac:dyDescent="0.2">
      <c r="A504" s="25" t="s">
        <v>1840</v>
      </c>
      <c r="B504" s="26" t="s">
        <v>1838</v>
      </c>
      <c r="C504" s="26" t="s">
        <v>1832</v>
      </c>
      <c r="D504" s="26" t="s">
        <v>130</v>
      </c>
      <c r="E504" s="26" t="s">
        <v>140</v>
      </c>
      <c r="F504" s="65">
        <v>100</v>
      </c>
      <c r="G504" s="26" t="s">
        <v>181</v>
      </c>
      <c r="H504" s="26" t="str">
        <f t="shared" si="140"/>
        <v>Process Drain</v>
      </c>
      <c r="I504" s="25" t="s">
        <v>1841</v>
      </c>
    </row>
    <row r="505" spans="1:9" x14ac:dyDescent="0.2">
      <c r="A505" s="25" t="s">
        <v>1840</v>
      </c>
      <c r="B505" s="26" t="s">
        <v>1839</v>
      </c>
      <c r="C505" s="26" t="s">
        <v>1832</v>
      </c>
      <c r="D505" s="26" t="s">
        <v>130</v>
      </c>
      <c r="E505" s="26" t="s">
        <v>140</v>
      </c>
      <c r="F505" s="65">
        <v>100</v>
      </c>
      <c r="G505" s="26" t="s">
        <v>181</v>
      </c>
      <c r="H505" s="26" t="str">
        <f t="shared" si="135"/>
        <v>Process Drain</v>
      </c>
      <c r="I505" s="25" t="s">
        <v>1841</v>
      </c>
    </row>
    <row r="506" spans="1:9" x14ac:dyDescent="0.2">
      <c r="A506" s="25" t="s">
        <v>1840</v>
      </c>
      <c r="B506" s="26" t="s">
        <v>2416</v>
      </c>
      <c r="C506" s="26" t="s">
        <v>1832</v>
      </c>
      <c r="D506" s="26" t="s">
        <v>130</v>
      </c>
      <c r="E506" s="26" t="s">
        <v>140</v>
      </c>
      <c r="F506" s="65">
        <v>100</v>
      </c>
      <c r="G506" s="26" t="s">
        <v>181</v>
      </c>
      <c r="H506" s="26" t="str">
        <f t="shared" si="135"/>
        <v>Process Drain</v>
      </c>
      <c r="I506" s="25" t="s">
        <v>1841</v>
      </c>
    </row>
    <row r="507" spans="1:9" x14ac:dyDescent="0.2">
      <c r="A507" s="25" t="s">
        <v>1840</v>
      </c>
      <c r="B507" s="26" t="s">
        <v>1842</v>
      </c>
      <c r="C507" s="26" t="s">
        <v>1832</v>
      </c>
      <c r="D507" s="26" t="s">
        <v>130</v>
      </c>
      <c r="E507" s="26" t="s">
        <v>140</v>
      </c>
      <c r="F507" s="65">
        <v>100</v>
      </c>
      <c r="G507" s="26" t="s">
        <v>181</v>
      </c>
      <c r="H507" s="26" t="str">
        <f t="shared" ref="H507" si="141">IF(ISNA(VLOOKUP(G507,CommodityCodes,2,FALSE))=TRUE,"",VLOOKUP(G507,CommodityCodes,2,FALSE))</f>
        <v>Process Drain</v>
      </c>
      <c r="I507" s="25" t="s">
        <v>1841</v>
      </c>
    </row>
    <row r="508" spans="1:9" x14ac:dyDescent="0.2">
      <c r="A508" s="25" t="s">
        <v>1843</v>
      </c>
      <c r="B508" s="26" t="s">
        <v>1845</v>
      </c>
      <c r="C508" s="26" t="s">
        <v>1900</v>
      </c>
      <c r="D508" s="26" t="s">
        <v>130</v>
      </c>
      <c r="E508" s="26" t="s">
        <v>140</v>
      </c>
      <c r="F508" s="65">
        <v>100</v>
      </c>
      <c r="G508" s="26" t="s">
        <v>397</v>
      </c>
      <c r="H508" s="26" t="str">
        <f t="shared" si="135"/>
        <v>Foul Air</v>
      </c>
      <c r="I508" s="25" t="s">
        <v>1841</v>
      </c>
    </row>
    <row r="509" spans="1:9" x14ac:dyDescent="0.2">
      <c r="A509" s="25" t="s">
        <v>1844</v>
      </c>
      <c r="B509" s="26" t="s">
        <v>1846</v>
      </c>
      <c r="C509" s="26" t="s">
        <v>1900</v>
      </c>
      <c r="D509" s="26" t="s">
        <v>128</v>
      </c>
      <c r="E509" s="26" t="s">
        <v>126</v>
      </c>
      <c r="F509" s="65">
        <v>100</v>
      </c>
      <c r="G509" s="26" t="s">
        <v>397</v>
      </c>
      <c r="H509" s="26" t="str">
        <f t="shared" si="135"/>
        <v>Foul Air</v>
      </c>
      <c r="I509" s="25" t="s">
        <v>1841</v>
      </c>
    </row>
    <row r="510" spans="1:9" x14ac:dyDescent="0.2">
      <c r="A510" s="25" t="s">
        <v>1844</v>
      </c>
      <c r="B510" s="26" t="s">
        <v>1847</v>
      </c>
      <c r="C510" s="26" t="s">
        <v>1900</v>
      </c>
      <c r="D510" s="26" t="s">
        <v>130</v>
      </c>
      <c r="E510" s="26" t="s">
        <v>140</v>
      </c>
      <c r="F510" s="65">
        <v>100</v>
      </c>
      <c r="G510" s="26" t="s">
        <v>397</v>
      </c>
      <c r="H510" s="26" t="str">
        <f t="shared" si="135"/>
        <v>Foul Air</v>
      </c>
      <c r="I510" s="25" t="s">
        <v>1841</v>
      </c>
    </row>
    <row r="511" spans="1:9" x14ac:dyDescent="0.2">
      <c r="A511" s="25" t="s">
        <v>1849</v>
      </c>
      <c r="B511" s="26" t="s">
        <v>1850</v>
      </c>
      <c r="C511" s="26" t="s">
        <v>1900</v>
      </c>
      <c r="D511" s="26" t="s">
        <v>130</v>
      </c>
      <c r="E511" s="26" t="s">
        <v>140</v>
      </c>
      <c r="F511" s="65">
        <v>100</v>
      </c>
      <c r="G511" s="26" t="s">
        <v>397</v>
      </c>
      <c r="H511" s="26" t="str">
        <f t="shared" ref="H511:H513" si="142">IF(ISNA(VLOOKUP(G511,CommodityCodes,2,FALSE))=TRUE,"",VLOOKUP(G511,CommodityCodes,2,FALSE))</f>
        <v>Foul Air</v>
      </c>
      <c r="I511" s="25" t="s">
        <v>1841</v>
      </c>
    </row>
    <row r="512" spans="1:9" x14ac:dyDescent="0.2">
      <c r="A512" s="25" t="s">
        <v>1848</v>
      </c>
      <c r="B512" s="26" t="s">
        <v>1851</v>
      </c>
      <c r="C512" s="26" t="s">
        <v>1900</v>
      </c>
      <c r="D512" s="26" t="s">
        <v>128</v>
      </c>
      <c r="E512" s="26" t="s">
        <v>126</v>
      </c>
      <c r="F512" s="65">
        <v>100</v>
      </c>
      <c r="G512" s="26" t="s">
        <v>397</v>
      </c>
      <c r="H512" s="26" t="str">
        <f t="shared" si="142"/>
        <v>Foul Air</v>
      </c>
      <c r="I512" s="25" t="s">
        <v>1841</v>
      </c>
    </row>
    <row r="513" spans="1:9" x14ac:dyDescent="0.2">
      <c r="A513" s="25" t="s">
        <v>1848</v>
      </c>
      <c r="B513" s="26" t="s">
        <v>1852</v>
      </c>
      <c r="C513" s="26" t="s">
        <v>1900</v>
      </c>
      <c r="D513" s="26" t="s">
        <v>130</v>
      </c>
      <c r="E513" s="26" t="s">
        <v>140</v>
      </c>
      <c r="F513" s="65">
        <v>100</v>
      </c>
      <c r="G513" s="26" t="s">
        <v>397</v>
      </c>
      <c r="H513" s="26" t="str">
        <f t="shared" si="142"/>
        <v>Foul Air</v>
      </c>
      <c r="I513" s="25" t="s">
        <v>1841</v>
      </c>
    </row>
    <row r="514" spans="1:9" x14ac:dyDescent="0.2">
      <c r="A514" s="25" t="s">
        <v>1853</v>
      </c>
      <c r="B514" s="26" t="s">
        <v>1854</v>
      </c>
      <c r="C514" s="26" t="s">
        <v>1900</v>
      </c>
      <c r="D514" s="26" t="s">
        <v>130</v>
      </c>
      <c r="E514" s="26" t="s">
        <v>140</v>
      </c>
      <c r="F514" s="65">
        <v>100</v>
      </c>
      <c r="G514" s="26" t="s">
        <v>397</v>
      </c>
      <c r="H514" s="26" t="str">
        <f t="shared" ref="H514" si="143">IF(ISNA(VLOOKUP(G514,CommodityCodes,2,FALSE))=TRUE,"",VLOOKUP(G514,CommodityCodes,2,FALSE))</f>
        <v>Foul Air</v>
      </c>
      <c r="I514" s="25" t="s">
        <v>1841</v>
      </c>
    </row>
    <row r="515" spans="1:9" x14ac:dyDescent="0.2">
      <c r="A515" s="25" t="s">
        <v>1853</v>
      </c>
      <c r="B515" s="26" t="s">
        <v>1855</v>
      </c>
      <c r="C515" s="26" t="s">
        <v>1900</v>
      </c>
      <c r="D515" s="26" t="s">
        <v>130</v>
      </c>
      <c r="E515" s="26" t="s">
        <v>140</v>
      </c>
      <c r="F515" s="65">
        <v>100</v>
      </c>
      <c r="G515" s="26" t="s">
        <v>397</v>
      </c>
      <c r="H515" s="26" t="str">
        <f t="shared" ref="H515:H528" si="144">IF(ISNA(VLOOKUP(G515,CommodityCodes,2,FALSE))=TRUE,"",VLOOKUP(G515,CommodityCodes,2,FALSE))</f>
        <v>Foul Air</v>
      </c>
      <c r="I515" s="25" t="s">
        <v>1841</v>
      </c>
    </row>
    <row r="516" spans="1:9" x14ac:dyDescent="0.2">
      <c r="A516" s="21" t="s">
        <v>1856</v>
      </c>
      <c r="B516" s="26" t="s">
        <v>1863</v>
      </c>
      <c r="C516" s="26" t="s">
        <v>1902</v>
      </c>
      <c r="D516" s="26" t="s">
        <v>2037</v>
      </c>
      <c r="E516" s="26" t="s">
        <v>2038</v>
      </c>
      <c r="F516" s="65">
        <v>900</v>
      </c>
      <c r="G516" s="26" t="s">
        <v>397</v>
      </c>
      <c r="H516" s="26" t="str">
        <f t="shared" si="144"/>
        <v>Foul Air</v>
      </c>
      <c r="I516" s="25"/>
    </row>
    <row r="517" spans="1:9" x14ac:dyDescent="0.2">
      <c r="A517" s="21" t="s">
        <v>1857</v>
      </c>
      <c r="B517" s="26" t="s">
        <v>2042</v>
      </c>
      <c r="C517" s="26" t="s">
        <v>1902</v>
      </c>
      <c r="D517" s="26" t="s">
        <v>2037</v>
      </c>
      <c r="E517" s="26" t="s">
        <v>2038</v>
      </c>
      <c r="F517" s="65">
        <v>900</v>
      </c>
      <c r="G517" s="26" t="s">
        <v>397</v>
      </c>
      <c r="H517" s="26" t="str">
        <f t="shared" si="144"/>
        <v>Foul Air</v>
      </c>
      <c r="I517" s="25"/>
    </row>
    <row r="518" spans="1:9" x14ac:dyDescent="0.2">
      <c r="A518" s="21" t="s">
        <v>1858</v>
      </c>
      <c r="B518" s="26" t="s">
        <v>1864</v>
      </c>
      <c r="C518" s="26" t="s">
        <v>1902</v>
      </c>
      <c r="D518" s="26" t="s">
        <v>130</v>
      </c>
      <c r="E518" s="26" t="s">
        <v>140</v>
      </c>
      <c r="F518" s="65">
        <v>100</v>
      </c>
      <c r="G518" s="26" t="s">
        <v>181</v>
      </c>
      <c r="H518" s="26" t="str">
        <f t="shared" si="144"/>
        <v>Process Drain</v>
      </c>
      <c r="I518" s="25" t="s">
        <v>1841</v>
      </c>
    </row>
    <row r="519" spans="1:9" x14ac:dyDescent="0.2">
      <c r="A519" s="21" t="s">
        <v>1858</v>
      </c>
      <c r="B519" s="26" t="s">
        <v>2369</v>
      </c>
      <c r="C519" s="26" t="s">
        <v>1902</v>
      </c>
      <c r="D519" s="26" t="s">
        <v>130</v>
      </c>
      <c r="E519" s="26" t="s">
        <v>140</v>
      </c>
      <c r="F519" s="65">
        <v>100</v>
      </c>
      <c r="G519" s="26" t="s">
        <v>181</v>
      </c>
      <c r="H519" s="26" t="str">
        <f t="shared" si="144"/>
        <v>Process Drain</v>
      </c>
      <c r="I519" s="25" t="s">
        <v>1841</v>
      </c>
    </row>
    <row r="520" spans="1:9" x14ac:dyDescent="0.2">
      <c r="A520" s="25" t="s">
        <v>1858</v>
      </c>
      <c r="B520" s="26" t="s">
        <v>1866</v>
      </c>
      <c r="C520" s="26" t="s">
        <v>1902</v>
      </c>
      <c r="D520" s="26" t="s">
        <v>130</v>
      </c>
      <c r="E520" s="26" t="s">
        <v>140</v>
      </c>
      <c r="F520" s="65">
        <v>100</v>
      </c>
      <c r="G520" s="26" t="s">
        <v>181</v>
      </c>
      <c r="H520" s="26" t="str">
        <f t="shared" si="144"/>
        <v>Process Drain</v>
      </c>
      <c r="I520" s="25" t="s">
        <v>1841</v>
      </c>
    </row>
    <row r="521" spans="1:9" x14ac:dyDescent="0.2">
      <c r="A521" s="25" t="s">
        <v>1858</v>
      </c>
      <c r="B521" s="26" t="s">
        <v>1867</v>
      </c>
      <c r="C521" s="26" t="s">
        <v>1902</v>
      </c>
      <c r="D521" s="26" t="s">
        <v>130</v>
      </c>
      <c r="E521" s="26" t="s">
        <v>140</v>
      </c>
      <c r="F521" s="65">
        <v>100</v>
      </c>
      <c r="G521" s="26" t="s">
        <v>181</v>
      </c>
      <c r="H521" s="26" t="str">
        <f t="shared" si="144"/>
        <v>Process Drain</v>
      </c>
      <c r="I521" s="25" t="s">
        <v>1841</v>
      </c>
    </row>
    <row r="522" spans="1:9" x14ac:dyDescent="0.2">
      <c r="A522" s="25" t="s">
        <v>1859</v>
      </c>
      <c r="B522" s="26" t="s">
        <v>1868</v>
      </c>
      <c r="C522" s="26" t="s">
        <v>1903</v>
      </c>
      <c r="D522" s="26" t="s">
        <v>130</v>
      </c>
      <c r="E522" s="26" t="s">
        <v>140</v>
      </c>
      <c r="F522" s="65">
        <v>100</v>
      </c>
      <c r="G522" s="26" t="s">
        <v>397</v>
      </c>
      <c r="H522" s="26" t="str">
        <f t="shared" si="144"/>
        <v>Foul Air</v>
      </c>
      <c r="I522" s="25" t="s">
        <v>1841</v>
      </c>
    </row>
    <row r="523" spans="1:9" x14ac:dyDescent="0.2">
      <c r="A523" s="25" t="s">
        <v>1860</v>
      </c>
      <c r="B523" s="26" t="s">
        <v>1869</v>
      </c>
      <c r="C523" s="26" t="s">
        <v>1903</v>
      </c>
      <c r="D523" s="26" t="s">
        <v>128</v>
      </c>
      <c r="E523" s="26" t="s">
        <v>126</v>
      </c>
      <c r="F523" s="65">
        <v>100</v>
      </c>
      <c r="G523" s="26" t="s">
        <v>397</v>
      </c>
      <c r="H523" s="26" t="str">
        <f t="shared" si="144"/>
        <v>Foul Air</v>
      </c>
      <c r="I523" s="25" t="s">
        <v>1841</v>
      </c>
    </row>
    <row r="524" spans="1:9" x14ac:dyDescent="0.2">
      <c r="A524" s="25" t="s">
        <v>1860</v>
      </c>
      <c r="B524" s="26" t="s">
        <v>1870</v>
      </c>
      <c r="C524" s="26" t="s">
        <v>1903</v>
      </c>
      <c r="D524" s="26" t="s">
        <v>130</v>
      </c>
      <c r="E524" s="26" t="s">
        <v>140</v>
      </c>
      <c r="F524" s="65">
        <v>100</v>
      </c>
      <c r="G524" s="26" t="s">
        <v>397</v>
      </c>
      <c r="H524" s="26" t="str">
        <f t="shared" si="144"/>
        <v>Foul Air</v>
      </c>
      <c r="I524" s="25" t="s">
        <v>1841</v>
      </c>
    </row>
    <row r="525" spans="1:9" x14ac:dyDescent="0.2">
      <c r="A525" s="25" t="s">
        <v>1861</v>
      </c>
      <c r="B525" s="26" t="s">
        <v>1871</v>
      </c>
      <c r="C525" s="26" t="s">
        <v>1903</v>
      </c>
      <c r="D525" s="26" t="s">
        <v>130</v>
      </c>
      <c r="E525" s="26" t="s">
        <v>140</v>
      </c>
      <c r="F525" s="65">
        <v>100</v>
      </c>
      <c r="G525" s="26" t="s">
        <v>397</v>
      </c>
      <c r="H525" s="26" t="str">
        <f t="shared" si="144"/>
        <v>Foul Air</v>
      </c>
      <c r="I525" s="25" t="s">
        <v>1841</v>
      </c>
    </row>
    <row r="526" spans="1:9" x14ac:dyDescent="0.2">
      <c r="A526" s="25" t="s">
        <v>1862</v>
      </c>
      <c r="B526" s="26" t="s">
        <v>1872</v>
      </c>
      <c r="C526" s="26" t="s">
        <v>1903</v>
      </c>
      <c r="D526" s="26" t="s">
        <v>128</v>
      </c>
      <c r="E526" s="26" t="s">
        <v>126</v>
      </c>
      <c r="F526" s="65">
        <v>100</v>
      </c>
      <c r="G526" s="26" t="s">
        <v>397</v>
      </c>
      <c r="H526" s="26" t="str">
        <f t="shared" si="144"/>
        <v>Foul Air</v>
      </c>
      <c r="I526" s="25" t="s">
        <v>1841</v>
      </c>
    </row>
    <row r="527" spans="1:9" x14ac:dyDescent="0.2">
      <c r="A527" s="25" t="s">
        <v>1862</v>
      </c>
      <c r="B527" s="26" t="s">
        <v>1873</v>
      </c>
      <c r="C527" s="26" t="s">
        <v>1903</v>
      </c>
      <c r="D527" s="26" t="s">
        <v>130</v>
      </c>
      <c r="E527" s="26" t="s">
        <v>140</v>
      </c>
      <c r="F527" s="65">
        <v>100</v>
      </c>
      <c r="G527" s="26" t="s">
        <v>397</v>
      </c>
      <c r="H527" s="26" t="str">
        <f t="shared" si="144"/>
        <v>Foul Air</v>
      </c>
      <c r="I527" s="25" t="s">
        <v>1841</v>
      </c>
    </row>
    <row r="528" spans="1:9" x14ac:dyDescent="0.2">
      <c r="A528" s="25" t="s">
        <v>1853</v>
      </c>
      <c r="B528" s="26" t="s">
        <v>1865</v>
      </c>
      <c r="C528" s="26" t="s">
        <v>1903</v>
      </c>
      <c r="D528" s="26" t="s">
        <v>130</v>
      </c>
      <c r="E528" s="26" t="s">
        <v>140</v>
      </c>
      <c r="F528" s="65">
        <v>100</v>
      </c>
      <c r="G528" s="26" t="s">
        <v>397</v>
      </c>
      <c r="H528" s="26" t="str">
        <f t="shared" si="144"/>
        <v>Foul Air</v>
      </c>
      <c r="I528" s="25" t="s">
        <v>1841</v>
      </c>
    </row>
    <row r="529" spans="1:9" x14ac:dyDescent="0.2">
      <c r="A529" s="25" t="s">
        <v>1853</v>
      </c>
      <c r="B529" s="26" t="s">
        <v>1874</v>
      </c>
      <c r="C529" s="26" t="s">
        <v>1903</v>
      </c>
      <c r="D529" s="26" t="s">
        <v>130</v>
      </c>
      <c r="E529" s="26" t="s">
        <v>140</v>
      </c>
      <c r="F529" s="65">
        <v>100</v>
      </c>
      <c r="G529" s="26" t="s">
        <v>397</v>
      </c>
      <c r="H529" s="26" t="str">
        <f t="shared" ref="H529:H530" si="145">IF(ISNA(VLOOKUP(G529,CommodityCodes,2,FALSE))=TRUE,"",VLOOKUP(G529,CommodityCodes,2,FALSE))</f>
        <v>Foul Air</v>
      </c>
      <c r="I529" s="25" t="s">
        <v>1841</v>
      </c>
    </row>
    <row r="530" spans="1:9" x14ac:dyDescent="0.2">
      <c r="A530" s="25" t="s">
        <v>1894</v>
      </c>
      <c r="B530" s="26" t="s">
        <v>2325</v>
      </c>
      <c r="C530" s="26" t="s">
        <v>1901</v>
      </c>
      <c r="D530" s="26" t="s">
        <v>130</v>
      </c>
      <c r="E530" s="26" t="s">
        <v>916</v>
      </c>
      <c r="F530" s="65">
        <v>75</v>
      </c>
      <c r="G530" s="26" t="s">
        <v>162</v>
      </c>
      <c r="H530" s="26" t="str">
        <f t="shared" si="145"/>
        <v>Flushing Water</v>
      </c>
      <c r="I530" s="25"/>
    </row>
    <row r="531" spans="1:9" x14ac:dyDescent="0.2">
      <c r="A531" s="25" t="s">
        <v>1894</v>
      </c>
      <c r="B531" s="26" t="s">
        <v>1897</v>
      </c>
      <c r="C531" s="26" t="s">
        <v>1901</v>
      </c>
      <c r="D531" s="26" t="s">
        <v>130</v>
      </c>
      <c r="E531" s="26" t="s">
        <v>916</v>
      </c>
      <c r="F531" s="65">
        <v>75</v>
      </c>
      <c r="G531" s="26" t="s">
        <v>162</v>
      </c>
      <c r="H531" s="26" t="str">
        <f t="shared" ref="H531" si="146">IF(ISNA(VLOOKUP(G531,CommodityCodes,2,FALSE))=TRUE,"",VLOOKUP(G531,CommodityCodes,2,FALSE))</f>
        <v>Flushing Water</v>
      </c>
      <c r="I531" s="25"/>
    </row>
    <row r="532" spans="1:9" x14ac:dyDescent="0.2">
      <c r="A532" s="25" t="s">
        <v>1895</v>
      </c>
      <c r="B532" s="26" t="s">
        <v>1898</v>
      </c>
      <c r="C532" s="26" t="s">
        <v>1901</v>
      </c>
      <c r="D532" s="26" t="s">
        <v>130</v>
      </c>
      <c r="E532" s="26" t="s">
        <v>916</v>
      </c>
      <c r="F532" s="65">
        <v>75</v>
      </c>
      <c r="G532" s="26" t="s">
        <v>162</v>
      </c>
      <c r="H532" s="26" t="str">
        <f t="shared" ref="H532:H535" si="147">IF(ISNA(VLOOKUP(G532,CommodityCodes,2,FALSE))=TRUE,"",VLOOKUP(G532,CommodityCodes,2,FALSE))</f>
        <v>Flushing Water</v>
      </c>
      <c r="I532" s="25"/>
    </row>
    <row r="533" spans="1:9" x14ac:dyDescent="0.2">
      <c r="A533" s="25" t="s">
        <v>1896</v>
      </c>
      <c r="B533" s="26" t="s">
        <v>1899</v>
      </c>
      <c r="C533" s="26" t="s">
        <v>1901</v>
      </c>
      <c r="D533" s="26" t="s">
        <v>130</v>
      </c>
      <c r="E533" s="26" t="s">
        <v>916</v>
      </c>
      <c r="F533" s="65">
        <v>75</v>
      </c>
      <c r="G533" s="26" t="s">
        <v>162</v>
      </c>
      <c r="H533" s="26" t="str">
        <f t="shared" si="147"/>
        <v>Flushing Water</v>
      </c>
      <c r="I533" s="25"/>
    </row>
    <row r="534" spans="1:9" x14ac:dyDescent="0.2">
      <c r="A534" s="25" t="s">
        <v>1895</v>
      </c>
      <c r="B534" s="26" t="s">
        <v>2417</v>
      </c>
      <c r="C534" s="26" t="s">
        <v>1901</v>
      </c>
      <c r="D534" s="26" t="s">
        <v>130</v>
      </c>
      <c r="E534" s="26" t="s">
        <v>916</v>
      </c>
      <c r="F534" s="65">
        <v>75</v>
      </c>
      <c r="G534" s="26" t="s">
        <v>162</v>
      </c>
      <c r="H534" s="26" t="str">
        <f t="shared" si="147"/>
        <v>Flushing Water</v>
      </c>
      <c r="I534" s="25"/>
    </row>
    <row r="535" spans="1:9" x14ac:dyDescent="0.2">
      <c r="A535" s="25" t="s">
        <v>1904</v>
      </c>
      <c r="B535" s="26" t="s">
        <v>1905</v>
      </c>
      <c r="C535" s="26" t="s">
        <v>1908</v>
      </c>
      <c r="D535" s="26" t="s">
        <v>2037</v>
      </c>
      <c r="E535" s="26" t="s">
        <v>2038</v>
      </c>
      <c r="F535" s="65">
        <v>900</v>
      </c>
      <c r="G535" s="26" t="s">
        <v>397</v>
      </c>
      <c r="H535" s="26" t="str">
        <f t="shared" si="147"/>
        <v>Foul Air</v>
      </c>
      <c r="I535" s="25"/>
    </row>
    <row r="536" spans="1:9" x14ac:dyDescent="0.2">
      <c r="A536" s="25" t="s">
        <v>1907</v>
      </c>
      <c r="B536" s="26" t="s">
        <v>1906</v>
      </c>
      <c r="C536" s="26" t="s">
        <v>1908</v>
      </c>
      <c r="D536" s="26" t="s">
        <v>2037</v>
      </c>
      <c r="E536" s="26" t="s">
        <v>2038</v>
      </c>
      <c r="F536" s="65">
        <v>900</v>
      </c>
      <c r="G536" s="26" t="s">
        <v>397</v>
      </c>
      <c r="H536" s="26" t="str">
        <f t="shared" ref="H536:H537" si="148">IF(ISNA(VLOOKUP(G536,CommodityCodes,2,FALSE))=TRUE,"",VLOOKUP(G536,CommodityCodes,2,FALSE))</f>
        <v>Foul Air</v>
      </c>
      <c r="I536" s="25"/>
    </row>
    <row r="537" spans="1:9" x14ac:dyDescent="0.2">
      <c r="A537" s="25" t="s">
        <v>1909</v>
      </c>
      <c r="B537" s="26" t="s">
        <v>1911</v>
      </c>
      <c r="C537" s="26" t="s">
        <v>1913</v>
      </c>
      <c r="D537" s="26" t="s">
        <v>2037</v>
      </c>
      <c r="E537" s="26" t="s">
        <v>2038</v>
      </c>
      <c r="F537" s="65">
        <v>900</v>
      </c>
      <c r="G537" s="26" t="s">
        <v>397</v>
      </c>
      <c r="H537" s="26" t="str">
        <f t="shared" si="148"/>
        <v>Foul Air</v>
      </c>
      <c r="I537" s="25"/>
    </row>
    <row r="538" spans="1:9" x14ac:dyDescent="0.2">
      <c r="A538" s="25" t="s">
        <v>1910</v>
      </c>
      <c r="B538" s="26" t="s">
        <v>1912</v>
      </c>
      <c r="C538" s="26" t="s">
        <v>1913</v>
      </c>
      <c r="D538" s="26" t="s">
        <v>2037</v>
      </c>
      <c r="E538" s="26" t="s">
        <v>2038</v>
      </c>
      <c r="F538" s="65">
        <v>900</v>
      </c>
      <c r="G538" s="26" t="s">
        <v>397</v>
      </c>
      <c r="H538" s="26" t="str">
        <f t="shared" ref="H538:H540" si="149">IF(ISNA(VLOOKUP(G538,CommodityCodes,2,FALSE))=TRUE,"",VLOOKUP(G538,CommodityCodes,2,FALSE))</f>
        <v>Foul Air</v>
      </c>
      <c r="I538" s="25"/>
    </row>
    <row r="539" spans="1:9" x14ac:dyDescent="0.2">
      <c r="A539" s="25" t="s">
        <v>1914</v>
      </c>
      <c r="B539" s="26" t="s">
        <v>1916</v>
      </c>
      <c r="C539" s="26" t="s">
        <v>1918</v>
      </c>
      <c r="D539" s="26" t="s">
        <v>2037</v>
      </c>
      <c r="E539" s="26" t="s">
        <v>2038</v>
      </c>
      <c r="F539" s="65">
        <v>900</v>
      </c>
      <c r="G539" s="26" t="s">
        <v>397</v>
      </c>
      <c r="H539" s="26" t="str">
        <f t="shared" si="149"/>
        <v>Foul Air</v>
      </c>
      <c r="I539" s="25"/>
    </row>
    <row r="540" spans="1:9" x14ac:dyDescent="0.2">
      <c r="A540" s="25" t="s">
        <v>1915</v>
      </c>
      <c r="B540" s="26" t="s">
        <v>1917</v>
      </c>
      <c r="C540" s="26" t="s">
        <v>1918</v>
      </c>
      <c r="D540" s="26" t="s">
        <v>2037</v>
      </c>
      <c r="E540" s="26" t="s">
        <v>2038</v>
      </c>
      <c r="F540" s="65">
        <v>900</v>
      </c>
      <c r="G540" s="26" t="s">
        <v>397</v>
      </c>
      <c r="H540" s="26" t="str">
        <f t="shared" si="149"/>
        <v>Foul Air</v>
      </c>
      <c r="I540" s="25"/>
    </row>
    <row r="541" spans="1:9" x14ac:dyDescent="0.2">
      <c r="A541" s="25" t="s">
        <v>1919</v>
      </c>
      <c r="B541" s="26" t="s">
        <v>1920</v>
      </c>
      <c r="C541" s="26" t="s">
        <v>1922</v>
      </c>
      <c r="D541" s="26" t="s">
        <v>128</v>
      </c>
      <c r="E541" s="26" t="s">
        <v>126</v>
      </c>
      <c r="F541" s="65">
        <v>75</v>
      </c>
      <c r="G541" s="26" t="s">
        <v>135</v>
      </c>
      <c r="H541" s="26" t="str">
        <f t="shared" ref="H541" si="150">IF(ISNA(VLOOKUP(G541,CommodityCodes,2,FALSE))=TRUE,"",VLOOKUP(G541,CommodityCodes,2,FALSE))</f>
        <v>Sump Pump Discharge</v>
      </c>
      <c r="I541" s="25"/>
    </row>
    <row r="542" spans="1:9" x14ac:dyDescent="0.2">
      <c r="A542" s="25" t="s">
        <v>1919</v>
      </c>
      <c r="B542" s="26" t="s">
        <v>1921</v>
      </c>
      <c r="C542" s="26" t="s">
        <v>1922</v>
      </c>
      <c r="D542" s="26" t="s">
        <v>130</v>
      </c>
      <c r="E542" s="26" t="s">
        <v>916</v>
      </c>
      <c r="F542" s="65">
        <v>75</v>
      </c>
      <c r="G542" s="26" t="s">
        <v>135</v>
      </c>
      <c r="H542" s="26" t="str">
        <f t="shared" ref="H542:H543" si="151">IF(ISNA(VLOOKUP(G542,CommodityCodes,2,FALSE))=TRUE,"",VLOOKUP(G542,CommodityCodes,2,FALSE))</f>
        <v>Sump Pump Discharge</v>
      </c>
      <c r="I542" s="25"/>
    </row>
    <row r="543" spans="1:9" x14ac:dyDescent="0.2">
      <c r="A543" s="25" t="s">
        <v>1923</v>
      </c>
      <c r="B543" s="26" t="s">
        <v>1924</v>
      </c>
      <c r="C543" s="26" t="s">
        <v>1922</v>
      </c>
      <c r="D543" s="26" t="s">
        <v>128</v>
      </c>
      <c r="E543" s="26" t="s">
        <v>126</v>
      </c>
      <c r="F543" s="65">
        <v>75</v>
      </c>
      <c r="G543" s="26" t="s">
        <v>135</v>
      </c>
      <c r="H543" s="26" t="str">
        <f t="shared" si="151"/>
        <v>Sump Pump Discharge</v>
      </c>
      <c r="I543" s="25"/>
    </row>
    <row r="544" spans="1:9" x14ac:dyDescent="0.2">
      <c r="A544" s="25" t="s">
        <v>1923</v>
      </c>
      <c r="B544" s="26" t="s">
        <v>1925</v>
      </c>
      <c r="C544" s="26" t="s">
        <v>1922</v>
      </c>
      <c r="D544" s="26" t="s">
        <v>130</v>
      </c>
      <c r="E544" s="26" t="s">
        <v>916</v>
      </c>
      <c r="F544" s="65">
        <v>75</v>
      </c>
      <c r="G544" s="26" t="s">
        <v>135</v>
      </c>
      <c r="H544" s="26" t="str">
        <f t="shared" ref="H544" si="152">IF(ISNA(VLOOKUP(G544,CommodityCodes,2,FALSE))=TRUE,"",VLOOKUP(G544,CommodityCodes,2,FALSE))</f>
        <v>Sump Pump Discharge</v>
      </c>
      <c r="I544" s="25"/>
    </row>
    <row r="545" spans="1:9" x14ac:dyDescent="0.2">
      <c r="A545" s="25" t="s">
        <v>1926</v>
      </c>
      <c r="B545" s="26" t="s">
        <v>1928</v>
      </c>
      <c r="C545" s="26" t="s">
        <v>1922</v>
      </c>
      <c r="D545" s="26" t="s">
        <v>130</v>
      </c>
      <c r="E545" s="26" t="s">
        <v>916</v>
      </c>
      <c r="F545" s="65">
        <v>100</v>
      </c>
      <c r="G545" s="26" t="s">
        <v>459</v>
      </c>
      <c r="H545" s="26" t="str">
        <f t="shared" ref="H545:H547" si="153">IF(ISNA(VLOOKUP(G545,CommodityCodes,2,FALSE))=TRUE,"",VLOOKUP(G545,CommodityCodes,2,FALSE))</f>
        <v>Process Vent</v>
      </c>
      <c r="I545" s="25"/>
    </row>
    <row r="546" spans="1:9" x14ac:dyDescent="0.2">
      <c r="A546" s="25" t="s">
        <v>1927</v>
      </c>
      <c r="B546" s="26" t="s">
        <v>2326</v>
      </c>
      <c r="C546" s="26" t="s">
        <v>1922</v>
      </c>
      <c r="D546" s="26" t="s">
        <v>130</v>
      </c>
      <c r="E546" s="26" t="s">
        <v>916</v>
      </c>
      <c r="F546" s="65">
        <v>100</v>
      </c>
      <c r="G546" s="26" t="s">
        <v>397</v>
      </c>
      <c r="H546" s="26" t="str">
        <f t="shared" si="153"/>
        <v>Foul Air</v>
      </c>
      <c r="I546" s="25"/>
    </row>
    <row r="547" spans="1:9" x14ac:dyDescent="0.2">
      <c r="A547" s="25" t="s">
        <v>1929</v>
      </c>
      <c r="B547" s="26" t="s">
        <v>1930</v>
      </c>
      <c r="C547" s="26" t="s">
        <v>1931</v>
      </c>
      <c r="D547" s="26" t="s">
        <v>2037</v>
      </c>
      <c r="E547" s="26" t="s">
        <v>2038</v>
      </c>
      <c r="F547" s="65">
        <v>1200</v>
      </c>
      <c r="G547" s="26" t="s">
        <v>397</v>
      </c>
      <c r="H547" s="26" t="str">
        <f t="shared" si="153"/>
        <v>Foul Air</v>
      </c>
      <c r="I547" s="25"/>
    </row>
    <row r="548" spans="1:9" x14ac:dyDescent="0.2">
      <c r="A548" s="25" t="s">
        <v>1950</v>
      </c>
      <c r="B548" s="26" t="s">
        <v>1932</v>
      </c>
      <c r="C548" s="26" t="s">
        <v>1931</v>
      </c>
      <c r="D548" s="26" t="s">
        <v>2037</v>
      </c>
      <c r="E548" s="26" t="s">
        <v>2038</v>
      </c>
      <c r="F548" s="65">
        <v>1200</v>
      </c>
      <c r="G548" s="26" t="s">
        <v>397</v>
      </c>
      <c r="H548" s="26" t="str">
        <f t="shared" ref="H548" si="154">IF(ISNA(VLOOKUP(G548,CommodityCodes,2,FALSE))=TRUE,"",VLOOKUP(G548,CommodityCodes,2,FALSE))</f>
        <v>Foul Air</v>
      </c>
      <c r="I548" s="25"/>
    </row>
    <row r="549" spans="1:9" x14ac:dyDescent="0.2">
      <c r="A549" s="25" t="s">
        <v>1951</v>
      </c>
      <c r="B549" s="26" t="s">
        <v>2043</v>
      </c>
      <c r="C549" s="26" t="s">
        <v>1931</v>
      </c>
      <c r="D549" s="26" t="s">
        <v>2037</v>
      </c>
      <c r="E549" s="26" t="s">
        <v>2038</v>
      </c>
      <c r="F549" s="65">
        <v>1200</v>
      </c>
      <c r="G549" s="26" t="s">
        <v>397</v>
      </c>
      <c r="H549" s="26" t="str">
        <f t="shared" ref="H549" si="155">IF(ISNA(VLOOKUP(G549,CommodityCodes,2,FALSE))=TRUE,"",VLOOKUP(G549,CommodityCodes,2,FALSE))</f>
        <v>Foul Air</v>
      </c>
      <c r="I549" s="25"/>
    </row>
    <row r="550" spans="1:9" x14ac:dyDescent="0.2">
      <c r="A550" s="35" t="s">
        <v>543</v>
      </c>
      <c r="B550" s="37"/>
      <c r="C550" s="37"/>
      <c r="D550" s="39"/>
      <c r="E550" s="39"/>
      <c r="F550" s="64"/>
      <c r="G550" s="37"/>
      <c r="H550" s="37" t="str">
        <f t="shared" si="85"/>
        <v/>
      </c>
      <c r="I550" s="36"/>
    </row>
    <row r="551" spans="1:9" x14ac:dyDescent="0.2">
      <c r="A551" s="25" t="s">
        <v>1496</v>
      </c>
      <c r="B551" s="26" t="s">
        <v>1497</v>
      </c>
      <c r="C551" s="26" t="s">
        <v>1498</v>
      </c>
      <c r="D551" s="26" t="s">
        <v>130</v>
      </c>
      <c r="E551" s="26" t="s">
        <v>140</v>
      </c>
      <c r="F551" s="65">
        <v>75</v>
      </c>
      <c r="G551" s="26" t="s">
        <v>153</v>
      </c>
      <c r="H551" s="26" t="str">
        <f t="shared" ref="H551:H577" si="156">IF(ISNA(VLOOKUP(G551,CommodityCodes,2,FALSE))=TRUE,"",VLOOKUP(G551,CommodityCodes,2,FALSE))</f>
        <v>Sodium Bisulphite</v>
      </c>
      <c r="I551" s="25"/>
    </row>
    <row r="552" spans="1:9" x14ac:dyDescent="0.2">
      <c r="A552" s="25" t="s">
        <v>1499</v>
      </c>
      <c r="B552" s="26" t="s">
        <v>1501</v>
      </c>
      <c r="C552" s="26" t="s">
        <v>1498</v>
      </c>
      <c r="D552" s="26" t="s">
        <v>130</v>
      </c>
      <c r="E552" s="26" t="s">
        <v>140</v>
      </c>
      <c r="F552" s="65">
        <v>75</v>
      </c>
      <c r="G552" s="26" t="s">
        <v>153</v>
      </c>
      <c r="H552" s="26" t="str">
        <f t="shared" si="156"/>
        <v>Sodium Bisulphite</v>
      </c>
      <c r="I552" s="25"/>
    </row>
    <row r="553" spans="1:9" x14ac:dyDescent="0.2">
      <c r="A553" s="25" t="s">
        <v>1500</v>
      </c>
      <c r="B553" s="26" t="s">
        <v>1502</v>
      </c>
      <c r="C553" s="26" t="s">
        <v>1498</v>
      </c>
      <c r="D553" s="26" t="s">
        <v>130</v>
      </c>
      <c r="E553" s="26" t="s">
        <v>140</v>
      </c>
      <c r="F553" s="65">
        <v>75</v>
      </c>
      <c r="G553" s="26" t="s">
        <v>153</v>
      </c>
      <c r="H553" s="26" t="str">
        <f t="shared" si="156"/>
        <v>Sodium Bisulphite</v>
      </c>
      <c r="I553" s="25"/>
    </row>
    <row r="554" spans="1:9" x14ac:dyDescent="0.2">
      <c r="A554" s="25" t="s">
        <v>1504</v>
      </c>
      <c r="B554" s="26" t="s">
        <v>1503</v>
      </c>
      <c r="C554" s="26" t="s">
        <v>1498</v>
      </c>
      <c r="D554" s="26" t="s">
        <v>130</v>
      </c>
      <c r="E554" s="26" t="s">
        <v>140</v>
      </c>
      <c r="F554" s="65">
        <v>75</v>
      </c>
      <c r="G554" s="26" t="s">
        <v>153</v>
      </c>
      <c r="H554" s="26" t="str">
        <f t="shared" si="156"/>
        <v>Sodium Bisulphite</v>
      </c>
      <c r="I554" s="25"/>
    </row>
    <row r="555" spans="1:9" x14ac:dyDescent="0.2">
      <c r="A555" s="25" t="s">
        <v>1505</v>
      </c>
      <c r="B555" s="26" t="s">
        <v>1506</v>
      </c>
      <c r="C555" s="26" t="s">
        <v>1458</v>
      </c>
      <c r="D555" s="26" t="s">
        <v>130</v>
      </c>
      <c r="E555" s="26" t="s">
        <v>916</v>
      </c>
      <c r="F555" s="65">
        <v>75</v>
      </c>
      <c r="G555" s="26" t="s">
        <v>162</v>
      </c>
      <c r="H555" s="26" t="str">
        <f t="shared" si="156"/>
        <v>Flushing Water</v>
      </c>
      <c r="I555" s="25"/>
    </row>
    <row r="556" spans="1:9" x14ac:dyDescent="0.2">
      <c r="A556" s="25" t="s">
        <v>1505</v>
      </c>
      <c r="B556" s="26" t="s">
        <v>1507</v>
      </c>
      <c r="C556" s="26" t="s">
        <v>1458</v>
      </c>
      <c r="D556" s="26" t="s">
        <v>128</v>
      </c>
      <c r="E556" s="26" t="s">
        <v>126</v>
      </c>
      <c r="F556" s="65">
        <v>75</v>
      </c>
      <c r="G556" s="26" t="s">
        <v>162</v>
      </c>
      <c r="H556" s="26" t="str">
        <f t="shared" si="156"/>
        <v>Flushing Water</v>
      </c>
      <c r="I556" s="25"/>
    </row>
    <row r="557" spans="1:9" x14ac:dyDescent="0.2">
      <c r="A557" s="25" t="s">
        <v>1505</v>
      </c>
      <c r="B557" s="26" t="s">
        <v>1508</v>
      </c>
      <c r="C557" s="26" t="s">
        <v>1458</v>
      </c>
      <c r="D557" s="26" t="s">
        <v>130</v>
      </c>
      <c r="E557" s="26" t="s">
        <v>916</v>
      </c>
      <c r="F557" s="65">
        <v>75</v>
      </c>
      <c r="G557" s="26" t="s">
        <v>162</v>
      </c>
      <c r="H557" s="26" t="str">
        <f t="shared" si="156"/>
        <v>Flushing Water</v>
      </c>
      <c r="I557" s="25"/>
    </row>
    <row r="558" spans="1:9" x14ac:dyDescent="0.2">
      <c r="A558" s="25" t="s">
        <v>1510</v>
      </c>
      <c r="B558" s="26" t="s">
        <v>1509</v>
      </c>
      <c r="C558" s="26" t="s">
        <v>1458</v>
      </c>
      <c r="D558" s="26" t="s">
        <v>130</v>
      </c>
      <c r="E558" s="26" t="s">
        <v>140</v>
      </c>
      <c r="F558" s="65">
        <v>75</v>
      </c>
      <c r="G558" s="26" t="s">
        <v>149</v>
      </c>
      <c r="H558" s="26" t="str">
        <f t="shared" si="156"/>
        <v>Mixed Polymer</v>
      </c>
      <c r="I558" s="25"/>
    </row>
    <row r="559" spans="1:9" x14ac:dyDescent="0.2">
      <c r="A559" s="25" t="s">
        <v>1505</v>
      </c>
      <c r="B559" s="26" t="s">
        <v>1512</v>
      </c>
      <c r="C559" s="26" t="s">
        <v>1459</v>
      </c>
      <c r="D559" s="26" t="s">
        <v>130</v>
      </c>
      <c r="E559" s="26" t="s">
        <v>916</v>
      </c>
      <c r="F559" s="65">
        <v>75</v>
      </c>
      <c r="G559" s="26" t="s">
        <v>162</v>
      </c>
      <c r="H559" s="26" t="str">
        <f t="shared" si="156"/>
        <v>Flushing Water</v>
      </c>
      <c r="I559" s="25"/>
    </row>
    <row r="560" spans="1:9" x14ac:dyDescent="0.2">
      <c r="A560" s="25" t="s">
        <v>1505</v>
      </c>
      <c r="B560" s="26" t="s">
        <v>1513</v>
      </c>
      <c r="C560" s="26" t="s">
        <v>1459</v>
      </c>
      <c r="D560" s="26" t="s">
        <v>128</v>
      </c>
      <c r="E560" s="26" t="s">
        <v>126</v>
      </c>
      <c r="F560" s="65">
        <v>75</v>
      </c>
      <c r="G560" s="26" t="s">
        <v>162</v>
      </c>
      <c r="H560" s="26" t="str">
        <f t="shared" si="156"/>
        <v>Flushing Water</v>
      </c>
      <c r="I560" s="25"/>
    </row>
    <row r="561" spans="1:9" x14ac:dyDescent="0.2">
      <c r="A561" s="25" t="s">
        <v>1505</v>
      </c>
      <c r="B561" s="26" t="s">
        <v>1514</v>
      </c>
      <c r="C561" s="26" t="s">
        <v>1459</v>
      </c>
      <c r="D561" s="26" t="s">
        <v>130</v>
      </c>
      <c r="E561" s="26" t="s">
        <v>916</v>
      </c>
      <c r="F561" s="65">
        <v>75</v>
      </c>
      <c r="G561" s="26" t="s">
        <v>162</v>
      </c>
      <c r="H561" s="26" t="str">
        <f t="shared" si="156"/>
        <v>Flushing Water</v>
      </c>
      <c r="I561" s="25"/>
    </row>
    <row r="562" spans="1:9" x14ac:dyDescent="0.2">
      <c r="A562" s="25" t="s">
        <v>1511</v>
      </c>
      <c r="B562" s="26" t="s">
        <v>1515</v>
      </c>
      <c r="C562" s="26" t="s">
        <v>1459</v>
      </c>
      <c r="D562" s="26" t="s">
        <v>130</v>
      </c>
      <c r="E562" s="26" t="s">
        <v>140</v>
      </c>
      <c r="F562" s="65">
        <v>75</v>
      </c>
      <c r="G562" s="26" t="s">
        <v>149</v>
      </c>
      <c r="H562" s="26" t="str">
        <f t="shared" si="156"/>
        <v>Mixed Polymer</v>
      </c>
      <c r="I562" s="25"/>
    </row>
    <row r="563" spans="1:9" x14ac:dyDescent="0.2">
      <c r="A563" s="25" t="s">
        <v>1505</v>
      </c>
      <c r="B563" s="26" t="s">
        <v>1517</v>
      </c>
      <c r="C563" s="26" t="s">
        <v>1460</v>
      </c>
      <c r="D563" s="26" t="s">
        <v>130</v>
      </c>
      <c r="E563" s="26" t="s">
        <v>916</v>
      </c>
      <c r="F563" s="65">
        <v>75</v>
      </c>
      <c r="G563" s="26" t="s">
        <v>162</v>
      </c>
      <c r="H563" s="26" t="str">
        <f t="shared" si="156"/>
        <v>Flushing Water</v>
      </c>
      <c r="I563" s="25"/>
    </row>
    <row r="564" spans="1:9" x14ac:dyDescent="0.2">
      <c r="A564" s="25" t="s">
        <v>1505</v>
      </c>
      <c r="B564" s="26" t="s">
        <v>1518</v>
      </c>
      <c r="C564" s="26" t="s">
        <v>1460</v>
      </c>
      <c r="D564" s="26" t="s">
        <v>128</v>
      </c>
      <c r="E564" s="26" t="s">
        <v>126</v>
      </c>
      <c r="F564" s="65">
        <v>75</v>
      </c>
      <c r="G564" s="26" t="s">
        <v>162</v>
      </c>
      <c r="H564" s="26" t="str">
        <f t="shared" si="156"/>
        <v>Flushing Water</v>
      </c>
      <c r="I564" s="25"/>
    </row>
    <row r="565" spans="1:9" x14ac:dyDescent="0.2">
      <c r="A565" s="25" t="s">
        <v>1505</v>
      </c>
      <c r="B565" s="26" t="s">
        <v>1519</v>
      </c>
      <c r="C565" s="26" t="s">
        <v>1460</v>
      </c>
      <c r="D565" s="26" t="s">
        <v>130</v>
      </c>
      <c r="E565" s="26" t="s">
        <v>916</v>
      </c>
      <c r="F565" s="65">
        <v>75</v>
      </c>
      <c r="G565" s="26" t="s">
        <v>162</v>
      </c>
      <c r="H565" s="26" t="str">
        <f t="shared" si="156"/>
        <v>Flushing Water</v>
      </c>
      <c r="I565" s="25"/>
    </row>
    <row r="566" spans="1:9" x14ac:dyDescent="0.2">
      <c r="A566" s="25" t="s">
        <v>1516</v>
      </c>
      <c r="B566" s="26" t="s">
        <v>1520</v>
      </c>
      <c r="C566" s="26" t="s">
        <v>1460</v>
      </c>
      <c r="D566" s="26" t="s">
        <v>130</v>
      </c>
      <c r="E566" s="26" t="s">
        <v>140</v>
      </c>
      <c r="F566" s="65">
        <v>75</v>
      </c>
      <c r="G566" s="26" t="s">
        <v>149</v>
      </c>
      <c r="H566" s="26" t="str">
        <f t="shared" si="156"/>
        <v>Mixed Polymer</v>
      </c>
      <c r="I566" s="25"/>
    </row>
    <row r="567" spans="1:9" x14ac:dyDescent="0.2">
      <c r="A567" s="25" t="s">
        <v>2659</v>
      </c>
      <c r="B567" s="99" t="s">
        <v>2660</v>
      </c>
      <c r="C567" s="99" t="s">
        <v>1460</v>
      </c>
      <c r="D567" s="99" t="s">
        <v>130</v>
      </c>
      <c r="E567" s="99" t="s">
        <v>140</v>
      </c>
      <c r="F567" s="65">
        <v>75</v>
      </c>
      <c r="G567" s="99" t="s">
        <v>149</v>
      </c>
      <c r="H567" s="99" t="str">
        <f t="shared" ref="H567" si="157">IF(ISNA(VLOOKUP(G567,CommodityCodes,2,FALSE))=TRUE,"",VLOOKUP(G567,CommodityCodes,2,FALSE))</f>
        <v>Mixed Polymer</v>
      </c>
      <c r="I567" s="25"/>
    </row>
    <row r="568" spans="1:9" x14ac:dyDescent="0.2">
      <c r="A568" s="25" t="s">
        <v>1505</v>
      </c>
      <c r="B568" s="26" t="s">
        <v>1521</v>
      </c>
      <c r="C568" s="26" t="s">
        <v>1477</v>
      </c>
      <c r="D568" s="26" t="s">
        <v>130</v>
      </c>
      <c r="E568" s="26" t="s">
        <v>916</v>
      </c>
      <c r="F568" s="65">
        <v>75</v>
      </c>
      <c r="G568" s="26" t="s">
        <v>162</v>
      </c>
      <c r="H568" s="26" t="str">
        <f t="shared" si="156"/>
        <v>Flushing Water</v>
      </c>
      <c r="I568" s="25"/>
    </row>
    <row r="569" spans="1:9" x14ac:dyDescent="0.2">
      <c r="A569" s="25" t="s">
        <v>1505</v>
      </c>
      <c r="B569" s="26" t="s">
        <v>1522</v>
      </c>
      <c r="C569" s="26" t="s">
        <v>1477</v>
      </c>
      <c r="D569" s="26" t="s">
        <v>128</v>
      </c>
      <c r="E569" s="26" t="s">
        <v>126</v>
      </c>
      <c r="F569" s="65">
        <v>75</v>
      </c>
      <c r="G569" s="26" t="s">
        <v>162</v>
      </c>
      <c r="H569" s="26" t="str">
        <f t="shared" si="156"/>
        <v>Flushing Water</v>
      </c>
      <c r="I569" s="25"/>
    </row>
    <row r="570" spans="1:9" x14ac:dyDescent="0.2">
      <c r="A570" s="25" t="s">
        <v>1505</v>
      </c>
      <c r="B570" s="26" t="s">
        <v>1523</v>
      </c>
      <c r="C570" s="26" t="s">
        <v>1477</v>
      </c>
      <c r="D570" s="26" t="s">
        <v>130</v>
      </c>
      <c r="E570" s="26" t="s">
        <v>916</v>
      </c>
      <c r="F570" s="65">
        <v>75</v>
      </c>
      <c r="G570" s="26" t="s">
        <v>162</v>
      </c>
      <c r="H570" s="26" t="str">
        <f t="shared" si="156"/>
        <v>Flushing Water</v>
      </c>
      <c r="I570" s="25"/>
    </row>
    <row r="571" spans="1:9" x14ac:dyDescent="0.2">
      <c r="A571" s="25" t="s">
        <v>1505</v>
      </c>
      <c r="B571" s="26" t="s">
        <v>1524</v>
      </c>
      <c r="C571" s="26" t="s">
        <v>1478</v>
      </c>
      <c r="D571" s="26" t="s">
        <v>130</v>
      </c>
      <c r="E571" s="26" t="s">
        <v>916</v>
      </c>
      <c r="F571" s="65">
        <v>75</v>
      </c>
      <c r="G571" s="26" t="s">
        <v>162</v>
      </c>
      <c r="H571" s="26" t="str">
        <f t="shared" si="156"/>
        <v>Flushing Water</v>
      </c>
      <c r="I571" s="25"/>
    </row>
    <row r="572" spans="1:9" x14ac:dyDescent="0.2">
      <c r="A572" s="25" t="s">
        <v>1505</v>
      </c>
      <c r="B572" s="26" t="s">
        <v>1525</v>
      </c>
      <c r="C572" s="26" t="s">
        <v>1478</v>
      </c>
      <c r="D572" s="26" t="s">
        <v>128</v>
      </c>
      <c r="E572" s="26" t="s">
        <v>126</v>
      </c>
      <c r="F572" s="65">
        <v>75</v>
      </c>
      <c r="G572" s="26" t="s">
        <v>162</v>
      </c>
      <c r="H572" s="26" t="str">
        <f t="shared" si="156"/>
        <v>Flushing Water</v>
      </c>
      <c r="I572" s="25"/>
    </row>
    <row r="573" spans="1:9" x14ac:dyDescent="0.2">
      <c r="A573" s="25" t="s">
        <v>1505</v>
      </c>
      <c r="B573" s="26" t="s">
        <v>1526</v>
      </c>
      <c r="C573" s="26" t="s">
        <v>1478</v>
      </c>
      <c r="D573" s="26" t="s">
        <v>130</v>
      </c>
      <c r="E573" s="26" t="s">
        <v>916</v>
      </c>
      <c r="F573" s="65">
        <v>75</v>
      </c>
      <c r="G573" s="26" t="s">
        <v>162</v>
      </c>
      <c r="H573" s="26" t="str">
        <f t="shared" si="156"/>
        <v>Flushing Water</v>
      </c>
      <c r="I573" s="25"/>
    </row>
    <row r="574" spans="1:9" x14ac:dyDescent="0.2">
      <c r="A574" s="25" t="s">
        <v>1505</v>
      </c>
      <c r="B574" s="26" t="s">
        <v>1528</v>
      </c>
      <c r="C574" s="26" t="s">
        <v>1495</v>
      </c>
      <c r="D574" s="26" t="s">
        <v>130</v>
      </c>
      <c r="E574" s="26" t="s">
        <v>916</v>
      </c>
      <c r="F574" s="65">
        <v>75</v>
      </c>
      <c r="G574" s="26" t="s">
        <v>162</v>
      </c>
      <c r="H574" s="26" t="str">
        <f t="shared" si="156"/>
        <v>Flushing Water</v>
      </c>
      <c r="I574" s="25"/>
    </row>
    <row r="575" spans="1:9" x14ac:dyDescent="0.2">
      <c r="A575" s="25" t="s">
        <v>1505</v>
      </c>
      <c r="B575" s="26" t="s">
        <v>1529</v>
      </c>
      <c r="C575" s="26" t="s">
        <v>1495</v>
      </c>
      <c r="D575" s="26" t="s">
        <v>128</v>
      </c>
      <c r="E575" s="26" t="s">
        <v>126</v>
      </c>
      <c r="F575" s="65">
        <v>75</v>
      </c>
      <c r="G575" s="26" t="s">
        <v>162</v>
      </c>
      <c r="H575" s="26" t="str">
        <f t="shared" si="156"/>
        <v>Flushing Water</v>
      </c>
      <c r="I575" s="25"/>
    </row>
    <row r="576" spans="1:9" x14ac:dyDescent="0.2">
      <c r="A576" s="25" t="s">
        <v>1505</v>
      </c>
      <c r="B576" s="26" t="s">
        <v>1530</v>
      </c>
      <c r="C576" s="26" t="s">
        <v>1495</v>
      </c>
      <c r="D576" s="26" t="s">
        <v>130</v>
      </c>
      <c r="E576" s="26" t="s">
        <v>916</v>
      </c>
      <c r="F576" s="65">
        <v>75</v>
      </c>
      <c r="G576" s="26" t="s">
        <v>162</v>
      </c>
      <c r="H576" s="26" t="str">
        <f t="shared" si="156"/>
        <v>Flushing Water</v>
      </c>
      <c r="I576" s="25"/>
    </row>
    <row r="577" spans="1:9" x14ac:dyDescent="0.2">
      <c r="A577" s="25" t="s">
        <v>1527</v>
      </c>
      <c r="B577" s="26" t="s">
        <v>1531</v>
      </c>
      <c r="C577" s="26" t="s">
        <v>1495</v>
      </c>
      <c r="D577" s="26" t="s">
        <v>130</v>
      </c>
      <c r="E577" s="26" t="s">
        <v>140</v>
      </c>
      <c r="F577" s="65">
        <v>75</v>
      </c>
      <c r="G577" s="26" t="s">
        <v>149</v>
      </c>
      <c r="H577" s="26" t="str">
        <f t="shared" si="156"/>
        <v>Mixed Polymer</v>
      </c>
      <c r="I577" s="25"/>
    </row>
    <row r="578" spans="1:9" x14ac:dyDescent="0.2">
      <c r="A578" s="25"/>
      <c r="B578" s="26"/>
      <c r="C578" s="26"/>
      <c r="D578" s="26"/>
      <c r="E578" s="26"/>
      <c r="F578" s="65"/>
      <c r="G578" s="26"/>
      <c r="H578" s="26"/>
      <c r="I578" s="25"/>
    </row>
    <row r="579" spans="1:9" ht="15" x14ac:dyDescent="0.2">
      <c r="A579" s="48" t="s">
        <v>256</v>
      </c>
      <c r="B579" s="22"/>
      <c r="C579" s="22"/>
      <c r="D579" s="22"/>
      <c r="E579" s="22"/>
      <c r="F579" s="63"/>
      <c r="G579" s="22"/>
      <c r="H579" s="22" t="str">
        <f t="shared" si="85"/>
        <v/>
      </c>
      <c r="I579" s="21"/>
    </row>
    <row r="580" spans="1:9" x14ac:dyDescent="0.2">
      <c r="A580" s="35" t="s">
        <v>536</v>
      </c>
      <c r="B580" s="37"/>
      <c r="C580" s="37"/>
      <c r="D580" s="37"/>
      <c r="E580" s="37"/>
      <c r="F580" s="64"/>
      <c r="G580" s="37"/>
      <c r="H580" s="37" t="str">
        <f t="shared" si="85"/>
        <v/>
      </c>
      <c r="I580" s="36"/>
    </row>
    <row r="581" spans="1:9" s="10" customFormat="1" x14ac:dyDescent="0.2">
      <c r="A581" s="21" t="s">
        <v>493</v>
      </c>
      <c r="B581" s="101" t="s">
        <v>2631</v>
      </c>
      <c r="C581" s="101" t="s">
        <v>114</v>
      </c>
      <c r="D581" s="101" t="s">
        <v>128</v>
      </c>
      <c r="E581" s="101" t="s">
        <v>2029</v>
      </c>
      <c r="F581" s="63">
        <v>75</v>
      </c>
      <c r="G581" s="101" t="s">
        <v>135</v>
      </c>
      <c r="H581" s="101" t="s">
        <v>493</v>
      </c>
      <c r="I581" s="21"/>
    </row>
    <row r="582" spans="1:9" s="10" customFormat="1" x14ac:dyDescent="0.2">
      <c r="A582" s="21" t="s">
        <v>493</v>
      </c>
      <c r="B582" s="101" t="s">
        <v>115</v>
      </c>
      <c r="C582" s="101" t="s">
        <v>114</v>
      </c>
      <c r="D582" s="101" t="s">
        <v>128</v>
      </c>
      <c r="E582" s="101" t="s">
        <v>2029</v>
      </c>
      <c r="F582" s="63">
        <v>75</v>
      </c>
      <c r="G582" s="101" t="s">
        <v>135</v>
      </c>
      <c r="H582" s="101" t="s">
        <v>493</v>
      </c>
      <c r="I582" s="21"/>
    </row>
    <row r="583" spans="1:9" s="10" customFormat="1" x14ac:dyDescent="0.2">
      <c r="A583" s="21" t="s">
        <v>493</v>
      </c>
      <c r="B583" s="101" t="s">
        <v>123</v>
      </c>
      <c r="C583" s="101" t="s">
        <v>114</v>
      </c>
      <c r="D583" s="101" t="s">
        <v>130</v>
      </c>
      <c r="E583" s="101" t="s">
        <v>1319</v>
      </c>
      <c r="F583" s="63">
        <v>75</v>
      </c>
      <c r="G583" s="101" t="s">
        <v>135</v>
      </c>
      <c r="H583" s="101" t="s">
        <v>493</v>
      </c>
      <c r="I583" s="21"/>
    </row>
    <row r="584" spans="1:9" s="10" customFormat="1" x14ac:dyDescent="0.2">
      <c r="A584" s="21" t="s">
        <v>493</v>
      </c>
      <c r="B584" s="101" t="s">
        <v>2632</v>
      </c>
      <c r="C584" s="101" t="s">
        <v>114</v>
      </c>
      <c r="D584" s="101" t="s">
        <v>130</v>
      </c>
      <c r="E584" s="101" t="s">
        <v>1319</v>
      </c>
      <c r="F584" s="63">
        <v>75</v>
      </c>
      <c r="G584" s="101" t="s">
        <v>135</v>
      </c>
      <c r="H584" s="101" t="s">
        <v>493</v>
      </c>
      <c r="I584" s="21"/>
    </row>
    <row r="585" spans="1:9" s="10" customFormat="1" x14ac:dyDescent="0.2">
      <c r="A585" s="21" t="s">
        <v>493</v>
      </c>
      <c r="B585" s="101" t="s">
        <v>2633</v>
      </c>
      <c r="C585" s="101" t="s">
        <v>2637</v>
      </c>
      <c r="D585" s="101" t="s">
        <v>128</v>
      </c>
      <c r="E585" s="101" t="s">
        <v>2029</v>
      </c>
      <c r="F585" s="63">
        <v>75</v>
      </c>
      <c r="G585" s="101" t="s">
        <v>135</v>
      </c>
      <c r="H585" s="101" t="s">
        <v>493</v>
      </c>
      <c r="I585" s="21"/>
    </row>
    <row r="586" spans="1:9" s="10" customFormat="1" x14ac:dyDescent="0.2">
      <c r="A586" s="21" t="s">
        <v>493</v>
      </c>
      <c r="B586" s="101" t="s">
        <v>2635</v>
      </c>
      <c r="C586" s="101" t="s">
        <v>2637</v>
      </c>
      <c r="D586" s="101" t="s">
        <v>128</v>
      </c>
      <c r="E586" s="101" t="s">
        <v>2029</v>
      </c>
      <c r="F586" s="63">
        <v>75</v>
      </c>
      <c r="G586" s="101" t="s">
        <v>135</v>
      </c>
      <c r="H586" s="101" t="s">
        <v>493</v>
      </c>
      <c r="I586" s="21"/>
    </row>
    <row r="587" spans="1:9" s="10" customFormat="1" x14ac:dyDescent="0.2">
      <c r="A587" s="21" t="s">
        <v>493</v>
      </c>
      <c r="B587" s="101" t="s">
        <v>2636</v>
      </c>
      <c r="C587" s="101" t="s">
        <v>2637</v>
      </c>
      <c r="D587" s="101" t="s">
        <v>130</v>
      </c>
      <c r="E587" s="101" t="s">
        <v>1319</v>
      </c>
      <c r="F587" s="63">
        <v>75</v>
      </c>
      <c r="G587" s="101" t="s">
        <v>135</v>
      </c>
      <c r="H587" s="101" t="s">
        <v>493</v>
      </c>
      <c r="I587" s="21"/>
    </row>
    <row r="588" spans="1:9" s="10" customFormat="1" x14ac:dyDescent="0.2">
      <c r="A588" s="21" t="s">
        <v>493</v>
      </c>
      <c r="B588" s="101" t="s">
        <v>2634</v>
      </c>
      <c r="C588" s="101" t="s">
        <v>2637</v>
      </c>
      <c r="D588" s="101" t="s">
        <v>130</v>
      </c>
      <c r="E588" s="101" t="s">
        <v>1319</v>
      </c>
      <c r="F588" s="63">
        <v>75</v>
      </c>
      <c r="G588" s="101" t="s">
        <v>135</v>
      </c>
      <c r="H588" s="101" t="s">
        <v>493</v>
      </c>
      <c r="I588" s="21"/>
    </row>
    <row r="589" spans="1:9" x14ac:dyDescent="0.2">
      <c r="A589" s="21" t="s">
        <v>2142</v>
      </c>
      <c r="B589" s="22" t="s">
        <v>1121</v>
      </c>
      <c r="C589" s="22" t="s">
        <v>1123</v>
      </c>
      <c r="D589" s="22" t="s">
        <v>130</v>
      </c>
      <c r="E589" s="22" t="s">
        <v>1319</v>
      </c>
      <c r="F589" s="63">
        <v>100</v>
      </c>
      <c r="G589" s="22" t="s">
        <v>261</v>
      </c>
      <c r="H589" s="22" t="s">
        <v>412</v>
      </c>
      <c r="I589" s="25"/>
    </row>
    <row r="590" spans="1:9" x14ac:dyDescent="0.2">
      <c r="A590" s="21" t="s">
        <v>2143</v>
      </c>
      <c r="B590" s="22" t="s">
        <v>1122</v>
      </c>
      <c r="C590" s="22" t="s">
        <v>1123</v>
      </c>
      <c r="D590" s="22" t="s">
        <v>130</v>
      </c>
      <c r="E590" s="101" t="s">
        <v>1319</v>
      </c>
      <c r="F590" s="63">
        <v>100</v>
      </c>
      <c r="G590" s="22" t="s">
        <v>262</v>
      </c>
      <c r="H590" s="22" t="s">
        <v>408</v>
      </c>
      <c r="I590" s="25"/>
    </row>
    <row r="591" spans="1:9" x14ac:dyDescent="0.2">
      <c r="A591" s="21" t="s">
        <v>2144</v>
      </c>
      <c r="B591" s="22" t="s">
        <v>2145</v>
      </c>
      <c r="C591" s="22" t="s">
        <v>1123</v>
      </c>
      <c r="D591" s="22" t="s">
        <v>1148</v>
      </c>
      <c r="E591" s="22" t="s">
        <v>2030</v>
      </c>
      <c r="F591" s="63">
        <v>100</v>
      </c>
      <c r="G591" s="22" t="s">
        <v>262</v>
      </c>
      <c r="H591" s="22" t="s">
        <v>408</v>
      </c>
      <c r="I591" s="25"/>
    </row>
    <row r="592" spans="1:9" x14ac:dyDescent="0.2">
      <c r="A592" s="21" t="s">
        <v>2146</v>
      </c>
      <c r="B592" s="22" t="s">
        <v>2147</v>
      </c>
      <c r="C592" s="22" t="s">
        <v>1123</v>
      </c>
      <c r="D592" s="22" t="s">
        <v>1148</v>
      </c>
      <c r="E592" s="22" t="s">
        <v>2030</v>
      </c>
      <c r="F592" s="63">
        <v>100</v>
      </c>
      <c r="G592" s="22" t="s">
        <v>262</v>
      </c>
      <c r="H592" s="22" t="s">
        <v>408</v>
      </c>
      <c r="I592" s="25"/>
    </row>
    <row r="593" spans="1:9" x14ac:dyDescent="0.2">
      <c r="A593" s="21" t="s">
        <v>2148</v>
      </c>
      <c r="B593" s="22" t="s">
        <v>1141</v>
      </c>
      <c r="C593" s="22" t="s">
        <v>1123</v>
      </c>
      <c r="D593" s="22" t="s">
        <v>130</v>
      </c>
      <c r="E593" s="101" t="s">
        <v>1319</v>
      </c>
      <c r="F593" s="63">
        <v>75</v>
      </c>
      <c r="G593" s="22" t="s">
        <v>261</v>
      </c>
      <c r="H593" s="22" t="s">
        <v>412</v>
      </c>
      <c r="I593" s="25"/>
    </row>
    <row r="594" spans="1:9" x14ac:dyDescent="0.2">
      <c r="A594" s="21" t="s">
        <v>2149</v>
      </c>
      <c r="B594" s="22" t="s">
        <v>1142</v>
      </c>
      <c r="C594" s="22" t="s">
        <v>1123</v>
      </c>
      <c r="D594" s="22" t="s">
        <v>130</v>
      </c>
      <c r="E594" s="101" t="s">
        <v>1319</v>
      </c>
      <c r="F594" s="63">
        <v>75</v>
      </c>
      <c r="G594" s="22" t="s">
        <v>262</v>
      </c>
      <c r="H594" s="22" t="s">
        <v>408</v>
      </c>
      <c r="I594" s="25"/>
    </row>
    <row r="595" spans="1:9" x14ac:dyDescent="0.2">
      <c r="A595" s="21" t="s">
        <v>2150</v>
      </c>
      <c r="B595" s="22" t="s">
        <v>2151</v>
      </c>
      <c r="C595" s="22" t="s">
        <v>1123</v>
      </c>
      <c r="D595" s="22" t="s">
        <v>1148</v>
      </c>
      <c r="E595" s="22" t="s">
        <v>2030</v>
      </c>
      <c r="F595" s="63">
        <v>75</v>
      </c>
      <c r="G595" s="22" t="s">
        <v>262</v>
      </c>
      <c r="H595" s="22" t="s">
        <v>408</v>
      </c>
      <c r="I595" s="25"/>
    </row>
    <row r="596" spans="1:9" x14ac:dyDescent="0.2">
      <c r="A596" s="21" t="s">
        <v>2152</v>
      </c>
      <c r="B596" s="22" t="s">
        <v>1125</v>
      </c>
      <c r="C596" s="22" t="s">
        <v>1127</v>
      </c>
      <c r="D596" s="22" t="s">
        <v>130</v>
      </c>
      <c r="E596" s="101" t="s">
        <v>1319</v>
      </c>
      <c r="F596" s="63">
        <v>75</v>
      </c>
      <c r="G596" s="22" t="s">
        <v>261</v>
      </c>
      <c r="H596" s="22" t="s">
        <v>412</v>
      </c>
      <c r="I596" s="25"/>
    </row>
    <row r="597" spans="1:9" x14ac:dyDescent="0.2">
      <c r="A597" s="21" t="s">
        <v>2153</v>
      </c>
      <c r="B597" s="22" t="s">
        <v>1126</v>
      </c>
      <c r="C597" s="22" t="s">
        <v>1127</v>
      </c>
      <c r="D597" s="22" t="s">
        <v>130</v>
      </c>
      <c r="E597" s="101" t="s">
        <v>1319</v>
      </c>
      <c r="F597" s="63">
        <v>75</v>
      </c>
      <c r="G597" s="22" t="s">
        <v>262</v>
      </c>
      <c r="H597" s="22" t="s">
        <v>408</v>
      </c>
      <c r="I597" s="25"/>
    </row>
    <row r="598" spans="1:9" x14ac:dyDescent="0.2">
      <c r="A598" s="21" t="s">
        <v>2154</v>
      </c>
      <c r="B598" s="22" t="s">
        <v>2156</v>
      </c>
      <c r="C598" s="22" t="s">
        <v>1127</v>
      </c>
      <c r="D598" s="22" t="s">
        <v>1148</v>
      </c>
      <c r="E598" s="22" t="s">
        <v>2030</v>
      </c>
      <c r="F598" s="63">
        <v>75</v>
      </c>
      <c r="G598" s="22" t="s">
        <v>262</v>
      </c>
      <c r="H598" s="22" t="s">
        <v>408</v>
      </c>
      <c r="I598" s="25"/>
    </row>
    <row r="599" spans="1:9" x14ac:dyDescent="0.2">
      <c r="A599" s="21" t="s">
        <v>2155</v>
      </c>
      <c r="B599" s="22" t="s">
        <v>2157</v>
      </c>
      <c r="C599" s="22" t="s">
        <v>1127</v>
      </c>
      <c r="D599" s="22" t="s">
        <v>1148</v>
      </c>
      <c r="E599" s="22" t="s">
        <v>2030</v>
      </c>
      <c r="F599" s="63">
        <v>75</v>
      </c>
      <c r="G599" s="22" t="s">
        <v>262</v>
      </c>
      <c r="H599" s="22" t="s">
        <v>408</v>
      </c>
      <c r="I599" s="25"/>
    </row>
    <row r="600" spans="1:9" x14ac:dyDescent="0.2">
      <c r="A600" s="21" t="s">
        <v>2158</v>
      </c>
      <c r="B600" s="22" t="s">
        <v>1138</v>
      </c>
      <c r="C600" s="22" t="s">
        <v>1127</v>
      </c>
      <c r="D600" s="22" t="s">
        <v>130</v>
      </c>
      <c r="E600" s="101" t="s">
        <v>1319</v>
      </c>
      <c r="F600" s="63">
        <v>75</v>
      </c>
      <c r="G600" s="22" t="s">
        <v>261</v>
      </c>
      <c r="H600" s="22" t="s">
        <v>412</v>
      </c>
      <c r="I600" s="25"/>
    </row>
    <row r="601" spans="1:9" x14ac:dyDescent="0.2">
      <c r="A601" s="21" t="s">
        <v>2159</v>
      </c>
      <c r="B601" s="22" t="s">
        <v>1137</v>
      </c>
      <c r="C601" s="22" t="s">
        <v>1127</v>
      </c>
      <c r="D601" s="22" t="s">
        <v>130</v>
      </c>
      <c r="E601" s="101" t="s">
        <v>1319</v>
      </c>
      <c r="F601" s="63">
        <v>75</v>
      </c>
      <c r="G601" s="22" t="s">
        <v>262</v>
      </c>
      <c r="H601" s="22" t="s">
        <v>408</v>
      </c>
      <c r="I601" s="25"/>
    </row>
    <row r="602" spans="1:9" x14ac:dyDescent="0.2">
      <c r="A602" s="21" t="s">
        <v>2160</v>
      </c>
      <c r="B602" s="22" t="s">
        <v>2161</v>
      </c>
      <c r="C602" s="22" t="s">
        <v>1127</v>
      </c>
      <c r="D602" s="22" t="s">
        <v>1148</v>
      </c>
      <c r="E602" s="22" t="s">
        <v>2030</v>
      </c>
      <c r="F602" s="63">
        <v>75</v>
      </c>
      <c r="G602" s="22" t="s">
        <v>262</v>
      </c>
      <c r="H602" s="22" t="s">
        <v>408</v>
      </c>
      <c r="I602" s="25"/>
    </row>
    <row r="603" spans="1:9" x14ac:dyDescent="0.2">
      <c r="A603" s="21" t="s">
        <v>2162</v>
      </c>
      <c r="B603" s="22" t="s">
        <v>1129</v>
      </c>
      <c r="C603" s="22" t="s">
        <v>1128</v>
      </c>
      <c r="D603" s="22" t="s">
        <v>130</v>
      </c>
      <c r="E603" s="101" t="s">
        <v>1319</v>
      </c>
      <c r="F603" s="63">
        <v>75</v>
      </c>
      <c r="G603" s="22" t="s">
        <v>261</v>
      </c>
      <c r="H603" s="22" t="s">
        <v>412</v>
      </c>
      <c r="I603" s="25"/>
    </row>
    <row r="604" spans="1:9" x14ac:dyDescent="0.2">
      <c r="A604" s="21" t="s">
        <v>2163</v>
      </c>
      <c r="B604" s="22" t="s">
        <v>1130</v>
      </c>
      <c r="C604" s="22" t="s">
        <v>1128</v>
      </c>
      <c r="D604" s="22" t="s">
        <v>130</v>
      </c>
      <c r="E604" s="101" t="s">
        <v>1319</v>
      </c>
      <c r="F604" s="63">
        <v>75</v>
      </c>
      <c r="G604" s="22" t="s">
        <v>262</v>
      </c>
      <c r="H604" s="22" t="s">
        <v>408</v>
      </c>
      <c r="I604" s="25"/>
    </row>
    <row r="605" spans="1:9" x14ac:dyDescent="0.2">
      <c r="A605" s="21" t="s">
        <v>2164</v>
      </c>
      <c r="B605" s="22" t="s">
        <v>2166</v>
      </c>
      <c r="C605" s="22" t="s">
        <v>1128</v>
      </c>
      <c r="D605" s="22" t="s">
        <v>1148</v>
      </c>
      <c r="E605" s="22" t="s">
        <v>2030</v>
      </c>
      <c r="F605" s="63">
        <v>75</v>
      </c>
      <c r="G605" s="22" t="s">
        <v>262</v>
      </c>
      <c r="H605" s="22" t="s">
        <v>408</v>
      </c>
      <c r="I605" s="25"/>
    </row>
    <row r="606" spans="1:9" x14ac:dyDescent="0.2">
      <c r="A606" s="21" t="s">
        <v>2165</v>
      </c>
      <c r="B606" s="22" t="s">
        <v>2167</v>
      </c>
      <c r="C606" s="22" t="s">
        <v>1128</v>
      </c>
      <c r="D606" s="22" t="s">
        <v>1148</v>
      </c>
      <c r="E606" s="22" t="s">
        <v>2030</v>
      </c>
      <c r="F606" s="63">
        <v>75</v>
      </c>
      <c r="G606" s="22" t="s">
        <v>262</v>
      </c>
      <c r="H606" s="22" t="s">
        <v>408</v>
      </c>
      <c r="I606" s="25"/>
    </row>
    <row r="607" spans="1:9" x14ac:dyDescent="0.2">
      <c r="A607" s="21" t="s">
        <v>2168</v>
      </c>
      <c r="B607" s="22" t="s">
        <v>1139</v>
      </c>
      <c r="C607" s="22" t="s">
        <v>1128</v>
      </c>
      <c r="D607" s="22" t="s">
        <v>130</v>
      </c>
      <c r="E607" s="101" t="s">
        <v>1319</v>
      </c>
      <c r="F607" s="63">
        <v>75</v>
      </c>
      <c r="G607" s="22" t="s">
        <v>261</v>
      </c>
      <c r="H607" s="22" t="s">
        <v>412</v>
      </c>
      <c r="I607" s="25"/>
    </row>
    <row r="608" spans="1:9" x14ac:dyDescent="0.2">
      <c r="A608" s="21" t="s">
        <v>2169</v>
      </c>
      <c r="B608" s="22" t="s">
        <v>1140</v>
      </c>
      <c r="C608" s="22" t="s">
        <v>1128</v>
      </c>
      <c r="D608" s="22" t="s">
        <v>130</v>
      </c>
      <c r="E608" s="101" t="s">
        <v>1319</v>
      </c>
      <c r="F608" s="63">
        <v>75</v>
      </c>
      <c r="G608" s="22" t="s">
        <v>262</v>
      </c>
      <c r="H608" s="22" t="s">
        <v>408</v>
      </c>
      <c r="I608" s="25"/>
    </row>
    <row r="609" spans="1:9" x14ac:dyDescent="0.2">
      <c r="A609" s="21" t="s">
        <v>2170</v>
      </c>
      <c r="B609" s="22" t="s">
        <v>2171</v>
      </c>
      <c r="C609" s="22" t="s">
        <v>1128</v>
      </c>
      <c r="D609" s="22" t="s">
        <v>1148</v>
      </c>
      <c r="E609" s="22" t="s">
        <v>2030</v>
      </c>
      <c r="F609" s="63">
        <v>75</v>
      </c>
      <c r="G609" s="22" t="s">
        <v>262</v>
      </c>
      <c r="H609" s="22" t="s">
        <v>408</v>
      </c>
      <c r="I609" s="25"/>
    </row>
    <row r="610" spans="1:9" x14ac:dyDescent="0.2">
      <c r="A610" s="25" t="s">
        <v>2174</v>
      </c>
      <c r="B610" s="22" t="s">
        <v>2172</v>
      </c>
      <c r="C610" s="26" t="s">
        <v>1131</v>
      </c>
      <c r="D610" s="22" t="s">
        <v>130</v>
      </c>
      <c r="E610" s="101" t="s">
        <v>1319</v>
      </c>
      <c r="F610" s="65">
        <v>75</v>
      </c>
      <c r="G610" s="26" t="s">
        <v>350</v>
      </c>
      <c r="H610" s="26" t="s">
        <v>2176</v>
      </c>
      <c r="I610" s="25"/>
    </row>
    <row r="611" spans="1:9" x14ac:dyDescent="0.2">
      <c r="A611" s="25" t="s">
        <v>2175</v>
      </c>
      <c r="B611" s="22" t="s">
        <v>2173</v>
      </c>
      <c r="C611" s="26" t="s">
        <v>1131</v>
      </c>
      <c r="D611" s="22" t="s">
        <v>130</v>
      </c>
      <c r="E611" s="101" t="s">
        <v>1319</v>
      </c>
      <c r="F611" s="65">
        <v>75</v>
      </c>
      <c r="G611" s="26" t="s">
        <v>350</v>
      </c>
      <c r="H611" s="26" t="s">
        <v>2176</v>
      </c>
      <c r="I611" s="25"/>
    </row>
    <row r="612" spans="1:9" x14ac:dyDescent="0.2">
      <c r="A612" s="25" t="s">
        <v>2181</v>
      </c>
      <c r="B612" s="22" t="s">
        <v>2183</v>
      </c>
      <c r="C612" s="26" t="s">
        <v>1131</v>
      </c>
      <c r="D612" s="22" t="s">
        <v>2691</v>
      </c>
      <c r="E612" s="22" t="s">
        <v>2227</v>
      </c>
      <c r="F612" s="65">
        <v>75</v>
      </c>
      <c r="G612" s="26" t="s">
        <v>350</v>
      </c>
      <c r="H612" s="26" t="s">
        <v>2176</v>
      </c>
      <c r="I612" s="25"/>
    </row>
    <row r="613" spans="1:9" x14ac:dyDescent="0.2">
      <c r="A613" s="25" t="s">
        <v>2177</v>
      </c>
      <c r="B613" s="22" t="s">
        <v>2178</v>
      </c>
      <c r="C613" s="26" t="s">
        <v>1131</v>
      </c>
      <c r="D613" s="22" t="s">
        <v>130</v>
      </c>
      <c r="E613" s="101" t="s">
        <v>1319</v>
      </c>
      <c r="F613" s="65">
        <v>75</v>
      </c>
      <c r="G613" s="26" t="s">
        <v>350</v>
      </c>
      <c r="H613" s="26" t="s">
        <v>2176</v>
      </c>
      <c r="I613" s="25"/>
    </row>
    <row r="614" spans="1:9" x14ac:dyDescent="0.2">
      <c r="A614" s="25" t="s">
        <v>2180</v>
      </c>
      <c r="B614" s="22" t="s">
        <v>2179</v>
      </c>
      <c r="C614" s="26" t="s">
        <v>1131</v>
      </c>
      <c r="D614" s="22" t="s">
        <v>130</v>
      </c>
      <c r="E614" s="101" t="s">
        <v>1319</v>
      </c>
      <c r="F614" s="65">
        <v>75</v>
      </c>
      <c r="G614" s="26" t="s">
        <v>350</v>
      </c>
      <c r="H614" s="26" t="s">
        <v>2176</v>
      </c>
      <c r="I614" s="25"/>
    </row>
    <row r="615" spans="1:9" x14ac:dyDescent="0.2">
      <c r="A615" s="25" t="s">
        <v>2182</v>
      </c>
      <c r="B615" s="22" t="s">
        <v>2184</v>
      </c>
      <c r="C615" s="26" t="s">
        <v>1131</v>
      </c>
      <c r="D615" s="22" t="s">
        <v>2691</v>
      </c>
      <c r="E615" s="22" t="s">
        <v>2227</v>
      </c>
      <c r="F615" s="65">
        <v>75</v>
      </c>
      <c r="G615" s="26" t="s">
        <v>350</v>
      </c>
      <c r="H615" s="26" t="s">
        <v>2176</v>
      </c>
      <c r="I615" s="25"/>
    </row>
    <row r="616" spans="1:9" s="10" customFormat="1" x14ac:dyDescent="0.2">
      <c r="A616" s="21" t="s">
        <v>2722</v>
      </c>
      <c r="B616" s="101" t="s">
        <v>2721</v>
      </c>
      <c r="C616" s="101" t="s">
        <v>1131</v>
      </c>
      <c r="D616" s="101" t="s">
        <v>128</v>
      </c>
      <c r="E616" s="101" t="s">
        <v>2029</v>
      </c>
      <c r="F616" s="63">
        <v>100</v>
      </c>
      <c r="G616" s="101" t="s">
        <v>162</v>
      </c>
      <c r="H616" s="101" t="s">
        <v>405</v>
      </c>
      <c r="I616" s="21"/>
    </row>
    <row r="617" spans="1:9" x14ac:dyDescent="0.2">
      <c r="A617" s="25" t="s">
        <v>2185</v>
      </c>
      <c r="B617" s="22" t="s">
        <v>1132</v>
      </c>
      <c r="C617" s="26" t="s">
        <v>1131</v>
      </c>
      <c r="D617" s="22" t="s">
        <v>130</v>
      </c>
      <c r="E617" s="101" t="s">
        <v>1319</v>
      </c>
      <c r="F617" s="65">
        <v>100</v>
      </c>
      <c r="G617" s="26" t="s">
        <v>162</v>
      </c>
      <c r="H617" s="26" t="s">
        <v>405</v>
      </c>
      <c r="I617" s="25"/>
    </row>
    <row r="618" spans="1:9" x14ac:dyDescent="0.2">
      <c r="A618" s="25" t="s">
        <v>2187</v>
      </c>
      <c r="B618" s="22" t="s">
        <v>2186</v>
      </c>
      <c r="C618" s="26" t="s">
        <v>1131</v>
      </c>
      <c r="D618" s="22" t="s">
        <v>130</v>
      </c>
      <c r="E618" s="101" t="s">
        <v>1319</v>
      </c>
      <c r="F618" s="65">
        <v>100</v>
      </c>
      <c r="G618" s="26" t="s">
        <v>262</v>
      </c>
      <c r="H618" s="26" t="s">
        <v>408</v>
      </c>
      <c r="I618" s="25"/>
    </row>
    <row r="619" spans="1:9" x14ac:dyDescent="0.2">
      <c r="A619" s="25" t="s">
        <v>2187</v>
      </c>
      <c r="B619" s="22" t="s">
        <v>1134</v>
      </c>
      <c r="C619" s="26" t="s">
        <v>1131</v>
      </c>
      <c r="D619" s="22" t="s">
        <v>130</v>
      </c>
      <c r="E619" s="101" t="s">
        <v>1319</v>
      </c>
      <c r="F619" s="65">
        <v>100</v>
      </c>
      <c r="G619" s="26" t="s">
        <v>262</v>
      </c>
      <c r="H619" s="26" t="s">
        <v>408</v>
      </c>
      <c r="I619" s="25"/>
    </row>
    <row r="620" spans="1:9" x14ac:dyDescent="0.2">
      <c r="A620" s="25" t="s">
        <v>2189</v>
      </c>
      <c r="B620" s="22" t="s">
        <v>2188</v>
      </c>
      <c r="C620" s="26" t="s">
        <v>1131</v>
      </c>
      <c r="D620" s="22" t="s">
        <v>130</v>
      </c>
      <c r="E620" s="101" t="s">
        <v>1319</v>
      </c>
      <c r="F620" s="65">
        <v>100</v>
      </c>
      <c r="G620" s="26" t="s">
        <v>162</v>
      </c>
      <c r="H620" s="26" t="s">
        <v>405</v>
      </c>
      <c r="I620" s="25"/>
    </row>
    <row r="621" spans="1:9" x14ac:dyDescent="0.2">
      <c r="A621" s="25" t="s">
        <v>2189</v>
      </c>
      <c r="B621" s="22" t="s">
        <v>1133</v>
      </c>
      <c r="C621" s="26" t="s">
        <v>1131</v>
      </c>
      <c r="D621" s="22" t="s">
        <v>130</v>
      </c>
      <c r="E621" s="101" t="s">
        <v>1319</v>
      </c>
      <c r="F621" s="65">
        <v>100</v>
      </c>
      <c r="G621" s="26" t="s">
        <v>162</v>
      </c>
      <c r="H621" s="26" t="s">
        <v>405</v>
      </c>
      <c r="I621" s="25"/>
    </row>
    <row r="622" spans="1:9" s="10" customFormat="1" x14ac:dyDescent="0.2">
      <c r="A622" s="21" t="s">
        <v>2704</v>
      </c>
      <c r="B622" s="101" t="s">
        <v>2703</v>
      </c>
      <c r="C622" s="101" t="s">
        <v>1131</v>
      </c>
      <c r="D622" s="101" t="s">
        <v>130</v>
      </c>
      <c r="E622" s="101" t="s">
        <v>1319</v>
      </c>
      <c r="F622" s="63">
        <v>100</v>
      </c>
      <c r="G622" s="101" t="s">
        <v>162</v>
      </c>
      <c r="H622" s="101" t="s">
        <v>405</v>
      </c>
      <c r="I622" s="21"/>
    </row>
    <row r="623" spans="1:9" s="10" customFormat="1" x14ac:dyDescent="0.2">
      <c r="A623" s="21" t="s">
        <v>2190</v>
      </c>
      <c r="B623" s="101" t="s">
        <v>2191</v>
      </c>
      <c r="C623" s="101" t="s">
        <v>1131</v>
      </c>
      <c r="D623" s="101" t="s">
        <v>130</v>
      </c>
      <c r="E623" s="101" t="s">
        <v>1319</v>
      </c>
      <c r="F623" s="63">
        <v>100</v>
      </c>
      <c r="G623" s="101" t="s">
        <v>162</v>
      </c>
      <c r="H623" s="101" t="s">
        <v>405</v>
      </c>
      <c r="I623" s="21"/>
    </row>
    <row r="624" spans="1:9" s="10" customFormat="1" x14ac:dyDescent="0.2">
      <c r="A624" s="21" t="s">
        <v>2190</v>
      </c>
      <c r="B624" s="101" t="s">
        <v>2194</v>
      </c>
      <c r="C624" s="101" t="s">
        <v>1131</v>
      </c>
      <c r="D624" s="101" t="s">
        <v>130</v>
      </c>
      <c r="E624" s="101" t="s">
        <v>1319</v>
      </c>
      <c r="F624" s="63">
        <v>100</v>
      </c>
      <c r="G624" s="101" t="s">
        <v>162</v>
      </c>
      <c r="H624" s="101" t="s">
        <v>405</v>
      </c>
      <c r="I624" s="21"/>
    </row>
    <row r="625" spans="1:9" s="10" customFormat="1" ht="12" customHeight="1" x14ac:dyDescent="0.2">
      <c r="A625" s="21" t="s">
        <v>2707</v>
      </c>
      <c r="B625" s="101" t="s">
        <v>2705</v>
      </c>
      <c r="C625" s="101" t="s">
        <v>1131</v>
      </c>
      <c r="D625" s="101" t="s">
        <v>1148</v>
      </c>
      <c r="E625" s="101" t="s">
        <v>2030</v>
      </c>
      <c r="F625" s="63">
        <v>75</v>
      </c>
      <c r="G625" s="101" t="s">
        <v>348</v>
      </c>
      <c r="H625" s="101" t="s">
        <v>2706</v>
      </c>
      <c r="I625" s="21"/>
    </row>
    <row r="626" spans="1:9" s="10" customFormat="1" ht="12" customHeight="1" x14ac:dyDescent="0.2">
      <c r="A626" s="21" t="s">
        <v>2707</v>
      </c>
      <c r="B626" s="101" t="s">
        <v>2708</v>
      </c>
      <c r="C626" s="101" t="s">
        <v>1131</v>
      </c>
      <c r="D626" s="101" t="s">
        <v>1148</v>
      </c>
      <c r="E626" s="101" t="s">
        <v>2030</v>
      </c>
      <c r="F626" s="63">
        <v>75</v>
      </c>
      <c r="G626" s="101" t="s">
        <v>348</v>
      </c>
      <c r="H626" s="101" t="s">
        <v>2706</v>
      </c>
      <c r="I626" s="21"/>
    </row>
    <row r="627" spans="1:9" s="10" customFormat="1" x14ac:dyDescent="0.2">
      <c r="A627" s="21" t="s">
        <v>2710</v>
      </c>
      <c r="B627" s="101" t="s">
        <v>2709</v>
      </c>
      <c r="C627" s="101" t="s">
        <v>1131</v>
      </c>
      <c r="D627" s="101" t="s">
        <v>130</v>
      </c>
      <c r="E627" s="101" t="s">
        <v>1319</v>
      </c>
      <c r="F627" s="63">
        <v>75</v>
      </c>
      <c r="G627" s="101" t="s">
        <v>162</v>
      </c>
      <c r="H627" s="101" t="s">
        <v>405</v>
      </c>
      <c r="I627" s="21"/>
    </row>
    <row r="628" spans="1:9" s="10" customFormat="1" x14ac:dyDescent="0.2">
      <c r="A628" s="21" t="s">
        <v>2195</v>
      </c>
      <c r="B628" s="101" t="s">
        <v>2192</v>
      </c>
      <c r="C628" s="101" t="s">
        <v>1131</v>
      </c>
      <c r="D628" s="101" t="s">
        <v>130</v>
      </c>
      <c r="E628" s="101" t="s">
        <v>1319</v>
      </c>
      <c r="F628" s="63">
        <v>100</v>
      </c>
      <c r="G628" s="101" t="s">
        <v>162</v>
      </c>
      <c r="H628" s="101" t="s">
        <v>405</v>
      </c>
      <c r="I628" s="21"/>
    </row>
    <row r="629" spans="1:9" s="10" customFormat="1" x14ac:dyDescent="0.2">
      <c r="A629" s="21" t="s">
        <v>2190</v>
      </c>
      <c r="B629" s="101" t="s">
        <v>2193</v>
      </c>
      <c r="C629" s="101" t="s">
        <v>1131</v>
      </c>
      <c r="D629" s="101" t="s">
        <v>130</v>
      </c>
      <c r="E629" s="101" t="s">
        <v>1319</v>
      </c>
      <c r="F629" s="63">
        <v>100</v>
      </c>
      <c r="G629" s="101" t="s">
        <v>162</v>
      </c>
      <c r="H629" s="101" t="s">
        <v>405</v>
      </c>
      <c r="I629" s="21"/>
    </row>
    <row r="630" spans="1:9" s="10" customFormat="1" x14ac:dyDescent="0.2">
      <c r="A630" s="21" t="s">
        <v>2196</v>
      </c>
      <c r="B630" s="101" t="s">
        <v>1135</v>
      </c>
      <c r="C630" s="101" t="s">
        <v>1131</v>
      </c>
      <c r="D630" s="101" t="s">
        <v>130</v>
      </c>
      <c r="E630" s="101" t="s">
        <v>1319</v>
      </c>
      <c r="F630" s="63">
        <v>100</v>
      </c>
      <c r="G630" s="101" t="s">
        <v>261</v>
      </c>
      <c r="H630" s="101" t="s">
        <v>412</v>
      </c>
      <c r="I630" s="21"/>
    </row>
    <row r="631" spans="1:9" s="10" customFormat="1" x14ac:dyDescent="0.2">
      <c r="A631" s="21" t="s">
        <v>2197</v>
      </c>
      <c r="B631" s="101" t="s">
        <v>1136</v>
      </c>
      <c r="C631" s="101" t="s">
        <v>1131</v>
      </c>
      <c r="D631" s="101" t="s">
        <v>130</v>
      </c>
      <c r="E631" s="101" t="s">
        <v>1319</v>
      </c>
      <c r="F631" s="63">
        <v>100</v>
      </c>
      <c r="G631" s="101" t="s">
        <v>261</v>
      </c>
      <c r="H631" s="101" t="str">
        <f>IF(ISNA(VLOOKUP(G631,CommodityCodes,2,FALSE))=TRUE,"",VLOOKUP(G631,CommodityCodes,2,FALSE))</f>
        <v>Glycol Supply</v>
      </c>
      <c r="I631" s="21"/>
    </row>
    <row r="632" spans="1:9" s="10" customFormat="1" x14ac:dyDescent="0.2">
      <c r="A632" s="21" t="s">
        <v>2198</v>
      </c>
      <c r="B632" s="101" t="s">
        <v>2199</v>
      </c>
      <c r="C632" s="101" t="s">
        <v>1131</v>
      </c>
      <c r="D632" s="101" t="s">
        <v>2691</v>
      </c>
      <c r="E632" s="101" t="s">
        <v>2227</v>
      </c>
      <c r="F632" s="63">
        <v>100</v>
      </c>
      <c r="G632" s="101" t="s">
        <v>261</v>
      </c>
      <c r="H632" s="101" t="s">
        <v>412</v>
      </c>
      <c r="I632" s="21"/>
    </row>
    <row r="633" spans="1:9" s="10" customFormat="1" x14ac:dyDescent="0.2">
      <c r="A633" s="21" t="s">
        <v>2201</v>
      </c>
      <c r="B633" s="101" t="s">
        <v>1104</v>
      </c>
      <c r="C633" s="101" t="s">
        <v>1103</v>
      </c>
      <c r="D633" s="101" t="s">
        <v>130</v>
      </c>
      <c r="E633" s="101" t="s">
        <v>1319</v>
      </c>
      <c r="F633" s="63">
        <v>150</v>
      </c>
      <c r="G633" s="101" t="s">
        <v>259</v>
      </c>
      <c r="H633" s="101" t="s">
        <v>419</v>
      </c>
      <c r="I633" s="21"/>
    </row>
    <row r="634" spans="1:9" s="10" customFormat="1" x14ac:dyDescent="0.2">
      <c r="A634" s="21" t="s">
        <v>2201</v>
      </c>
      <c r="B634" s="101" t="s">
        <v>1105</v>
      </c>
      <c r="C634" s="101" t="s">
        <v>1103</v>
      </c>
      <c r="D634" s="101" t="s">
        <v>130</v>
      </c>
      <c r="E634" s="101" t="s">
        <v>1319</v>
      </c>
      <c r="F634" s="63">
        <v>150</v>
      </c>
      <c r="G634" s="101" t="s">
        <v>259</v>
      </c>
      <c r="H634" s="101" t="s">
        <v>419</v>
      </c>
      <c r="I634" s="21"/>
    </row>
    <row r="635" spans="1:9" s="10" customFormat="1" x14ac:dyDescent="0.2">
      <c r="A635" s="21" t="s">
        <v>2203</v>
      </c>
      <c r="B635" s="101" t="s">
        <v>1106</v>
      </c>
      <c r="C635" s="101" t="s">
        <v>1103</v>
      </c>
      <c r="D635" s="101" t="s">
        <v>130</v>
      </c>
      <c r="E635" s="101" t="s">
        <v>1319</v>
      </c>
      <c r="F635" s="63">
        <v>150</v>
      </c>
      <c r="G635" s="101" t="s">
        <v>259</v>
      </c>
      <c r="H635" s="101" t="s">
        <v>419</v>
      </c>
      <c r="I635" s="21"/>
    </row>
    <row r="636" spans="1:9" s="10" customFormat="1" x14ac:dyDescent="0.2">
      <c r="A636" s="21" t="s">
        <v>2202</v>
      </c>
      <c r="B636" s="101" t="s">
        <v>1107</v>
      </c>
      <c r="C636" s="101" t="s">
        <v>1103</v>
      </c>
      <c r="D636" s="101" t="s">
        <v>130</v>
      </c>
      <c r="E636" s="101" t="s">
        <v>1319</v>
      </c>
      <c r="F636" s="63">
        <v>150</v>
      </c>
      <c r="G636" s="101" t="s">
        <v>259</v>
      </c>
      <c r="H636" s="101" t="s">
        <v>419</v>
      </c>
      <c r="I636" s="21"/>
    </row>
    <row r="637" spans="1:9" s="10" customFormat="1" x14ac:dyDescent="0.2">
      <c r="A637" s="21" t="s">
        <v>2210</v>
      </c>
      <c r="B637" s="101" t="s">
        <v>2211</v>
      </c>
      <c r="C637" s="101" t="s">
        <v>1103</v>
      </c>
      <c r="D637" s="101" t="s">
        <v>2691</v>
      </c>
      <c r="E637" s="101" t="s">
        <v>2227</v>
      </c>
      <c r="F637" s="63">
        <v>150</v>
      </c>
      <c r="G637" s="101" t="s">
        <v>259</v>
      </c>
      <c r="H637" s="101" t="s">
        <v>419</v>
      </c>
      <c r="I637" s="21"/>
    </row>
    <row r="638" spans="1:9" s="10" customFormat="1" x14ac:dyDescent="0.2">
      <c r="A638" s="21" t="s">
        <v>2204</v>
      </c>
      <c r="B638" s="101" t="s">
        <v>1108</v>
      </c>
      <c r="C638" s="101" t="s">
        <v>1103</v>
      </c>
      <c r="D638" s="101" t="s">
        <v>130</v>
      </c>
      <c r="E638" s="101" t="s">
        <v>1319</v>
      </c>
      <c r="F638" s="63">
        <v>150</v>
      </c>
      <c r="G638" s="101" t="s">
        <v>259</v>
      </c>
      <c r="H638" s="101" t="s">
        <v>419</v>
      </c>
      <c r="I638" s="21"/>
    </row>
    <row r="639" spans="1:9" s="10" customFormat="1" x14ac:dyDescent="0.2">
      <c r="A639" s="21" t="s">
        <v>2205</v>
      </c>
      <c r="B639" s="101" t="s">
        <v>1109</v>
      </c>
      <c r="C639" s="101" t="s">
        <v>1103</v>
      </c>
      <c r="D639" s="101" t="s">
        <v>130</v>
      </c>
      <c r="E639" s="101" t="s">
        <v>1319</v>
      </c>
      <c r="F639" s="63">
        <v>150</v>
      </c>
      <c r="G639" s="101" t="s">
        <v>259</v>
      </c>
      <c r="H639" s="101" t="s">
        <v>419</v>
      </c>
      <c r="I639" s="21"/>
    </row>
    <row r="640" spans="1:9" s="10" customFormat="1" x14ac:dyDescent="0.2">
      <c r="A640" s="21" t="s">
        <v>2209</v>
      </c>
      <c r="B640" s="101" t="s">
        <v>2212</v>
      </c>
      <c r="C640" s="101" t="s">
        <v>1103</v>
      </c>
      <c r="D640" s="101" t="s">
        <v>2691</v>
      </c>
      <c r="E640" s="101" t="s">
        <v>2227</v>
      </c>
      <c r="F640" s="63">
        <v>150</v>
      </c>
      <c r="G640" s="101" t="s">
        <v>259</v>
      </c>
      <c r="H640" s="101" t="s">
        <v>419</v>
      </c>
      <c r="I640" s="21"/>
    </row>
    <row r="641" spans="1:9" s="10" customFormat="1" x14ac:dyDescent="0.2">
      <c r="A641" s="21" t="s">
        <v>2206</v>
      </c>
      <c r="B641" s="101" t="s">
        <v>1110</v>
      </c>
      <c r="C641" s="101" t="s">
        <v>1103</v>
      </c>
      <c r="D641" s="101" t="s">
        <v>130</v>
      </c>
      <c r="E641" s="101" t="s">
        <v>1319</v>
      </c>
      <c r="F641" s="63">
        <v>150</v>
      </c>
      <c r="G641" s="101" t="s">
        <v>259</v>
      </c>
      <c r="H641" s="101" t="s">
        <v>419</v>
      </c>
      <c r="I641" s="21"/>
    </row>
    <row r="642" spans="1:9" s="10" customFormat="1" x14ac:dyDescent="0.2">
      <c r="A642" s="21" t="s">
        <v>2207</v>
      </c>
      <c r="B642" s="101" t="s">
        <v>1111</v>
      </c>
      <c r="C642" s="101" t="s">
        <v>1103</v>
      </c>
      <c r="D642" s="101" t="s">
        <v>130</v>
      </c>
      <c r="E642" s="101" t="s">
        <v>1319</v>
      </c>
      <c r="F642" s="63">
        <v>150</v>
      </c>
      <c r="G642" s="101" t="s">
        <v>260</v>
      </c>
      <c r="H642" s="101" t="s">
        <v>418</v>
      </c>
      <c r="I642" s="21"/>
    </row>
    <row r="643" spans="1:9" s="10" customFormat="1" ht="12" customHeight="1" x14ac:dyDescent="0.2">
      <c r="A643" s="21" t="s">
        <v>2208</v>
      </c>
      <c r="B643" s="101" t="s">
        <v>2200</v>
      </c>
      <c r="C643" s="101" t="s">
        <v>1103</v>
      </c>
      <c r="D643" s="101" t="s">
        <v>1148</v>
      </c>
      <c r="E643" s="101" t="s">
        <v>2030</v>
      </c>
      <c r="F643" s="63">
        <v>150</v>
      </c>
      <c r="G643" s="101" t="s">
        <v>260</v>
      </c>
      <c r="H643" s="101" t="s">
        <v>418</v>
      </c>
      <c r="I643" s="21"/>
    </row>
    <row r="644" spans="1:9" s="10" customFormat="1" x14ac:dyDescent="0.2">
      <c r="A644" s="21" t="s">
        <v>2207</v>
      </c>
      <c r="B644" s="101" t="s">
        <v>2702</v>
      </c>
      <c r="C644" s="101" t="s">
        <v>1103</v>
      </c>
      <c r="D644" s="101" t="s">
        <v>130</v>
      </c>
      <c r="E644" s="101" t="s">
        <v>1319</v>
      </c>
      <c r="F644" s="63">
        <v>150</v>
      </c>
      <c r="G644" s="101" t="s">
        <v>260</v>
      </c>
      <c r="H644" s="101" t="s">
        <v>418</v>
      </c>
      <c r="I644" s="21"/>
    </row>
    <row r="645" spans="1:9" s="10" customFormat="1" x14ac:dyDescent="0.2">
      <c r="A645" s="21" t="s">
        <v>2213</v>
      </c>
      <c r="B645" s="22" t="s">
        <v>1117</v>
      </c>
      <c r="C645" s="22" t="s">
        <v>1115</v>
      </c>
      <c r="D645" s="22" t="s">
        <v>130</v>
      </c>
      <c r="E645" s="101" t="s">
        <v>1319</v>
      </c>
      <c r="F645" s="63">
        <v>150</v>
      </c>
      <c r="G645" s="22" t="s">
        <v>261</v>
      </c>
      <c r="H645" s="22" t="s">
        <v>412</v>
      </c>
      <c r="I645" s="21"/>
    </row>
    <row r="646" spans="1:9" s="10" customFormat="1" x14ac:dyDescent="0.2">
      <c r="A646" s="21" t="s">
        <v>2214</v>
      </c>
      <c r="B646" s="22" t="s">
        <v>1118</v>
      </c>
      <c r="C646" s="22" t="s">
        <v>1115</v>
      </c>
      <c r="D646" s="22" t="s">
        <v>130</v>
      </c>
      <c r="E646" s="101" t="s">
        <v>1319</v>
      </c>
      <c r="F646" s="63">
        <v>150</v>
      </c>
      <c r="G646" s="22" t="s">
        <v>261</v>
      </c>
      <c r="H646" s="22" t="s">
        <v>412</v>
      </c>
      <c r="I646" s="21"/>
    </row>
    <row r="647" spans="1:9" s="10" customFormat="1" x14ac:dyDescent="0.2">
      <c r="A647" s="21" t="s">
        <v>2218</v>
      </c>
      <c r="B647" s="22" t="s">
        <v>2219</v>
      </c>
      <c r="C647" s="22" t="s">
        <v>1115</v>
      </c>
      <c r="D647" s="101" t="s">
        <v>2691</v>
      </c>
      <c r="E647" s="22" t="s">
        <v>2227</v>
      </c>
      <c r="F647" s="63">
        <v>150</v>
      </c>
      <c r="G647" s="22" t="s">
        <v>261</v>
      </c>
      <c r="H647" s="22" t="s">
        <v>412</v>
      </c>
      <c r="I647" s="21"/>
    </row>
    <row r="648" spans="1:9" s="10" customFormat="1" x14ac:dyDescent="0.2">
      <c r="A648" s="21" t="s">
        <v>2215</v>
      </c>
      <c r="B648" s="22" t="s">
        <v>1116</v>
      </c>
      <c r="C648" s="22" t="s">
        <v>1115</v>
      </c>
      <c r="D648" s="22" t="s">
        <v>130</v>
      </c>
      <c r="E648" s="101" t="s">
        <v>1319</v>
      </c>
      <c r="F648" s="63">
        <v>150</v>
      </c>
      <c r="G648" s="22" t="s">
        <v>261</v>
      </c>
      <c r="H648" s="22" t="s">
        <v>412</v>
      </c>
      <c r="I648" s="21"/>
    </row>
    <row r="649" spans="1:9" s="10" customFormat="1" x14ac:dyDescent="0.2">
      <c r="A649" s="21" t="s">
        <v>2216</v>
      </c>
      <c r="B649" s="22" t="s">
        <v>1119</v>
      </c>
      <c r="C649" s="22" t="s">
        <v>1115</v>
      </c>
      <c r="D649" s="22" t="s">
        <v>130</v>
      </c>
      <c r="E649" s="101" t="s">
        <v>1319</v>
      </c>
      <c r="F649" s="63">
        <v>150</v>
      </c>
      <c r="G649" s="22" t="s">
        <v>261</v>
      </c>
      <c r="H649" s="22" t="s">
        <v>412</v>
      </c>
      <c r="I649" s="21"/>
    </row>
    <row r="650" spans="1:9" s="10" customFormat="1" x14ac:dyDescent="0.2">
      <c r="A650" s="21" t="s">
        <v>2217</v>
      </c>
      <c r="B650" s="22" t="s">
        <v>2220</v>
      </c>
      <c r="C650" s="22" t="s">
        <v>1115</v>
      </c>
      <c r="D650" s="101" t="s">
        <v>2691</v>
      </c>
      <c r="E650" s="22" t="s">
        <v>2227</v>
      </c>
      <c r="F650" s="63">
        <v>150</v>
      </c>
      <c r="G650" s="22" t="s">
        <v>261</v>
      </c>
      <c r="H650" s="22" t="s">
        <v>412</v>
      </c>
      <c r="I650" s="21"/>
    </row>
    <row r="651" spans="1:9" s="10" customFormat="1" x14ac:dyDescent="0.2">
      <c r="A651" s="21" t="s">
        <v>2221</v>
      </c>
      <c r="B651" s="22" t="s">
        <v>1120</v>
      </c>
      <c r="C651" s="22" t="s">
        <v>1115</v>
      </c>
      <c r="D651" s="22" t="s">
        <v>130</v>
      </c>
      <c r="E651" s="101" t="s">
        <v>1319</v>
      </c>
      <c r="F651" s="63">
        <v>150</v>
      </c>
      <c r="G651" s="22" t="s">
        <v>262</v>
      </c>
      <c r="H651" s="22" t="s">
        <v>408</v>
      </c>
      <c r="I651" s="21"/>
    </row>
    <row r="652" spans="1:9" s="10" customFormat="1" x14ac:dyDescent="0.2">
      <c r="A652" s="21" t="s">
        <v>2221</v>
      </c>
      <c r="B652" s="22" t="s">
        <v>1114</v>
      </c>
      <c r="C652" s="22" t="s">
        <v>1115</v>
      </c>
      <c r="D652" s="22" t="s">
        <v>130</v>
      </c>
      <c r="E652" s="101" t="s">
        <v>1319</v>
      </c>
      <c r="F652" s="63">
        <v>150</v>
      </c>
      <c r="G652" s="22" t="s">
        <v>261</v>
      </c>
      <c r="H652" s="22" t="s">
        <v>412</v>
      </c>
      <c r="I652" s="21"/>
    </row>
    <row r="653" spans="1:9" s="10" customFormat="1" x14ac:dyDescent="0.2">
      <c r="A653" s="21" t="s">
        <v>2222</v>
      </c>
      <c r="B653" s="22" t="s">
        <v>1112</v>
      </c>
      <c r="C653" s="22" t="s">
        <v>1115</v>
      </c>
      <c r="D653" s="22" t="s">
        <v>130</v>
      </c>
      <c r="E653" s="101" t="s">
        <v>1319</v>
      </c>
      <c r="F653" s="63">
        <v>150</v>
      </c>
      <c r="G653" s="22" t="s">
        <v>259</v>
      </c>
      <c r="H653" s="22" t="s">
        <v>419</v>
      </c>
      <c r="I653" s="21"/>
    </row>
    <row r="654" spans="1:9" s="10" customFormat="1" x14ac:dyDescent="0.2">
      <c r="A654" s="21" t="s">
        <v>2222</v>
      </c>
      <c r="B654" s="22" t="s">
        <v>1113</v>
      </c>
      <c r="C654" s="22" t="s">
        <v>1115</v>
      </c>
      <c r="D654" s="22" t="s">
        <v>130</v>
      </c>
      <c r="E654" s="101" t="s">
        <v>1319</v>
      </c>
      <c r="F654" s="63">
        <v>150</v>
      </c>
      <c r="G654" s="22" t="s">
        <v>260</v>
      </c>
      <c r="H654" s="22" t="s">
        <v>418</v>
      </c>
      <c r="I654" s="21"/>
    </row>
    <row r="655" spans="1:9" s="10" customFormat="1" x14ac:dyDescent="0.2">
      <c r="A655" s="21" t="s">
        <v>2225</v>
      </c>
      <c r="B655" s="22" t="s">
        <v>2223</v>
      </c>
      <c r="C655" s="22" t="s">
        <v>1115</v>
      </c>
      <c r="D655" s="22" t="s">
        <v>1148</v>
      </c>
      <c r="E655" s="22" t="s">
        <v>2030</v>
      </c>
      <c r="F655" s="63">
        <v>150</v>
      </c>
      <c r="G655" s="22" t="s">
        <v>260</v>
      </c>
      <c r="H655" s="22" t="s">
        <v>418</v>
      </c>
      <c r="I655" s="21"/>
    </row>
    <row r="656" spans="1:9" s="10" customFormat="1" x14ac:dyDescent="0.2">
      <c r="A656" s="21" t="s">
        <v>2226</v>
      </c>
      <c r="B656" s="22" t="s">
        <v>2224</v>
      </c>
      <c r="C656" s="22" t="s">
        <v>1115</v>
      </c>
      <c r="D656" s="22" t="s">
        <v>1148</v>
      </c>
      <c r="E656" s="22" t="s">
        <v>2030</v>
      </c>
      <c r="F656" s="63">
        <v>150</v>
      </c>
      <c r="G656" s="22" t="s">
        <v>260</v>
      </c>
      <c r="H656" s="22" t="s">
        <v>418</v>
      </c>
      <c r="I656" s="21"/>
    </row>
    <row r="657" spans="1:9" hidden="1" x14ac:dyDescent="0.2">
      <c r="A657" s="35" t="s">
        <v>537</v>
      </c>
      <c r="B657" s="37"/>
      <c r="C657" s="37"/>
      <c r="D657" s="37"/>
      <c r="E657" s="37"/>
      <c r="F657" s="64"/>
      <c r="G657" s="37"/>
      <c r="H657" s="37" t="str">
        <f t="shared" si="85"/>
        <v/>
      </c>
      <c r="I657" s="36"/>
    </row>
    <row r="658" spans="1:9" hidden="1" x14ac:dyDescent="0.2">
      <c r="A658" s="21"/>
      <c r="B658" s="22"/>
      <c r="C658" s="22"/>
      <c r="D658" s="22"/>
      <c r="E658" s="22"/>
      <c r="F658" s="63"/>
      <c r="G658" s="22"/>
      <c r="H658" s="22"/>
      <c r="I658" s="21"/>
    </row>
    <row r="659" spans="1:9" hidden="1" x14ac:dyDescent="0.2">
      <c r="A659" s="21"/>
      <c r="B659" s="22"/>
      <c r="C659" s="22"/>
      <c r="D659" s="22"/>
      <c r="E659" s="22"/>
      <c r="F659" s="63"/>
      <c r="G659" s="22"/>
      <c r="H659" s="22"/>
      <c r="I659" s="21"/>
    </row>
    <row r="660" spans="1:9" hidden="1" x14ac:dyDescent="0.2">
      <c r="A660" s="21"/>
      <c r="B660" s="22"/>
      <c r="C660" s="22"/>
      <c r="D660" s="22"/>
      <c r="E660" s="22"/>
      <c r="F660" s="63"/>
      <c r="G660" s="22"/>
      <c r="H660" s="22"/>
      <c r="I660" s="21"/>
    </row>
    <row r="661" spans="1:9" x14ac:dyDescent="0.2">
      <c r="A661" s="35" t="s">
        <v>538</v>
      </c>
      <c r="B661" s="37"/>
      <c r="C661" s="37"/>
      <c r="D661" s="37"/>
      <c r="E661" s="37"/>
      <c r="F661" s="64"/>
      <c r="G661" s="37"/>
      <c r="H661" s="37" t="str">
        <f t="shared" si="85"/>
        <v/>
      </c>
      <c r="I661" s="36"/>
    </row>
    <row r="662" spans="1:9" x14ac:dyDescent="0.2">
      <c r="A662" s="21" t="s">
        <v>1091</v>
      </c>
      <c r="B662" s="22" t="s">
        <v>1145</v>
      </c>
      <c r="C662" s="22" t="s">
        <v>917</v>
      </c>
      <c r="D662" s="22" t="s">
        <v>130</v>
      </c>
      <c r="E662" s="101" t="s">
        <v>1319</v>
      </c>
      <c r="F662" s="63">
        <v>75</v>
      </c>
      <c r="G662" s="22" t="s">
        <v>261</v>
      </c>
      <c r="H662" s="22" t="s">
        <v>412</v>
      </c>
      <c r="I662" s="21"/>
    </row>
    <row r="663" spans="1:9" x14ac:dyDescent="0.2">
      <c r="A663" s="21" t="s">
        <v>1093</v>
      </c>
      <c r="B663" s="22" t="s">
        <v>1146</v>
      </c>
      <c r="C663" s="22" t="s">
        <v>917</v>
      </c>
      <c r="D663" s="22" t="s">
        <v>130</v>
      </c>
      <c r="E663" s="101" t="s">
        <v>1319</v>
      </c>
      <c r="F663" s="63">
        <v>75</v>
      </c>
      <c r="G663" s="22" t="s">
        <v>262</v>
      </c>
      <c r="H663" s="22" t="s">
        <v>408</v>
      </c>
      <c r="I663" s="21"/>
    </row>
    <row r="664" spans="1:9" x14ac:dyDescent="0.2">
      <c r="A664" s="21" t="s">
        <v>1091</v>
      </c>
      <c r="B664" s="22" t="s">
        <v>1302</v>
      </c>
      <c r="C664" s="22" t="s">
        <v>914</v>
      </c>
      <c r="D664" s="22" t="s">
        <v>130</v>
      </c>
      <c r="E664" s="101" t="s">
        <v>1319</v>
      </c>
      <c r="F664" s="63">
        <v>75</v>
      </c>
      <c r="G664" s="22" t="s">
        <v>261</v>
      </c>
      <c r="H664" s="22" t="s">
        <v>412</v>
      </c>
      <c r="I664" s="21"/>
    </row>
    <row r="665" spans="1:9" x14ac:dyDescent="0.2">
      <c r="A665" s="21" t="s">
        <v>1091</v>
      </c>
      <c r="B665" s="22" t="s">
        <v>2476</v>
      </c>
      <c r="C665" s="22" t="s">
        <v>914</v>
      </c>
      <c r="D665" s="22" t="s">
        <v>130</v>
      </c>
      <c r="E665" s="101" t="s">
        <v>1319</v>
      </c>
      <c r="F665" s="63">
        <v>75</v>
      </c>
      <c r="G665" s="22" t="s">
        <v>261</v>
      </c>
      <c r="H665" s="22" t="s">
        <v>412</v>
      </c>
      <c r="I665" s="21"/>
    </row>
    <row r="666" spans="1:9" x14ac:dyDescent="0.2">
      <c r="A666" s="21" t="s">
        <v>1091</v>
      </c>
      <c r="B666" s="22" t="s">
        <v>1303</v>
      </c>
      <c r="C666" s="22" t="s">
        <v>914</v>
      </c>
      <c r="D666" s="22" t="s">
        <v>128</v>
      </c>
      <c r="E666" s="22" t="s">
        <v>2029</v>
      </c>
      <c r="F666" s="63">
        <v>75</v>
      </c>
      <c r="G666" s="22" t="s">
        <v>261</v>
      </c>
      <c r="H666" s="22" t="s">
        <v>412</v>
      </c>
      <c r="I666" s="21"/>
    </row>
    <row r="667" spans="1:9" x14ac:dyDescent="0.2">
      <c r="A667" s="21" t="s">
        <v>1093</v>
      </c>
      <c r="B667" s="22" t="s">
        <v>2354</v>
      </c>
      <c r="C667" s="22" t="s">
        <v>914</v>
      </c>
      <c r="D667" s="22" t="s">
        <v>130</v>
      </c>
      <c r="E667" s="101" t="s">
        <v>1319</v>
      </c>
      <c r="F667" s="63">
        <v>75</v>
      </c>
      <c r="G667" s="22" t="s">
        <v>262</v>
      </c>
      <c r="H667" s="22" t="s">
        <v>408</v>
      </c>
      <c r="I667" s="21"/>
    </row>
    <row r="668" spans="1:9" x14ac:dyDescent="0.2">
      <c r="A668" s="21" t="s">
        <v>1147</v>
      </c>
      <c r="B668" s="22" t="s">
        <v>2355</v>
      </c>
      <c r="C668" s="22" t="s">
        <v>914</v>
      </c>
      <c r="D668" s="22" t="s">
        <v>1148</v>
      </c>
      <c r="E668" s="22" t="s">
        <v>2030</v>
      </c>
      <c r="F668" s="63">
        <v>75</v>
      </c>
      <c r="G668" s="22" t="s">
        <v>262</v>
      </c>
      <c r="H668" s="22" t="s">
        <v>412</v>
      </c>
      <c r="I668" s="21"/>
    </row>
    <row r="669" spans="1:9" x14ac:dyDescent="0.2">
      <c r="A669" s="21" t="s">
        <v>1093</v>
      </c>
      <c r="B669" s="22" t="s">
        <v>2356</v>
      </c>
      <c r="C669" s="22" t="s">
        <v>914</v>
      </c>
      <c r="D669" s="22" t="s">
        <v>1148</v>
      </c>
      <c r="E669" s="22" t="s">
        <v>2030</v>
      </c>
      <c r="F669" s="63">
        <v>75</v>
      </c>
      <c r="G669" s="22" t="s">
        <v>262</v>
      </c>
      <c r="H669" s="22" t="s">
        <v>412</v>
      </c>
      <c r="I669" s="21"/>
    </row>
    <row r="670" spans="1:9" x14ac:dyDescent="0.2">
      <c r="A670" s="21" t="s">
        <v>1093</v>
      </c>
      <c r="B670" s="22" t="s">
        <v>2357</v>
      </c>
      <c r="C670" s="22" t="s">
        <v>914</v>
      </c>
      <c r="D670" s="22" t="s">
        <v>130</v>
      </c>
      <c r="E670" s="101" t="s">
        <v>1319</v>
      </c>
      <c r="F670" s="63">
        <v>75</v>
      </c>
      <c r="G670" s="22" t="s">
        <v>262</v>
      </c>
      <c r="H670" s="22" t="s">
        <v>412</v>
      </c>
      <c r="I670" s="21"/>
    </row>
    <row r="671" spans="1:9" x14ac:dyDescent="0.2">
      <c r="A671" s="21" t="s">
        <v>493</v>
      </c>
      <c r="B671" s="22" t="s">
        <v>1304</v>
      </c>
      <c r="C671" s="22" t="s">
        <v>1305</v>
      </c>
      <c r="D671" s="22" t="s">
        <v>128</v>
      </c>
      <c r="E671" s="22" t="s">
        <v>2029</v>
      </c>
      <c r="F671" s="63">
        <v>75</v>
      </c>
      <c r="G671" s="22" t="s">
        <v>135</v>
      </c>
      <c r="H671" s="22" t="s">
        <v>493</v>
      </c>
      <c r="I671" s="21"/>
    </row>
    <row r="672" spans="1:9" x14ac:dyDescent="0.2">
      <c r="A672" s="21" t="s">
        <v>493</v>
      </c>
      <c r="B672" s="22" t="s">
        <v>1306</v>
      </c>
      <c r="C672" s="22" t="s">
        <v>1305</v>
      </c>
      <c r="D672" s="22" t="s">
        <v>128</v>
      </c>
      <c r="E672" s="22" t="s">
        <v>2029</v>
      </c>
      <c r="F672" s="63">
        <v>75</v>
      </c>
      <c r="G672" s="22" t="s">
        <v>135</v>
      </c>
      <c r="H672" s="22" t="s">
        <v>493</v>
      </c>
      <c r="I672" s="21"/>
    </row>
    <row r="673" spans="1:9" x14ac:dyDescent="0.2">
      <c r="A673" s="21" t="s">
        <v>493</v>
      </c>
      <c r="B673" s="22" t="s">
        <v>1307</v>
      </c>
      <c r="C673" s="22" t="s">
        <v>1305</v>
      </c>
      <c r="D673" s="22" t="s">
        <v>130</v>
      </c>
      <c r="E673" s="101" t="s">
        <v>1319</v>
      </c>
      <c r="F673" s="63">
        <v>75</v>
      </c>
      <c r="G673" s="22" t="s">
        <v>135</v>
      </c>
      <c r="H673" s="22" t="s">
        <v>493</v>
      </c>
      <c r="I673" s="21"/>
    </row>
    <row r="674" spans="1:9" x14ac:dyDescent="0.2">
      <c r="A674" s="21" t="s">
        <v>493</v>
      </c>
      <c r="B674" s="22" t="s">
        <v>1308</v>
      </c>
      <c r="C674" s="22" t="s">
        <v>1305</v>
      </c>
      <c r="D674" s="22" t="s">
        <v>130</v>
      </c>
      <c r="E674" s="101" t="s">
        <v>1319</v>
      </c>
      <c r="F674" s="63">
        <v>75</v>
      </c>
      <c r="G674" s="22" t="s">
        <v>135</v>
      </c>
      <c r="H674" s="22" t="s">
        <v>493</v>
      </c>
      <c r="I674" s="21"/>
    </row>
    <row r="675" spans="1:9" x14ac:dyDescent="0.2">
      <c r="A675" s="21" t="s">
        <v>2094</v>
      </c>
      <c r="B675" s="22" t="s">
        <v>2095</v>
      </c>
      <c r="C675" s="22" t="s">
        <v>1312</v>
      </c>
      <c r="D675" s="26" t="s">
        <v>2039</v>
      </c>
      <c r="E675" s="22" t="s">
        <v>2040</v>
      </c>
      <c r="F675" s="63">
        <v>600</v>
      </c>
      <c r="G675" s="22" t="s">
        <v>397</v>
      </c>
      <c r="H675" s="22" t="s">
        <v>398</v>
      </c>
      <c r="I675" s="21"/>
    </row>
    <row r="676" spans="1:9" x14ac:dyDescent="0.2">
      <c r="A676" s="21" t="s">
        <v>2096</v>
      </c>
      <c r="B676" s="22" t="s">
        <v>1311</v>
      </c>
      <c r="C676" s="22" t="s">
        <v>1312</v>
      </c>
      <c r="D676" s="26" t="s">
        <v>2039</v>
      </c>
      <c r="E676" s="22" t="s">
        <v>2040</v>
      </c>
      <c r="F676" s="63">
        <v>600</v>
      </c>
      <c r="G676" s="22" t="s">
        <v>397</v>
      </c>
      <c r="H676" s="22" t="s">
        <v>398</v>
      </c>
      <c r="I676" s="21"/>
    </row>
    <row r="677" spans="1:9" x14ac:dyDescent="0.2">
      <c r="A677" s="21" t="s">
        <v>2097</v>
      </c>
      <c r="B677" s="101" t="s">
        <v>2109</v>
      </c>
      <c r="C677" s="22" t="s">
        <v>1312</v>
      </c>
      <c r="D677" s="26" t="s">
        <v>2039</v>
      </c>
      <c r="E677" s="22" t="s">
        <v>2040</v>
      </c>
      <c r="F677" s="63">
        <v>600</v>
      </c>
      <c r="G677" s="22" t="s">
        <v>397</v>
      </c>
      <c r="H677" s="22" t="s">
        <v>398</v>
      </c>
      <c r="I677" s="21"/>
    </row>
    <row r="678" spans="1:9" x14ac:dyDescent="0.2">
      <c r="A678" s="21" t="s">
        <v>2098</v>
      </c>
      <c r="B678" s="101" t="s">
        <v>2669</v>
      </c>
      <c r="C678" s="22" t="s">
        <v>1312</v>
      </c>
      <c r="D678" s="26" t="s">
        <v>2039</v>
      </c>
      <c r="E678" s="22" t="s">
        <v>2040</v>
      </c>
      <c r="F678" s="63">
        <v>300</v>
      </c>
      <c r="G678" s="22" t="s">
        <v>397</v>
      </c>
      <c r="H678" s="22" t="s">
        <v>398</v>
      </c>
      <c r="I678" s="21"/>
    </row>
    <row r="679" spans="1:9" x14ac:dyDescent="0.2">
      <c r="A679" s="21" t="s">
        <v>2098</v>
      </c>
      <c r="B679" s="101" t="s">
        <v>1313</v>
      </c>
      <c r="C679" s="22" t="s">
        <v>1312</v>
      </c>
      <c r="D679" s="26" t="s">
        <v>2039</v>
      </c>
      <c r="E679" s="22" t="s">
        <v>2040</v>
      </c>
      <c r="F679" s="63">
        <v>300</v>
      </c>
      <c r="G679" s="22" t="s">
        <v>397</v>
      </c>
      <c r="H679" s="22" t="s">
        <v>398</v>
      </c>
      <c r="I679" s="21"/>
    </row>
    <row r="680" spans="1:9" x14ac:dyDescent="0.2">
      <c r="A680" s="21" t="s">
        <v>2098</v>
      </c>
      <c r="B680" s="101" t="s">
        <v>1314</v>
      </c>
      <c r="C680" s="22" t="s">
        <v>1312</v>
      </c>
      <c r="D680" s="26" t="s">
        <v>2039</v>
      </c>
      <c r="E680" s="22" t="s">
        <v>2040</v>
      </c>
      <c r="F680" s="63">
        <v>300</v>
      </c>
      <c r="G680" s="22" t="s">
        <v>397</v>
      </c>
      <c r="H680" s="22" t="s">
        <v>398</v>
      </c>
      <c r="I680" s="21"/>
    </row>
    <row r="681" spans="1:9" x14ac:dyDescent="0.2">
      <c r="A681" s="21" t="s">
        <v>2099</v>
      </c>
      <c r="B681" s="101" t="s">
        <v>2668</v>
      </c>
      <c r="C681" s="22" t="s">
        <v>1312</v>
      </c>
      <c r="D681" s="26" t="s">
        <v>2039</v>
      </c>
      <c r="E681" s="22" t="s">
        <v>2040</v>
      </c>
      <c r="F681" s="63">
        <v>250</v>
      </c>
      <c r="G681" s="22" t="s">
        <v>397</v>
      </c>
      <c r="H681" s="22" t="s">
        <v>398</v>
      </c>
      <c r="I681" s="21"/>
    </row>
    <row r="682" spans="1:9" x14ac:dyDescent="0.2">
      <c r="A682" s="21" t="s">
        <v>2099</v>
      </c>
      <c r="B682" s="101" t="s">
        <v>2103</v>
      </c>
      <c r="C682" s="22" t="s">
        <v>1312</v>
      </c>
      <c r="D682" s="26" t="s">
        <v>2039</v>
      </c>
      <c r="E682" s="22" t="s">
        <v>2040</v>
      </c>
      <c r="F682" s="63">
        <v>250</v>
      </c>
      <c r="G682" s="22" t="s">
        <v>397</v>
      </c>
      <c r="H682" s="22" t="s">
        <v>398</v>
      </c>
      <c r="I682" s="21"/>
    </row>
    <row r="683" spans="1:9" x14ac:dyDescent="0.2">
      <c r="A683" s="21" t="s">
        <v>2099</v>
      </c>
      <c r="B683" s="101" t="s">
        <v>2670</v>
      </c>
      <c r="C683" s="22" t="s">
        <v>1312</v>
      </c>
      <c r="D683" s="26" t="s">
        <v>2039</v>
      </c>
      <c r="E683" s="22" t="s">
        <v>2040</v>
      </c>
      <c r="F683" s="63">
        <v>250</v>
      </c>
      <c r="G683" s="22" t="s">
        <v>397</v>
      </c>
      <c r="H683" s="22" t="s">
        <v>398</v>
      </c>
      <c r="I683" s="21"/>
    </row>
    <row r="684" spans="1:9" x14ac:dyDescent="0.2">
      <c r="A684" s="21" t="s">
        <v>2100</v>
      </c>
      <c r="B684" s="101" t="s">
        <v>2101</v>
      </c>
      <c r="C684" s="22" t="s">
        <v>1312</v>
      </c>
      <c r="D684" s="26" t="s">
        <v>2039</v>
      </c>
      <c r="E684" s="22" t="s">
        <v>2040</v>
      </c>
      <c r="F684" s="63">
        <v>250</v>
      </c>
      <c r="G684" s="22" t="s">
        <v>397</v>
      </c>
      <c r="H684" s="22" t="s">
        <v>398</v>
      </c>
      <c r="I684" s="21"/>
    </row>
    <row r="685" spans="1:9" x14ac:dyDescent="0.2">
      <c r="A685" s="21" t="s">
        <v>2105</v>
      </c>
      <c r="B685" s="22" t="s">
        <v>2639</v>
      </c>
      <c r="C685" s="22" t="s">
        <v>2102</v>
      </c>
      <c r="D685" s="26" t="s">
        <v>2037</v>
      </c>
      <c r="E685" s="26" t="s">
        <v>2038</v>
      </c>
      <c r="F685" s="63">
        <v>1000</v>
      </c>
      <c r="G685" s="22" t="s">
        <v>397</v>
      </c>
      <c r="H685" s="22" t="s">
        <v>398</v>
      </c>
      <c r="I685" s="21"/>
    </row>
    <row r="686" spans="1:9" x14ac:dyDescent="0.2">
      <c r="A686" s="21" t="s">
        <v>2638</v>
      </c>
      <c r="B686" s="22" t="s">
        <v>2640</v>
      </c>
      <c r="C686" s="22" t="s">
        <v>2102</v>
      </c>
      <c r="D686" s="26" t="s">
        <v>2037</v>
      </c>
      <c r="E686" s="26" t="s">
        <v>2038</v>
      </c>
      <c r="F686" s="63">
        <v>1000</v>
      </c>
      <c r="G686" s="22" t="s">
        <v>397</v>
      </c>
      <c r="H686" s="22" t="s">
        <v>398</v>
      </c>
      <c r="I686" s="21"/>
    </row>
    <row r="687" spans="1:9" x14ac:dyDescent="0.2">
      <c r="A687" s="35" t="s">
        <v>539</v>
      </c>
      <c r="B687" s="37"/>
      <c r="C687" s="37"/>
      <c r="D687" s="37"/>
      <c r="E687" s="37"/>
      <c r="F687" s="64"/>
      <c r="G687" s="37"/>
      <c r="H687" s="37" t="str">
        <f t="shared" si="85"/>
        <v/>
      </c>
      <c r="I687" s="36"/>
    </row>
    <row r="688" spans="1:9" x14ac:dyDescent="0.2">
      <c r="A688" s="21" t="s">
        <v>1091</v>
      </c>
      <c r="B688" s="22" t="s">
        <v>1092</v>
      </c>
      <c r="C688" s="22" t="s">
        <v>1089</v>
      </c>
      <c r="D688" s="22" t="s">
        <v>2692</v>
      </c>
      <c r="E688" s="22" t="s">
        <v>2227</v>
      </c>
      <c r="F688" s="63">
        <v>100</v>
      </c>
      <c r="G688" s="22" t="s">
        <v>261</v>
      </c>
      <c r="H688" s="22" t="s">
        <v>412</v>
      </c>
      <c r="I688" s="21"/>
    </row>
    <row r="689" spans="1:9" x14ac:dyDescent="0.2">
      <c r="A689" s="21" t="s">
        <v>1093</v>
      </c>
      <c r="B689" s="22" t="s">
        <v>1094</v>
      </c>
      <c r="C689" s="22" t="s">
        <v>1089</v>
      </c>
      <c r="D689" s="22" t="s">
        <v>130</v>
      </c>
      <c r="E689" s="101" t="s">
        <v>1319</v>
      </c>
      <c r="F689" s="63">
        <v>100</v>
      </c>
      <c r="G689" s="22" t="s">
        <v>262</v>
      </c>
      <c r="H689" s="22" t="s">
        <v>408</v>
      </c>
      <c r="I689" s="21"/>
    </row>
    <row r="690" spans="1:9" x14ac:dyDescent="0.2">
      <c r="A690" s="21" t="s">
        <v>1091</v>
      </c>
      <c r="B690" s="22" t="s">
        <v>1095</v>
      </c>
      <c r="C690" s="22" t="s">
        <v>1089</v>
      </c>
      <c r="D690" s="22" t="s">
        <v>130</v>
      </c>
      <c r="E690" s="101" t="s">
        <v>1319</v>
      </c>
      <c r="F690" s="63">
        <v>100</v>
      </c>
      <c r="G690" s="22" t="s">
        <v>261</v>
      </c>
      <c r="H690" s="22" t="s">
        <v>412</v>
      </c>
      <c r="I690" s="21"/>
    </row>
    <row r="691" spans="1:9" x14ac:dyDescent="0.2">
      <c r="A691" s="21" t="s">
        <v>1096</v>
      </c>
      <c r="B691" s="22" t="s">
        <v>1097</v>
      </c>
      <c r="C691" s="22" t="s">
        <v>1089</v>
      </c>
      <c r="D691" s="22" t="s">
        <v>130</v>
      </c>
      <c r="E691" s="101" t="s">
        <v>1319</v>
      </c>
      <c r="F691" s="63">
        <v>100</v>
      </c>
      <c r="G691" s="22" t="s">
        <v>162</v>
      </c>
      <c r="H691" s="22" t="s">
        <v>405</v>
      </c>
      <c r="I691" s="21"/>
    </row>
    <row r="692" spans="1:9" x14ac:dyDescent="0.2">
      <c r="A692" s="21" t="s">
        <v>408</v>
      </c>
      <c r="B692" s="22" t="s">
        <v>1098</v>
      </c>
      <c r="C692" s="22" t="s">
        <v>1089</v>
      </c>
      <c r="D692" s="22" t="s">
        <v>130</v>
      </c>
      <c r="E692" s="101" t="s">
        <v>1319</v>
      </c>
      <c r="F692" s="63">
        <v>100</v>
      </c>
      <c r="G692" s="22" t="s">
        <v>262</v>
      </c>
      <c r="H692" s="22" t="s">
        <v>408</v>
      </c>
      <c r="I692" s="21"/>
    </row>
    <row r="693" spans="1:9" x14ac:dyDescent="0.2">
      <c r="A693" s="21" t="s">
        <v>408</v>
      </c>
      <c r="B693" s="22" t="s">
        <v>1099</v>
      </c>
      <c r="C693" s="22" t="s">
        <v>1089</v>
      </c>
      <c r="D693" s="22" t="s">
        <v>130</v>
      </c>
      <c r="E693" s="101" t="s">
        <v>1319</v>
      </c>
      <c r="F693" s="63">
        <v>100</v>
      </c>
      <c r="G693" s="22" t="s">
        <v>262</v>
      </c>
      <c r="H693" s="22" t="s">
        <v>408</v>
      </c>
      <c r="I693" s="21"/>
    </row>
    <row r="694" spans="1:9" x14ac:dyDescent="0.2">
      <c r="A694" s="21" t="s">
        <v>2690</v>
      </c>
      <c r="B694" s="22" t="s">
        <v>2686</v>
      </c>
      <c r="C694" s="22" t="s">
        <v>1089</v>
      </c>
      <c r="D694" s="22" t="s">
        <v>130</v>
      </c>
      <c r="E694" s="101" t="s">
        <v>1319</v>
      </c>
      <c r="F694" s="63">
        <v>100</v>
      </c>
      <c r="G694" s="22" t="s">
        <v>162</v>
      </c>
      <c r="H694" s="22" t="s">
        <v>405</v>
      </c>
      <c r="I694" s="21"/>
    </row>
    <row r="695" spans="1:9" s="10" customFormat="1" x14ac:dyDescent="0.2">
      <c r="A695" s="21" t="s">
        <v>1096</v>
      </c>
      <c r="B695" s="101" t="s">
        <v>2701</v>
      </c>
      <c r="C695" s="22" t="s">
        <v>1089</v>
      </c>
      <c r="D695" s="22" t="s">
        <v>128</v>
      </c>
      <c r="E695" s="22" t="s">
        <v>2029</v>
      </c>
      <c r="F695" s="63">
        <v>100</v>
      </c>
      <c r="G695" s="22" t="s">
        <v>162</v>
      </c>
      <c r="H695" s="22" t="s">
        <v>405</v>
      </c>
      <c r="I695" s="21"/>
    </row>
    <row r="696" spans="1:9" s="10" customFormat="1" x14ac:dyDescent="0.2">
      <c r="A696" s="21" t="s">
        <v>1273</v>
      </c>
      <c r="B696" s="22" t="s">
        <v>1271</v>
      </c>
      <c r="C696" s="22" t="s">
        <v>1272</v>
      </c>
      <c r="D696" s="22" t="s">
        <v>130</v>
      </c>
      <c r="E696" s="101" t="s">
        <v>1319</v>
      </c>
      <c r="F696" s="63">
        <v>75</v>
      </c>
      <c r="G696" s="22" t="s">
        <v>261</v>
      </c>
      <c r="H696" s="22" t="s">
        <v>412</v>
      </c>
      <c r="I696" s="21"/>
    </row>
    <row r="697" spans="1:9" s="10" customFormat="1" x14ac:dyDescent="0.2">
      <c r="A697" s="21" t="s">
        <v>1276</v>
      </c>
      <c r="B697" s="22" t="s">
        <v>1275</v>
      </c>
      <c r="C697" s="22" t="s">
        <v>1272</v>
      </c>
      <c r="D697" s="22" t="s">
        <v>130</v>
      </c>
      <c r="E697" s="101" t="s">
        <v>1319</v>
      </c>
      <c r="F697" s="63">
        <v>75</v>
      </c>
      <c r="G697" s="22" t="s">
        <v>262</v>
      </c>
      <c r="H697" s="22" t="s">
        <v>408</v>
      </c>
      <c r="I697" s="21"/>
    </row>
    <row r="698" spans="1:9" s="10" customFormat="1" x14ac:dyDescent="0.2">
      <c r="A698" s="21" t="s">
        <v>1276</v>
      </c>
      <c r="B698" s="22" t="s">
        <v>1277</v>
      </c>
      <c r="C698" s="22" t="s">
        <v>1272</v>
      </c>
      <c r="D698" s="22" t="s">
        <v>1148</v>
      </c>
      <c r="E698" s="22" t="s">
        <v>2030</v>
      </c>
      <c r="F698" s="63">
        <v>75</v>
      </c>
      <c r="G698" s="22" t="s">
        <v>262</v>
      </c>
      <c r="H698" s="22" t="s">
        <v>408</v>
      </c>
      <c r="I698" s="21"/>
    </row>
    <row r="699" spans="1:9" s="10" customFormat="1" x14ac:dyDescent="0.2">
      <c r="A699" s="21" t="s">
        <v>1278</v>
      </c>
      <c r="B699" s="22" t="s">
        <v>2426</v>
      </c>
      <c r="C699" s="22" t="s">
        <v>1274</v>
      </c>
      <c r="D699" s="22" t="s">
        <v>130</v>
      </c>
      <c r="E699" s="101" t="s">
        <v>1319</v>
      </c>
      <c r="F699" s="63">
        <v>75</v>
      </c>
      <c r="G699" s="22" t="s">
        <v>261</v>
      </c>
      <c r="H699" s="22" t="s">
        <v>412</v>
      </c>
      <c r="I699" s="21"/>
    </row>
    <row r="700" spans="1:9" s="10" customFormat="1" x14ac:dyDescent="0.2">
      <c r="A700" s="21" t="s">
        <v>1279</v>
      </c>
      <c r="B700" s="22" t="s">
        <v>2427</v>
      </c>
      <c r="C700" s="22" t="s">
        <v>1274</v>
      </c>
      <c r="D700" s="22" t="s">
        <v>130</v>
      </c>
      <c r="E700" s="101" t="s">
        <v>1319</v>
      </c>
      <c r="F700" s="63">
        <v>75</v>
      </c>
      <c r="G700" s="22" t="s">
        <v>262</v>
      </c>
      <c r="H700" s="22" t="s">
        <v>408</v>
      </c>
      <c r="I700" s="21"/>
    </row>
    <row r="701" spans="1:9" s="10" customFormat="1" x14ac:dyDescent="0.2">
      <c r="A701" s="21" t="s">
        <v>1279</v>
      </c>
      <c r="B701" s="22" t="s">
        <v>2428</v>
      </c>
      <c r="C701" s="22" t="s">
        <v>1274</v>
      </c>
      <c r="D701" s="22" t="s">
        <v>1148</v>
      </c>
      <c r="E701" s="22" t="s">
        <v>2030</v>
      </c>
      <c r="F701" s="63">
        <v>75</v>
      </c>
      <c r="G701" s="22" t="s">
        <v>262</v>
      </c>
      <c r="H701" s="22" t="s">
        <v>408</v>
      </c>
      <c r="I701" s="21"/>
    </row>
    <row r="702" spans="1:9" s="10" customFormat="1" x14ac:dyDescent="0.2">
      <c r="A702" s="21" t="s">
        <v>1096</v>
      </c>
      <c r="B702" s="22" t="s">
        <v>1400</v>
      </c>
      <c r="C702" s="22" t="s">
        <v>1089</v>
      </c>
      <c r="D702" s="22" t="s">
        <v>130</v>
      </c>
      <c r="E702" s="101" t="s">
        <v>1319</v>
      </c>
      <c r="F702" s="63">
        <v>100</v>
      </c>
      <c r="G702" s="22" t="s">
        <v>162</v>
      </c>
      <c r="H702" s="22" t="s">
        <v>405</v>
      </c>
      <c r="I702" s="21"/>
    </row>
    <row r="703" spans="1:9" s="10" customFormat="1" x14ac:dyDescent="0.2">
      <c r="A703" s="21" t="s">
        <v>1401</v>
      </c>
      <c r="B703" s="22" t="s">
        <v>1402</v>
      </c>
      <c r="C703" s="22" t="s">
        <v>1089</v>
      </c>
      <c r="D703" s="22" t="s">
        <v>130</v>
      </c>
      <c r="E703" s="101" t="s">
        <v>1319</v>
      </c>
      <c r="F703" s="63">
        <v>100</v>
      </c>
      <c r="G703" s="22" t="s">
        <v>162</v>
      </c>
      <c r="H703" s="22" t="s">
        <v>405</v>
      </c>
      <c r="I703" s="21"/>
    </row>
    <row r="704" spans="1:9" s="10" customFormat="1" x14ac:dyDescent="0.2">
      <c r="A704" s="21" t="s">
        <v>1096</v>
      </c>
      <c r="B704" s="22" t="s">
        <v>1403</v>
      </c>
      <c r="C704" s="22" t="s">
        <v>1089</v>
      </c>
      <c r="D704" s="22" t="s">
        <v>130</v>
      </c>
      <c r="E704" s="101" t="s">
        <v>1319</v>
      </c>
      <c r="F704" s="63">
        <v>100</v>
      </c>
      <c r="G704" s="22" t="s">
        <v>162</v>
      </c>
      <c r="H704" s="22" t="s">
        <v>405</v>
      </c>
      <c r="I704" s="21"/>
    </row>
    <row r="705" spans="1:9" s="10" customFormat="1" x14ac:dyDescent="0.2">
      <c r="A705" s="21" t="s">
        <v>1096</v>
      </c>
      <c r="B705" s="22" t="s">
        <v>1404</v>
      </c>
      <c r="C705" s="22" t="s">
        <v>1089</v>
      </c>
      <c r="D705" s="22" t="s">
        <v>130</v>
      </c>
      <c r="E705" s="101" t="s">
        <v>1319</v>
      </c>
      <c r="F705" s="63">
        <v>100</v>
      </c>
      <c r="G705" s="22" t="s">
        <v>162</v>
      </c>
      <c r="H705" s="22" t="s">
        <v>405</v>
      </c>
      <c r="I705" s="21"/>
    </row>
    <row r="706" spans="1:9" s="10" customFormat="1" x14ac:dyDescent="0.2">
      <c r="A706" s="21" t="s">
        <v>1401</v>
      </c>
      <c r="B706" s="22" t="s">
        <v>1405</v>
      </c>
      <c r="C706" s="22" t="s">
        <v>1089</v>
      </c>
      <c r="D706" s="22" t="s">
        <v>130</v>
      </c>
      <c r="E706" s="101" t="s">
        <v>1319</v>
      </c>
      <c r="F706" s="63">
        <v>100</v>
      </c>
      <c r="G706" s="22" t="s">
        <v>162</v>
      </c>
      <c r="H706" s="22" t="s">
        <v>405</v>
      </c>
      <c r="I706" s="21"/>
    </row>
    <row r="707" spans="1:9" s="10" customFormat="1" x14ac:dyDescent="0.2">
      <c r="A707" s="21" t="s">
        <v>1096</v>
      </c>
      <c r="B707" s="22" t="s">
        <v>1406</v>
      </c>
      <c r="C707" s="22" t="s">
        <v>1089</v>
      </c>
      <c r="D707" s="22" t="s">
        <v>130</v>
      </c>
      <c r="E707" s="101" t="s">
        <v>1319</v>
      </c>
      <c r="F707" s="63">
        <v>100</v>
      </c>
      <c r="G707" s="22" t="s">
        <v>162</v>
      </c>
      <c r="H707" s="22" t="s">
        <v>405</v>
      </c>
      <c r="I707" s="21"/>
    </row>
    <row r="708" spans="1:9" hidden="1" x14ac:dyDescent="0.2">
      <c r="A708" s="35" t="s">
        <v>540</v>
      </c>
      <c r="B708" s="37"/>
      <c r="C708" s="37"/>
      <c r="D708" s="37"/>
      <c r="E708" s="37"/>
      <c r="F708" s="64"/>
      <c r="G708" s="37"/>
      <c r="H708" s="37" t="str">
        <f t="shared" si="85"/>
        <v/>
      </c>
      <c r="I708" s="36"/>
    </row>
    <row r="709" spans="1:9" hidden="1" x14ac:dyDescent="0.2">
      <c r="A709" s="25"/>
      <c r="B709" s="26"/>
      <c r="C709" s="26"/>
      <c r="D709" s="26"/>
      <c r="E709" s="26"/>
      <c r="F709" s="65"/>
      <c r="G709" s="26"/>
      <c r="H709" s="26"/>
      <c r="I709" s="25"/>
    </row>
    <row r="710" spans="1:9" hidden="1" x14ac:dyDescent="0.2">
      <c r="A710" s="25"/>
      <c r="B710" s="26"/>
      <c r="C710" s="26"/>
      <c r="D710" s="26"/>
      <c r="E710" s="26"/>
      <c r="F710" s="65"/>
      <c r="G710" s="26"/>
      <c r="H710" s="26"/>
      <c r="I710" s="25"/>
    </row>
    <row r="711" spans="1:9" hidden="1" x14ac:dyDescent="0.2">
      <c r="A711" s="25"/>
      <c r="B711" s="26"/>
      <c r="C711" s="26"/>
      <c r="D711" s="26"/>
      <c r="E711" s="26"/>
      <c r="F711" s="65"/>
      <c r="G711" s="26"/>
      <c r="H711" s="26" t="str">
        <f t="shared" si="85"/>
        <v/>
      </c>
      <c r="I711" s="25"/>
    </row>
    <row r="712" spans="1:9" x14ac:dyDescent="0.2">
      <c r="A712" s="35" t="s">
        <v>541</v>
      </c>
      <c r="B712" s="37"/>
      <c r="C712" s="37"/>
      <c r="D712" s="39"/>
      <c r="E712" s="39"/>
      <c r="F712" s="64"/>
      <c r="G712" s="37"/>
      <c r="H712" s="37" t="str">
        <f t="shared" ref="H712" si="158">IF(ISNA(VLOOKUP(G712,CommodityCodes,2,FALSE))=TRUE,"",VLOOKUP(G712,CommodityCodes,2,FALSE))</f>
        <v/>
      </c>
      <c r="I712" s="36"/>
    </row>
    <row r="713" spans="1:9" x14ac:dyDescent="0.2">
      <c r="A713" s="25" t="s">
        <v>2431</v>
      </c>
      <c r="B713" s="26" t="s">
        <v>84</v>
      </c>
      <c r="C713" s="26" t="s">
        <v>48</v>
      </c>
      <c r="D713" s="26" t="s">
        <v>1148</v>
      </c>
      <c r="E713" s="26" t="s">
        <v>2030</v>
      </c>
      <c r="F713" s="65">
        <v>100</v>
      </c>
      <c r="G713" s="26" t="s">
        <v>261</v>
      </c>
      <c r="H713" s="26" t="s">
        <v>412</v>
      </c>
      <c r="I713" s="25"/>
    </row>
    <row r="714" spans="1:9" x14ac:dyDescent="0.2">
      <c r="A714" s="25" t="s">
        <v>2434</v>
      </c>
      <c r="B714" s="26" t="s">
        <v>85</v>
      </c>
      <c r="C714" s="26" t="s">
        <v>48</v>
      </c>
      <c r="D714" s="26" t="s">
        <v>1148</v>
      </c>
      <c r="E714" s="26" t="s">
        <v>2030</v>
      </c>
      <c r="F714" s="65">
        <v>100</v>
      </c>
      <c r="G714" s="26" t="s">
        <v>262</v>
      </c>
      <c r="H714" s="26" t="str">
        <f>IF(ISNA(VLOOKUP(G714,CommodityCodes,2,FALSE))=TRUE,"",VLOOKUP(G714,CommodityCodes,2,FALSE))</f>
        <v>Glycol Return</v>
      </c>
      <c r="I714" s="25"/>
    </row>
    <row r="715" spans="1:9" x14ac:dyDescent="0.2">
      <c r="A715" s="25" t="s">
        <v>2431</v>
      </c>
      <c r="B715" s="26" t="s">
        <v>2429</v>
      </c>
      <c r="C715" s="26" t="s">
        <v>48</v>
      </c>
      <c r="D715" s="26" t="s">
        <v>130</v>
      </c>
      <c r="E715" s="101" t="s">
        <v>1319</v>
      </c>
      <c r="F715" s="65">
        <v>100</v>
      </c>
      <c r="G715" s="26" t="s">
        <v>261</v>
      </c>
      <c r="H715" s="26" t="s">
        <v>412</v>
      </c>
      <c r="I715" s="25"/>
    </row>
    <row r="716" spans="1:9" x14ac:dyDescent="0.2">
      <c r="A716" s="25" t="s">
        <v>2434</v>
      </c>
      <c r="B716" s="26" t="s">
        <v>2430</v>
      </c>
      <c r="C716" s="26" t="s">
        <v>48</v>
      </c>
      <c r="D716" s="26" t="s">
        <v>130</v>
      </c>
      <c r="E716" s="101" t="s">
        <v>1319</v>
      </c>
      <c r="F716" s="65">
        <v>100</v>
      </c>
      <c r="G716" s="26" t="s">
        <v>262</v>
      </c>
      <c r="H716" s="26" t="str">
        <f>IF(ISNA(VLOOKUP(G716,CommodityCodes,2,FALSE))=TRUE,"",VLOOKUP(G716,CommodityCodes,2,FALSE))</f>
        <v>Glycol Return</v>
      </c>
      <c r="I716" s="25"/>
    </row>
    <row r="717" spans="1:9" x14ac:dyDescent="0.2">
      <c r="A717" s="25" t="s">
        <v>2432</v>
      </c>
      <c r="B717" s="26" t="s">
        <v>86</v>
      </c>
      <c r="C717" s="26" t="s">
        <v>49</v>
      </c>
      <c r="D717" s="26" t="s">
        <v>1148</v>
      </c>
      <c r="E717" s="26" t="s">
        <v>2030</v>
      </c>
      <c r="F717" s="65">
        <v>65</v>
      </c>
      <c r="G717" s="26" t="s">
        <v>261</v>
      </c>
      <c r="H717" s="26" t="s">
        <v>412</v>
      </c>
      <c r="I717" s="21"/>
    </row>
    <row r="718" spans="1:9" x14ac:dyDescent="0.2">
      <c r="A718" s="25" t="s">
        <v>2437</v>
      </c>
      <c r="B718" s="26" t="s">
        <v>87</v>
      </c>
      <c r="C718" s="26" t="s">
        <v>49</v>
      </c>
      <c r="D718" s="26" t="s">
        <v>1148</v>
      </c>
      <c r="E718" s="26" t="s">
        <v>2030</v>
      </c>
      <c r="F718" s="65">
        <v>65</v>
      </c>
      <c r="G718" s="26" t="s">
        <v>262</v>
      </c>
      <c r="H718" s="26" t="str">
        <f>IF(ISNA(VLOOKUP(G718,CommodityCodes,2,FALSE))=TRUE,"",VLOOKUP(G718,CommodityCodes,2,FALSE))</f>
        <v>Glycol Return</v>
      </c>
      <c r="I718" s="21"/>
    </row>
    <row r="719" spans="1:9" x14ac:dyDescent="0.2">
      <c r="A719" s="25" t="s">
        <v>2432</v>
      </c>
      <c r="B719" s="26" t="s">
        <v>2435</v>
      </c>
      <c r="C719" s="26" t="s">
        <v>49</v>
      </c>
      <c r="D719" s="26" t="s">
        <v>130</v>
      </c>
      <c r="E719" s="101" t="s">
        <v>1319</v>
      </c>
      <c r="F719" s="65">
        <v>65</v>
      </c>
      <c r="G719" s="26" t="s">
        <v>261</v>
      </c>
      <c r="H719" s="26" t="s">
        <v>412</v>
      </c>
      <c r="I719" s="21"/>
    </row>
    <row r="720" spans="1:9" x14ac:dyDescent="0.2">
      <c r="A720" s="25" t="s">
        <v>2437</v>
      </c>
      <c r="B720" s="26" t="s">
        <v>2436</v>
      </c>
      <c r="C720" s="26" t="s">
        <v>49</v>
      </c>
      <c r="D720" s="26" t="s">
        <v>130</v>
      </c>
      <c r="E720" s="101" t="s">
        <v>1319</v>
      </c>
      <c r="F720" s="65">
        <v>65</v>
      </c>
      <c r="G720" s="26" t="s">
        <v>262</v>
      </c>
      <c r="H720" s="26" t="str">
        <f>IF(ISNA(VLOOKUP(G720,CommodityCodes,2,FALSE))=TRUE,"",VLOOKUP(G720,CommodityCodes,2,FALSE))</f>
        <v>Glycol Return</v>
      </c>
      <c r="I720" s="21"/>
    </row>
    <row r="721" spans="1:9" x14ac:dyDescent="0.2">
      <c r="A721" s="25" t="s">
        <v>2433</v>
      </c>
      <c r="B721" s="26" t="s">
        <v>88</v>
      </c>
      <c r="C721" s="26" t="s">
        <v>50</v>
      </c>
      <c r="D721" s="26" t="s">
        <v>1148</v>
      </c>
      <c r="E721" s="26" t="s">
        <v>2030</v>
      </c>
      <c r="F721" s="65">
        <v>65</v>
      </c>
      <c r="G721" s="26" t="s">
        <v>261</v>
      </c>
      <c r="H721" s="26" t="s">
        <v>412</v>
      </c>
      <c r="I721" s="21"/>
    </row>
    <row r="722" spans="1:9" x14ac:dyDescent="0.2">
      <c r="A722" s="25" t="s">
        <v>2440</v>
      </c>
      <c r="B722" s="26" t="s">
        <v>89</v>
      </c>
      <c r="C722" s="26" t="s">
        <v>50</v>
      </c>
      <c r="D722" s="26" t="s">
        <v>1148</v>
      </c>
      <c r="E722" s="26" t="s">
        <v>2030</v>
      </c>
      <c r="F722" s="65">
        <v>65</v>
      </c>
      <c r="G722" s="26" t="s">
        <v>262</v>
      </c>
      <c r="H722" s="26" t="str">
        <f>IF(ISNA(VLOOKUP(G722,CommodityCodes,2,FALSE))=TRUE,"",VLOOKUP(G722,CommodityCodes,2,FALSE))</f>
        <v>Glycol Return</v>
      </c>
      <c r="I722" s="21"/>
    </row>
    <row r="723" spans="1:9" x14ac:dyDescent="0.2">
      <c r="A723" s="25" t="s">
        <v>2433</v>
      </c>
      <c r="B723" s="26" t="s">
        <v>2438</v>
      </c>
      <c r="C723" s="26" t="s">
        <v>50</v>
      </c>
      <c r="D723" s="26" t="s">
        <v>130</v>
      </c>
      <c r="E723" s="101" t="s">
        <v>1319</v>
      </c>
      <c r="F723" s="65">
        <v>65</v>
      </c>
      <c r="G723" s="26" t="s">
        <v>261</v>
      </c>
      <c r="H723" s="26" t="s">
        <v>412</v>
      </c>
      <c r="I723" s="21"/>
    </row>
    <row r="724" spans="1:9" x14ac:dyDescent="0.2">
      <c r="A724" s="25" t="s">
        <v>2440</v>
      </c>
      <c r="B724" s="26" t="s">
        <v>2439</v>
      </c>
      <c r="C724" s="26" t="s">
        <v>50</v>
      </c>
      <c r="D724" s="26" t="s">
        <v>130</v>
      </c>
      <c r="E724" s="101" t="s">
        <v>1319</v>
      </c>
      <c r="F724" s="65">
        <v>65</v>
      </c>
      <c r="G724" s="26" t="s">
        <v>262</v>
      </c>
      <c r="H724" s="26" t="str">
        <f>IF(ISNA(VLOOKUP(G724,CommodityCodes,2,FALSE))=TRUE,"",VLOOKUP(G724,CommodityCodes,2,FALSE))</f>
        <v>Glycol Return</v>
      </c>
      <c r="I724" s="21"/>
    </row>
    <row r="725" spans="1:9" x14ac:dyDescent="0.2">
      <c r="A725" s="25" t="s">
        <v>2441</v>
      </c>
      <c r="B725" s="26" t="s">
        <v>2443</v>
      </c>
      <c r="C725" s="26" t="s">
        <v>2447</v>
      </c>
      <c r="D725" s="26" t="s">
        <v>1148</v>
      </c>
      <c r="E725" s="26" t="s">
        <v>2030</v>
      </c>
      <c r="F725" s="65">
        <v>38</v>
      </c>
      <c r="G725" s="26" t="s">
        <v>261</v>
      </c>
      <c r="H725" s="26" t="s">
        <v>412</v>
      </c>
      <c r="I725" s="21"/>
    </row>
    <row r="726" spans="1:9" x14ac:dyDescent="0.2">
      <c r="A726" s="25" t="s">
        <v>2442</v>
      </c>
      <c r="B726" s="26" t="s">
        <v>2444</v>
      </c>
      <c r="C726" s="26" t="s">
        <v>2447</v>
      </c>
      <c r="D726" s="26" t="s">
        <v>1148</v>
      </c>
      <c r="E726" s="26" t="s">
        <v>2030</v>
      </c>
      <c r="F726" s="65">
        <v>38</v>
      </c>
      <c r="G726" s="26" t="s">
        <v>262</v>
      </c>
      <c r="H726" s="26" t="str">
        <f>IF(ISNA(VLOOKUP(G726,CommodityCodes,2,FALSE))=TRUE,"",VLOOKUP(G726,CommodityCodes,2,FALSE))</f>
        <v>Glycol Return</v>
      </c>
      <c r="I726" s="21"/>
    </row>
    <row r="727" spans="1:9" x14ac:dyDescent="0.2">
      <c r="A727" s="25" t="s">
        <v>2441</v>
      </c>
      <c r="B727" s="26" t="s">
        <v>2445</v>
      </c>
      <c r="C727" s="26" t="s">
        <v>2447</v>
      </c>
      <c r="D727" s="26" t="s">
        <v>130</v>
      </c>
      <c r="E727" s="101" t="s">
        <v>1319</v>
      </c>
      <c r="F727" s="65">
        <v>38</v>
      </c>
      <c r="G727" s="26" t="s">
        <v>261</v>
      </c>
      <c r="H727" s="26" t="s">
        <v>412</v>
      </c>
      <c r="I727" s="21"/>
    </row>
    <row r="728" spans="1:9" x14ac:dyDescent="0.2">
      <c r="A728" s="25" t="s">
        <v>2442</v>
      </c>
      <c r="B728" s="26" t="s">
        <v>2446</v>
      </c>
      <c r="C728" s="26" t="s">
        <v>2447</v>
      </c>
      <c r="D728" s="26" t="s">
        <v>130</v>
      </c>
      <c r="E728" s="101" t="s">
        <v>1319</v>
      </c>
      <c r="F728" s="65">
        <v>38</v>
      </c>
      <c r="G728" s="26" t="s">
        <v>262</v>
      </c>
      <c r="H728" s="26" t="str">
        <f t="shared" ref="H728:H743" si="159">IF(ISNA(VLOOKUP(G728,CommodityCodes,2,FALSE))=TRUE,"",VLOOKUP(G728,CommodityCodes,2,FALSE))</f>
        <v>Glycol Return</v>
      </c>
      <c r="I728" s="21"/>
    </row>
    <row r="729" spans="1:9" x14ac:dyDescent="0.2">
      <c r="A729" s="21" t="s">
        <v>2448</v>
      </c>
      <c r="B729" s="22" t="s">
        <v>54</v>
      </c>
      <c r="C729" s="22" t="s">
        <v>37</v>
      </c>
      <c r="D729" s="24" t="s">
        <v>2692</v>
      </c>
      <c r="E729" s="24" t="s">
        <v>2227</v>
      </c>
      <c r="F729" s="63">
        <v>100</v>
      </c>
      <c r="G729" s="22" t="s">
        <v>259</v>
      </c>
      <c r="H729" s="22" t="str">
        <f t="shared" si="159"/>
        <v>Hot Water Supply</v>
      </c>
      <c r="I729" s="21"/>
    </row>
    <row r="730" spans="1:9" x14ac:dyDescent="0.2">
      <c r="A730" s="25" t="s">
        <v>2448</v>
      </c>
      <c r="B730" s="22" t="s">
        <v>55</v>
      </c>
      <c r="C730" s="22" t="s">
        <v>37</v>
      </c>
      <c r="D730" s="24" t="s">
        <v>2692</v>
      </c>
      <c r="E730" s="24" t="s">
        <v>2227</v>
      </c>
      <c r="F730" s="65">
        <v>100</v>
      </c>
      <c r="G730" s="26" t="s">
        <v>259</v>
      </c>
      <c r="H730" s="26" t="str">
        <f t="shared" si="159"/>
        <v>Hot Water Supply</v>
      </c>
      <c r="I730" s="25"/>
    </row>
    <row r="731" spans="1:9" x14ac:dyDescent="0.2">
      <c r="A731" s="25" t="s">
        <v>2449</v>
      </c>
      <c r="B731" s="26" t="s">
        <v>90</v>
      </c>
      <c r="C731" s="26" t="s">
        <v>37</v>
      </c>
      <c r="D731" s="26" t="s">
        <v>130</v>
      </c>
      <c r="E731" s="101" t="s">
        <v>1319</v>
      </c>
      <c r="F731" s="65">
        <v>100</v>
      </c>
      <c r="G731" s="26" t="s">
        <v>259</v>
      </c>
      <c r="H731" s="26" t="str">
        <f t="shared" si="159"/>
        <v>Hot Water Supply</v>
      </c>
      <c r="I731" s="25"/>
    </row>
    <row r="732" spans="1:9" x14ac:dyDescent="0.2">
      <c r="A732" s="25" t="s">
        <v>2450</v>
      </c>
      <c r="B732" s="26" t="s">
        <v>91</v>
      </c>
      <c r="C732" s="26" t="s">
        <v>37</v>
      </c>
      <c r="D732" s="26" t="s">
        <v>130</v>
      </c>
      <c r="E732" s="101" t="s">
        <v>1319</v>
      </c>
      <c r="F732" s="65">
        <v>100</v>
      </c>
      <c r="G732" s="26" t="s">
        <v>259</v>
      </c>
      <c r="H732" s="26" t="str">
        <f t="shared" si="159"/>
        <v>Hot Water Supply</v>
      </c>
      <c r="I732" s="25"/>
    </row>
    <row r="733" spans="1:9" x14ac:dyDescent="0.2">
      <c r="A733" s="25" t="s">
        <v>2452</v>
      </c>
      <c r="B733" s="26" t="s">
        <v>92</v>
      </c>
      <c r="C733" s="26" t="s">
        <v>37</v>
      </c>
      <c r="D733" s="26" t="s">
        <v>130</v>
      </c>
      <c r="E733" s="101" t="s">
        <v>1319</v>
      </c>
      <c r="F733" s="65">
        <v>100</v>
      </c>
      <c r="G733" s="26" t="s">
        <v>259</v>
      </c>
      <c r="H733" s="26" t="str">
        <f t="shared" si="159"/>
        <v>Hot Water Supply</v>
      </c>
      <c r="I733" s="25"/>
    </row>
    <row r="734" spans="1:9" x14ac:dyDescent="0.2">
      <c r="A734" s="25" t="s">
        <v>2453</v>
      </c>
      <c r="B734" s="26" t="s">
        <v>2451</v>
      </c>
      <c r="C734" s="26" t="s">
        <v>37</v>
      </c>
      <c r="D734" s="26" t="s">
        <v>130</v>
      </c>
      <c r="E734" s="101" t="s">
        <v>1319</v>
      </c>
      <c r="F734" s="65">
        <v>100</v>
      </c>
      <c r="G734" s="26" t="s">
        <v>259</v>
      </c>
      <c r="H734" s="26" t="str">
        <f t="shared" si="159"/>
        <v>Hot Water Supply</v>
      </c>
      <c r="I734" s="25"/>
    </row>
    <row r="735" spans="1:9" x14ac:dyDescent="0.2">
      <c r="A735" s="25" t="s">
        <v>2456</v>
      </c>
      <c r="B735" s="26" t="s">
        <v>2454</v>
      </c>
      <c r="C735" s="26" t="s">
        <v>37</v>
      </c>
      <c r="D735" s="26" t="s">
        <v>130</v>
      </c>
      <c r="E735" s="101" t="s">
        <v>1319</v>
      </c>
      <c r="F735" s="65">
        <v>100</v>
      </c>
      <c r="G735" s="26" t="s">
        <v>260</v>
      </c>
      <c r="H735" s="26" t="str">
        <f t="shared" si="159"/>
        <v>Hot Water Return</v>
      </c>
      <c r="I735" s="25"/>
    </row>
    <row r="736" spans="1:9" x14ac:dyDescent="0.2">
      <c r="A736" s="25" t="s">
        <v>2458</v>
      </c>
      <c r="B736" s="26" t="s">
        <v>95</v>
      </c>
      <c r="C736" s="26" t="s">
        <v>37</v>
      </c>
      <c r="D736" s="26" t="s">
        <v>1148</v>
      </c>
      <c r="E736" s="26" t="s">
        <v>165</v>
      </c>
      <c r="F736" s="65">
        <v>100</v>
      </c>
      <c r="G736" s="26" t="s">
        <v>259</v>
      </c>
      <c r="H736" s="26" t="str">
        <f t="shared" si="159"/>
        <v>Hot Water Supply</v>
      </c>
      <c r="I736" s="25"/>
    </row>
    <row r="737" spans="1:9" x14ac:dyDescent="0.2">
      <c r="A737" s="25" t="s">
        <v>2459</v>
      </c>
      <c r="B737" s="26" t="s">
        <v>96</v>
      </c>
      <c r="C737" s="26" t="s">
        <v>37</v>
      </c>
      <c r="D737" s="26" t="s">
        <v>130</v>
      </c>
      <c r="E737" s="101" t="s">
        <v>1319</v>
      </c>
      <c r="F737" s="65">
        <v>100</v>
      </c>
      <c r="G737" s="26" t="s">
        <v>260</v>
      </c>
      <c r="H737" s="26" t="str">
        <f t="shared" si="159"/>
        <v>Hot Water Return</v>
      </c>
      <c r="I737" s="25"/>
    </row>
    <row r="738" spans="1:9" x14ac:dyDescent="0.2">
      <c r="A738" s="25" t="s">
        <v>2457</v>
      </c>
      <c r="B738" s="26" t="s">
        <v>2455</v>
      </c>
      <c r="C738" s="26" t="s">
        <v>37</v>
      </c>
      <c r="D738" s="26" t="s">
        <v>130</v>
      </c>
      <c r="E738" s="101" t="s">
        <v>1319</v>
      </c>
      <c r="F738" s="65">
        <v>100</v>
      </c>
      <c r="G738" s="26" t="s">
        <v>260</v>
      </c>
      <c r="H738" s="26" t="str">
        <f t="shared" si="159"/>
        <v>Hot Water Return</v>
      </c>
      <c r="I738" s="25"/>
    </row>
    <row r="739" spans="1:9" x14ac:dyDescent="0.2">
      <c r="A739" s="25" t="s">
        <v>2449</v>
      </c>
      <c r="B739" s="26" t="s">
        <v>93</v>
      </c>
      <c r="C739" s="26" t="s">
        <v>37</v>
      </c>
      <c r="D739" s="26" t="s">
        <v>130</v>
      </c>
      <c r="E739" s="101" t="s">
        <v>1319</v>
      </c>
      <c r="F739" s="65">
        <v>100</v>
      </c>
      <c r="G739" s="26" t="s">
        <v>259</v>
      </c>
      <c r="H739" s="26" t="str">
        <f t="shared" si="159"/>
        <v>Hot Water Supply</v>
      </c>
      <c r="I739" s="25"/>
    </row>
    <row r="740" spans="1:9" x14ac:dyDescent="0.2">
      <c r="A740" s="25" t="s">
        <v>2450</v>
      </c>
      <c r="B740" s="26" t="s">
        <v>94</v>
      </c>
      <c r="C740" s="26" t="s">
        <v>37</v>
      </c>
      <c r="D740" s="26" t="s">
        <v>130</v>
      </c>
      <c r="E740" s="101" t="s">
        <v>1319</v>
      </c>
      <c r="F740" s="65">
        <v>100</v>
      </c>
      <c r="G740" s="26" t="s">
        <v>259</v>
      </c>
      <c r="H740" s="26" t="str">
        <f t="shared" si="159"/>
        <v>Hot Water Supply</v>
      </c>
      <c r="I740" s="25"/>
    </row>
    <row r="741" spans="1:9" x14ac:dyDescent="0.2">
      <c r="A741" s="25" t="s">
        <v>2471</v>
      </c>
      <c r="B741" s="22" t="s">
        <v>56</v>
      </c>
      <c r="C741" s="22" t="s">
        <v>38</v>
      </c>
      <c r="D741" s="24" t="s">
        <v>2692</v>
      </c>
      <c r="E741" s="24" t="s">
        <v>2227</v>
      </c>
      <c r="F741" s="65">
        <v>100</v>
      </c>
      <c r="G741" s="26" t="s">
        <v>259</v>
      </c>
      <c r="H741" s="26" t="str">
        <f t="shared" si="159"/>
        <v>Hot Water Supply</v>
      </c>
      <c r="I741" s="25"/>
    </row>
    <row r="742" spans="1:9" x14ac:dyDescent="0.2">
      <c r="A742" s="25" t="s">
        <v>2471</v>
      </c>
      <c r="B742" s="22" t="s">
        <v>57</v>
      </c>
      <c r="C742" s="22" t="s">
        <v>38</v>
      </c>
      <c r="D742" s="24" t="s">
        <v>2692</v>
      </c>
      <c r="E742" s="24" t="s">
        <v>2227</v>
      </c>
      <c r="F742" s="65">
        <v>100</v>
      </c>
      <c r="G742" s="26" t="s">
        <v>259</v>
      </c>
      <c r="H742" s="26" t="str">
        <f t="shared" si="159"/>
        <v>Hot Water Supply</v>
      </c>
      <c r="I742" s="25"/>
    </row>
    <row r="743" spans="1:9" x14ac:dyDescent="0.2">
      <c r="A743" s="25" t="s">
        <v>2468</v>
      </c>
      <c r="B743" s="26" t="s">
        <v>97</v>
      </c>
      <c r="C743" s="26" t="s">
        <v>38</v>
      </c>
      <c r="D743" s="26" t="s">
        <v>130</v>
      </c>
      <c r="E743" s="101" t="s">
        <v>1319</v>
      </c>
      <c r="F743" s="65">
        <v>100</v>
      </c>
      <c r="G743" s="26" t="s">
        <v>261</v>
      </c>
      <c r="H743" s="26" t="str">
        <f t="shared" si="159"/>
        <v>Glycol Supply</v>
      </c>
      <c r="I743" s="25"/>
    </row>
    <row r="744" spans="1:9" x14ac:dyDescent="0.2">
      <c r="A744" s="25" t="s">
        <v>2467</v>
      </c>
      <c r="B744" s="26" t="s">
        <v>2466</v>
      </c>
      <c r="C744" s="26" t="s">
        <v>38</v>
      </c>
      <c r="D744" s="26" t="s">
        <v>130</v>
      </c>
      <c r="E744" s="101" t="s">
        <v>1319</v>
      </c>
      <c r="F744" s="65">
        <v>100</v>
      </c>
      <c r="G744" s="26" t="s">
        <v>262</v>
      </c>
      <c r="H744" s="26" t="s">
        <v>408</v>
      </c>
      <c r="I744" s="25"/>
    </row>
    <row r="745" spans="1:9" x14ac:dyDescent="0.2">
      <c r="A745" s="25" t="s">
        <v>2465</v>
      </c>
      <c r="B745" s="26" t="s">
        <v>2464</v>
      </c>
      <c r="C745" s="26" t="s">
        <v>38</v>
      </c>
      <c r="D745" s="26" t="s">
        <v>130</v>
      </c>
      <c r="E745" s="101" t="s">
        <v>1319</v>
      </c>
      <c r="F745" s="65">
        <v>100</v>
      </c>
      <c r="G745" s="26" t="s">
        <v>260</v>
      </c>
      <c r="H745" s="26" t="s">
        <v>418</v>
      </c>
      <c r="I745" s="25"/>
    </row>
    <row r="746" spans="1:9" x14ac:dyDescent="0.2">
      <c r="A746" s="25" t="s">
        <v>2460</v>
      </c>
      <c r="B746" s="26" t="s">
        <v>98</v>
      </c>
      <c r="C746" s="26" t="s">
        <v>38</v>
      </c>
      <c r="D746" s="26" t="s">
        <v>130</v>
      </c>
      <c r="E746" s="101" t="s">
        <v>1319</v>
      </c>
      <c r="F746" s="65">
        <v>100</v>
      </c>
      <c r="G746" s="26" t="s">
        <v>259</v>
      </c>
      <c r="H746" s="26" t="s">
        <v>419</v>
      </c>
      <c r="I746" s="25"/>
    </row>
    <row r="747" spans="1:9" x14ac:dyDescent="0.2">
      <c r="A747" s="25" t="s">
        <v>2463</v>
      </c>
      <c r="B747" s="26" t="s">
        <v>2462</v>
      </c>
      <c r="C747" s="26" t="s">
        <v>38</v>
      </c>
      <c r="D747" s="26" t="s">
        <v>1148</v>
      </c>
      <c r="E747" s="26" t="s">
        <v>2030</v>
      </c>
      <c r="F747" s="65">
        <v>100</v>
      </c>
      <c r="G747" s="26" t="s">
        <v>259</v>
      </c>
      <c r="H747" s="26" t="str">
        <f>IF(ISNA(VLOOKUP(G747,CommodityCodes,2,FALSE))=TRUE,"",VLOOKUP(G747,CommodityCodes,2,FALSE))</f>
        <v>Hot Water Supply</v>
      </c>
      <c r="I747" s="25"/>
    </row>
    <row r="748" spans="1:9" x14ac:dyDescent="0.2">
      <c r="A748" s="25" t="s">
        <v>2461</v>
      </c>
      <c r="B748" s="26" t="s">
        <v>99</v>
      </c>
      <c r="C748" s="26" t="s">
        <v>38</v>
      </c>
      <c r="D748" s="26" t="s">
        <v>1148</v>
      </c>
      <c r="E748" s="26" t="s">
        <v>2030</v>
      </c>
      <c r="F748" s="65">
        <v>100</v>
      </c>
      <c r="G748" s="26" t="s">
        <v>260</v>
      </c>
      <c r="H748" s="26" t="s">
        <v>418</v>
      </c>
      <c r="I748" s="25"/>
    </row>
    <row r="749" spans="1:9" x14ac:dyDescent="0.2">
      <c r="A749" s="25" t="s">
        <v>2469</v>
      </c>
      <c r="B749" s="26" t="s">
        <v>100</v>
      </c>
      <c r="C749" s="26" t="s">
        <v>38</v>
      </c>
      <c r="D749" s="26" t="s">
        <v>130</v>
      </c>
      <c r="E749" s="101" t="s">
        <v>1319</v>
      </c>
      <c r="F749" s="65">
        <v>100</v>
      </c>
      <c r="G749" s="26" t="s">
        <v>259</v>
      </c>
      <c r="H749" s="26" t="str">
        <f>IF(ISNA(VLOOKUP(G749,CommodityCodes,2,FALSE))=TRUE,"",VLOOKUP(G749,CommodityCodes,2,FALSE))</f>
        <v>Hot Water Supply</v>
      </c>
      <c r="I749" s="25"/>
    </row>
    <row r="750" spans="1:9" x14ac:dyDescent="0.2">
      <c r="A750" s="25" t="s">
        <v>2470</v>
      </c>
      <c r="B750" s="26" t="s">
        <v>101</v>
      </c>
      <c r="C750" s="26" t="s">
        <v>38</v>
      </c>
      <c r="D750" s="26" t="s">
        <v>130</v>
      </c>
      <c r="E750" s="101" t="s">
        <v>1319</v>
      </c>
      <c r="F750" s="65">
        <v>100</v>
      </c>
      <c r="G750" s="26" t="s">
        <v>259</v>
      </c>
      <c r="H750" s="26" t="str">
        <f>IF(ISNA(VLOOKUP(G750,CommodityCodes,2,FALSE))=TRUE,"",VLOOKUP(G750,CommodityCodes,2,FALSE))</f>
        <v>Hot Water Supply</v>
      </c>
      <c r="I750" s="25"/>
    </row>
    <row r="751" spans="1:9" x14ac:dyDescent="0.2">
      <c r="A751" s="25" t="s">
        <v>2469</v>
      </c>
      <c r="B751" s="26" t="s">
        <v>102</v>
      </c>
      <c r="C751" s="26" t="s">
        <v>38</v>
      </c>
      <c r="D751" s="26" t="s">
        <v>130</v>
      </c>
      <c r="E751" s="101" t="s">
        <v>1319</v>
      </c>
      <c r="F751" s="65">
        <v>100</v>
      </c>
      <c r="G751" s="26" t="s">
        <v>261</v>
      </c>
      <c r="H751" s="26" t="s">
        <v>412</v>
      </c>
      <c r="I751" s="25"/>
    </row>
    <row r="752" spans="1:9" x14ac:dyDescent="0.2">
      <c r="A752" s="25" t="s">
        <v>2470</v>
      </c>
      <c r="B752" s="26" t="s">
        <v>103</v>
      </c>
      <c r="C752" s="26" t="s">
        <v>38</v>
      </c>
      <c r="D752" s="26" t="s">
        <v>130</v>
      </c>
      <c r="E752" s="101" t="s">
        <v>1319</v>
      </c>
      <c r="F752" s="65">
        <v>100</v>
      </c>
      <c r="G752" s="26" t="s">
        <v>259</v>
      </c>
      <c r="H752" s="26" t="str">
        <f>IF(ISNA(VLOOKUP(G752,CommodityCodes,2,FALSE))=TRUE,"",VLOOKUP(G752,CommodityCodes,2,FALSE))</f>
        <v>Hot Water Supply</v>
      </c>
      <c r="I752" s="25"/>
    </row>
    <row r="753" spans="1:9" hidden="1" x14ac:dyDescent="0.2">
      <c r="A753" s="35" t="s">
        <v>2370</v>
      </c>
      <c r="B753" s="37"/>
      <c r="C753" s="37"/>
      <c r="D753" s="39"/>
      <c r="E753" s="39"/>
      <c r="F753" s="64"/>
      <c r="G753" s="37"/>
      <c r="H753" s="37" t="str">
        <f t="shared" ref="H753:H786" si="160">IF(ISNA(VLOOKUP(G753,CommodityCodes,2,FALSE))=TRUE,"",VLOOKUP(G753,CommodityCodes,2,FALSE))</f>
        <v/>
      </c>
      <c r="I753" s="36"/>
    </row>
    <row r="754" spans="1:9" hidden="1" x14ac:dyDescent="0.2">
      <c r="A754" s="25"/>
      <c r="B754" s="26"/>
      <c r="C754" s="26"/>
      <c r="D754" s="26"/>
      <c r="E754" s="26"/>
      <c r="F754" s="65"/>
      <c r="G754" s="26"/>
      <c r="H754" s="26" t="str">
        <f t="shared" si="160"/>
        <v/>
      </c>
      <c r="I754" s="25"/>
    </row>
    <row r="755" spans="1:9" hidden="1" x14ac:dyDescent="0.2">
      <c r="A755" s="25"/>
      <c r="B755" s="26"/>
      <c r="C755" s="26"/>
      <c r="D755" s="26"/>
      <c r="E755" s="26"/>
      <c r="F755" s="65"/>
      <c r="G755" s="26"/>
      <c r="H755" s="26"/>
      <c r="I755" s="25"/>
    </row>
    <row r="756" spans="1:9" hidden="1" x14ac:dyDescent="0.2">
      <c r="A756" s="25"/>
      <c r="B756" s="26"/>
      <c r="C756" s="26"/>
      <c r="D756" s="26"/>
      <c r="E756" s="26"/>
      <c r="F756" s="65"/>
      <c r="G756" s="26"/>
      <c r="H756" s="26"/>
      <c r="I756" s="25"/>
    </row>
    <row r="757" spans="1:9" hidden="1" x14ac:dyDescent="0.2">
      <c r="A757" s="35" t="s">
        <v>542</v>
      </c>
      <c r="B757" s="37"/>
      <c r="C757" s="37"/>
      <c r="D757" s="39"/>
      <c r="E757" s="39"/>
      <c r="F757" s="64"/>
      <c r="G757" s="37"/>
      <c r="H757" s="37" t="str">
        <f t="shared" si="160"/>
        <v/>
      </c>
      <c r="I757" s="36"/>
    </row>
    <row r="758" spans="1:9" hidden="1" x14ac:dyDescent="0.2">
      <c r="A758" s="25"/>
      <c r="B758" s="26"/>
      <c r="C758" s="26"/>
      <c r="D758" s="26"/>
      <c r="E758" s="26"/>
      <c r="F758" s="65"/>
      <c r="G758" s="26"/>
      <c r="H758" s="26"/>
      <c r="I758" s="25"/>
    </row>
    <row r="759" spans="1:9" hidden="1" x14ac:dyDescent="0.2">
      <c r="A759" s="25"/>
      <c r="B759" s="26"/>
      <c r="C759" s="26"/>
      <c r="D759" s="26"/>
      <c r="E759" s="26"/>
      <c r="F759" s="65"/>
      <c r="G759" s="26"/>
      <c r="H759" s="26"/>
      <c r="I759" s="25"/>
    </row>
    <row r="760" spans="1:9" hidden="1" x14ac:dyDescent="0.2">
      <c r="A760" s="25"/>
      <c r="B760" s="26"/>
      <c r="C760" s="26"/>
      <c r="D760" s="26"/>
      <c r="E760" s="26"/>
      <c r="F760" s="65"/>
      <c r="G760" s="26"/>
      <c r="H760" s="26"/>
      <c r="I760" s="25"/>
    </row>
    <row r="761" spans="1:9" x14ac:dyDescent="0.2">
      <c r="A761" s="35" t="s">
        <v>543</v>
      </c>
      <c r="B761" s="37"/>
      <c r="C761" s="37"/>
      <c r="D761" s="39"/>
      <c r="E761" s="39"/>
      <c r="F761" s="64"/>
      <c r="G761" s="37"/>
      <c r="H761" s="37" t="str">
        <f t="shared" si="160"/>
        <v/>
      </c>
      <c r="I761" s="36"/>
    </row>
    <row r="762" spans="1:9" s="10" customFormat="1" x14ac:dyDescent="0.2">
      <c r="A762" s="21" t="s">
        <v>493</v>
      </c>
      <c r="B762" s="101" t="s">
        <v>2696</v>
      </c>
      <c r="C762" s="101" t="s">
        <v>2700</v>
      </c>
      <c r="D762" s="101" t="s">
        <v>128</v>
      </c>
      <c r="E762" s="101" t="s">
        <v>2029</v>
      </c>
      <c r="F762" s="63">
        <v>75</v>
      </c>
      <c r="G762" s="101" t="s">
        <v>135</v>
      </c>
      <c r="H762" s="101" t="s">
        <v>493</v>
      </c>
      <c r="I762" s="21"/>
    </row>
    <row r="763" spans="1:9" s="10" customFormat="1" x14ac:dyDescent="0.2">
      <c r="A763" s="21" t="s">
        <v>493</v>
      </c>
      <c r="B763" s="101" t="s">
        <v>2697</v>
      </c>
      <c r="C763" s="101" t="s">
        <v>2700</v>
      </c>
      <c r="D763" s="101" t="s">
        <v>128</v>
      </c>
      <c r="E763" s="101" t="s">
        <v>2029</v>
      </c>
      <c r="F763" s="63">
        <v>75</v>
      </c>
      <c r="G763" s="101" t="s">
        <v>135</v>
      </c>
      <c r="H763" s="101" t="s">
        <v>493</v>
      </c>
      <c r="I763" s="21"/>
    </row>
    <row r="764" spans="1:9" s="10" customFormat="1" x14ac:dyDescent="0.2">
      <c r="A764" s="21" t="s">
        <v>493</v>
      </c>
      <c r="B764" s="101" t="s">
        <v>2698</v>
      </c>
      <c r="C764" s="101" t="s">
        <v>2700</v>
      </c>
      <c r="D764" s="101" t="s">
        <v>130</v>
      </c>
      <c r="E764" s="101" t="s">
        <v>1319</v>
      </c>
      <c r="F764" s="63">
        <v>75</v>
      </c>
      <c r="G764" s="101" t="s">
        <v>135</v>
      </c>
      <c r="H764" s="101" t="s">
        <v>493</v>
      </c>
      <c r="I764" s="21"/>
    </row>
    <row r="765" spans="1:9" s="10" customFormat="1" x14ac:dyDescent="0.2">
      <c r="A765" s="21" t="s">
        <v>493</v>
      </c>
      <c r="B765" s="101" t="s">
        <v>2699</v>
      </c>
      <c r="C765" s="101" t="s">
        <v>2700</v>
      </c>
      <c r="D765" s="101" t="s">
        <v>130</v>
      </c>
      <c r="E765" s="101" t="s">
        <v>1319</v>
      </c>
      <c r="F765" s="63">
        <v>75</v>
      </c>
      <c r="G765" s="101" t="s">
        <v>135</v>
      </c>
      <c r="H765" s="101" t="s">
        <v>493</v>
      </c>
      <c r="I765" s="21"/>
    </row>
    <row r="766" spans="1:9" x14ac:dyDescent="0.2">
      <c r="A766" s="25" t="s">
        <v>1325</v>
      </c>
      <c r="B766" s="26" t="s">
        <v>1329</v>
      </c>
      <c r="C766" s="26" t="s">
        <v>1330</v>
      </c>
      <c r="D766" s="26" t="s">
        <v>130</v>
      </c>
      <c r="E766" s="101" t="s">
        <v>1319</v>
      </c>
      <c r="F766" s="65">
        <v>100</v>
      </c>
      <c r="G766" s="26" t="s">
        <v>461</v>
      </c>
      <c r="H766" s="26" t="str">
        <f t="shared" ref="H766:H771" si="161">IF(ISNA(VLOOKUP(G766,CommodityCodes,2,FALSE))=TRUE,"",VLOOKUP(G766,CommodityCodes,2,FALSE))</f>
        <v>Potable Water</v>
      </c>
      <c r="I766" s="25"/>
    </row>
    <row r="767" spans="1:9" x14ac:dyDescent="0.2">
      <c r="A767" s="25" t="s">
        <v>1325</v>
      </c>
      <c r="B767" s="26" t="s">
        <v>1326</v>
      </c>
      <c r="C767" s="26" t="s">
        <v>1330</v>
      </c>
      <c r="D767" s="26" t="s">
        <v>130</v>
      </c>
      <c r="E767" s="101" t="s">
        <v>1319</v>
      </c>
      <c r="F767" s="65">
        <v>100</v>
      </c>
      <c r="G767" s="26" t="s">
        <v>461</v>
      </c>
      <c r="H767" s="26" t="str">
        <f t="shared" si="161"/>
        <v>Potable Water</v>
      </c>
      <c r="I767" s="25"/>
    </row>
    <row r="768" spans="1:9" x14ac:dyDescent="0.2">
      <c r="A768" s="25" t="s">
        <v>1325</v>
      </c>
      <c r="B768" s="26" t="s">
        <v>1327</v>
      </c>
      <c r="C768" s="26" t="s">
        <v>1330</v>
      </c>
      <c r="D768" s="26" t="s">
        <v>130</v>
      </c>
      <c r="E768" s="101" t="s">
        <v>1319</v>
      </c>
      <c r="F768" s="65">
        <v>100</v>
      </c>
      <c r="G768" s="26" t="s">
        <v>461</v>
      </c>
      <c r="H768" s="26" t="str">
        <f t="shared" si="161"/>
        <v>Potable Water</v>
      </c>
      <c r="I768" s="25"/>
    </row>
    <row r="769" spans="1:9" x14ac:dyDescent="0.2">
      <c r="A769" s="25" t="s">
        <v>1325</v>
      </c>
      <c r="B769" s="26" t="s">
        <v>1328</v>
      </c>
      <c r="C769" s="26" t="s">
        <v>1330</v>
      </c>
      <c r="D769" s="26" t="s">
        <v>130</v>
      </c>
      <c r="E769" s="101" t="s">
        <v>1319</v>
      </c>
      <c r="F769" s="65">
        <v>100</v>
      </c>
      <c r="G769" s="26" t="s">
        <v>461</v>
      </c>
      <c r="H769" s="26" t="str">
        <f t="shared" si="161"/>
        <v>Potable Water</v>
      </c>
      <c r="I769" s="25"/>
    </row>
    <row r="770" spans="1:9" x14ac:dyDescent="0.2">
      <c r="A770" s="25" t="s">
        <v>1344</v>
      </c>
      <c r="B770" s="26" t="s">
        <v>1345</v>
      </c>
      <c r="C770" s="26" t="s">
        <v>1347</v>
      </c>
      <c r="D770" s="26" t="s">
        <v>2627</v>
      </c>
      <c r="E770" s="26" t="s">
        <v>2628</v>
      </c>
      <c r="F770" s="65">
        <v>100</v>
      </c>
      <c r="G770" s="26" t="s">
        <v>445</v>
      </c>
      <c r="H770" s="26" t="str">
        <f t="shared" si="161"/>
        <v>Natural Gas</v>
      </c>
      <c r="I770" s="25"/>
    </row>
    <row r="771" spans="1:9" x14ac:dyDescent="0.2">
      <c r="A771" s="25" t="s">
        <v>1344</v>
      </c>
      <c r="B771" s="26" t="s">
        <v>1346</v>
      </c>
      <c r="C771" s="26" t="s">
        <v>1347</v>
      </c>
      <c r="D771" s="99" t="s">
        <v>2627</v>
      </c>
      <c r="E771" s="26" t="s">
        <v>2628</v>
      </c>
      <c r="F771" s="65">
        <v>100</v>
      </c>
      <c r="G771" s="26" t="s">
        <v>445</v>
      </c>
      <c r="H771" s="26" t="str">
        <f t="shared" si="161"/>
        <v>Natural Gas</v>
      </c>
      <c r="I771" s="25"/>
    </row>
    <row r="772" spans="1:9" x14ac:dyDescent="0.2">
      <c r="A772" s="25" t="s">
        <v>1344</v>
      </c>
      <c r="B772" s="26" t="s">
        <v>2358</v>
      </c>
      <c r="C772" s="26" t="s">
        <v>1347</v>
      </c>
      <c r="D772" s="99" t="s">
        <v>2627</v>
      </c>
      <c r="E772" s="26" t="s">
        <v>2628</v>
      </c>
      <c r="F772" s="65">
        <v>75</v>
      </c>
      <c r="G772" s="26" t="s">
        <v>445</v>
      </c>
      <c r="H772" s="26" t="str">
        <f t="shared" ref="H772" si="162">IF(ISNA(VLOOKUP(G772,CommodityCodes,2,FALSE))=TRUE,"",VLOOKUP(G772,CommodityCodes,2,FALSE))</f>
        <v>Natural Gas</v>
      </c>
      <c r="I772" s="25"/>
    </row>
    <row r="773" spans="1:9" hidden="1" x14ac:dyDescent="0.2">
      <c r="A773" s="35" t="s">
        <v>544</v>
      </c>
      <c r="B773" s="37"/>
      <c r="C773" s="37"/>
      <c r="D773" s="39"/>
      <c r="E773" s="39"/>
      <c r="F773" s="64"/>
      <c r="G773" s="37"/>
      <c r="H773" s="37" t="str">
        <f t="shared" si="160"/>
        <v/>
      </c>
      <c r="I773" s="36"/>
    </row>
    <row r="774" spans="1:9" hidden="1" x14ac:dyDescent="0.2">
      <c r="A774" s="25"/>
      <c r="B774" s="26"/>
      <c r="C774" s="26"/>
      <c r="D774" s="26"/>
      <c r="E774" s="26"/>
      <c r="F774" s="65"/>
      <c r="G774" s="26"/>
      <c r="H774" s="26"/>
      <c r="I774" s="25"/>
    </row>
    <row r="775" spans="1:9" hidden="1" x14ac:dyDescent="0.2">
      <c r="A775" s="25"/>
      <c r="B775" s="26"/>
      <c r="C775" s="26"/>
      <c r="D775" s="26"/>
      <c r="E775" s="26"/>
      <c r="F775" s="65"/>
      <c r="G775" s="26"/>
      <c r="H775" s="26"/>
      <c r="I775" s="25"/>
    </row>
    <row r="776" spans="1:9" hidden="1" x14ac:dyDescent="0.2">
      <c r="A776" s="25"/>
      <c r="B776" s="26"/>
      <c r="C776" s="26"/>
      <c r="D776" s="26"/>
      <c r="E776" s="26"/>
      <c r="F776" s="65"/>
      <c r="G776" s="26"/>
      <c r="H776" s="26"/>
      <c r="I776" s="25"/>
    </row>
    <row r="777" spans="1:9" hidden="1" x14ac:dyDescent="0.2">
      <c r="A777" s="35" t="s">
        <v>545</v>
      </c>
      <c r="B777" s="37"/>
      <c r="C777" s="37"/>
      <c r="D777" s="39"/>
      <c r="E777" s="39"/>
      <c r="F777" s="64"/>
      <c r="G777" s="37"/>
      <c r="H777" s="37" t="str">
        <f t="shared" si="160"/>
        <v/>
      </c>
      <c r="I777" s="36"/>
    </row>
    <row r="778" spans="1:9" hidden="1" x14ac:dyDescent="0.2">
      <c r="A778" s="25"/>
      <c r="B778" s="26"/>
      <c r="C778" s="26"/>
      <c r="D778" s="26"/>
      <c r="E778" s="26"/>
      <c r="F778" s="65"/>
      <c r="G778" s="26"/>
      <c r="H778" s="26"/>
      <c r="I778" s="25"/>
    </row>
    <row r="779" spans="1:9" hidden="1" x14ac:dyDescent="0.2">
      <c r="A779" s="25"/>
      <c r="B779" s="26"/>
      <c r="C779" s="26"/>
      <c r="D779" s="26"/>
      <c r="E779" s="26"/>
      <c r="F779" s="65"/>
      <c r="G779" s="26"/>
      <c r="H779" s="26"/>
      <c r="I779" s="25"/>
    </row>
    <row r="780" spans="1:9" hidden="1" x14ac:dyDescent="0.2">
      <c r="A780" s="25"/>
      <c r="B780" s="26"/>
      <c r="C780" s="26"/>
      <c r="D780" s="26"/>
      <c r="E780" s="26"/>
      <c r="F780" s="65"/>
      <c r="G780" s="26"/>
      <c r="H780" s="26"/>
      <c r="I780" s="25"/>
    </row>
    <row r="781" spans="1:9" hidden="1" x14ac:dyDescent="0.2">
      <c r="A781" s="35" t="s">
        <v>546</v>
      </c>
      <c r="B781" s="37"/>
      <c r="C781" s="37"/>
      <c r="D781" s="39"/>
      <c r="E781" s="39"/>
      <c r="F781" s="64"/>
      <c r="G781" s="37"/>
      <c r="H781" s="37" t="str">
        <f t="shared" si="160"/>
        <v/>
      </c>
      <c r="I781" s="36"/>
    </row>
    <row r="782" spans="1:9" hidden="1" x14ac:dyDescent="0.2">
      <c r="A782" s="25"/>
      <c r="B782" s="26"/>
      <c r="C782" s="26"/>
      <c r="D782" s="26"/>
      <c r="E782" s="26"/>
      <c r="F782" s="65"/>
      <c r="G782" s="26"/>
      <c r="H782" s="26"/>
      <c r="I782" s="25"/>
    </row>
    <row r="783" spans="1:9" hidden="1" x14ac:dyDescent="0.2">
      <c r="A783" s="25"/>
      <c r="B783" s="26"/>
      <c r="C783" s="26"/>
      <c r="D783" s="26"/>
      <c r="E783" s="26"/>
      <c r="F783" s="65"/>
      <c r="G783" s="26"/>
      <c r="H783" s="26"/>
      <c r="I783" s="25"/>
    </row>
    <row r="784" spans="1:9" hidden="1" x14ac:dyDescent="0.2">
      <c r="A784" s="25"/>
      <c r="B784" s="26"/>
      <c r="C784" s="26"/>
      <c r="D784" s="26"/>
      <c r="E784" s="26"/>
      <c r="F784" s="65"/>
      <c r="G784" s="26"/>
      <c r="H784" s="26"/>
      <c r="I784" s="25"/>
    </row>
    <row r="785" spans="1:13" hidden="1" x14ac:dyDescent="0.2">
      <c r="A785" s="25"/>
      <c r="B785" s="26"/>
      <c r="C785" s="26"/>
      <c r="D785" s="26"/>
      <c r="E785" s="26"/>
      <c r="F785" s="65"/>
      <c r="G785" s="26"/>
      <c r="H785" s="26" t="str">
        <f t="shared" si="160"/>
        <v/>
      </c>
      <c r="I785" s="25"/>
    </row>
    <row r="786" spans="1:13" hidden="1" x14ac:dyDescent="0.2">
      <c r="A786" s="25"/>
      <c r="B786" s="26"/>
      <c r="C786" s="26"/>
      <c r="D786" s="26"/>
      <c r="E786" s="26"/>
      <c r="F786" s="65"/>
      <c r="G786" s="26"/>
      <c r="H786" s="26" t="str">
        <f t="shared" si="160"/>
        <v/>
      </c>
      <c r="I786" s="25"/>
    </row>
    <row r="787" spans="1:13" x14ac:dyDescent="0.2">
      <c r="A787" s="49"/>
      <c r="B787" s="50"/>
      <c r="C787" s="50"/>
      <c r="D787" s="50"/>
      <c r="E787" s="50"/>
      <c r="F787" s="67"/>
      <c r="G787" s="50"/>
      <c r="H787" s="50"/>
      <c r="I787" s="49"/>
    </row>
    <row r="788" spans="1:13" s="8" customFormat="1" x14ac:dyDescent="0.2">
      <c r="A788" s="14" t="s">
        <v>8</v>
      </c>
      <c r="B788" s="9"/>
      <c r="C788" s="9"/>
      <c r="D788" s="9"/>
      <c r="E788" s="9"/>
      <c r="F788" s="68"/>
      <c r="G788" s="9"/>
      <c r="H788" s="9"/>
      <c r="I788" s="9"/>
      <c r="J788" s="9"/>
      <c r="K788" s="9"/>
      <c r="L788" s="9"/>
      <c r="M788" s="9"/>
    </row>
    <row r="789" spans="1:13" s="8" customFormat="1" x14ac:dyDescent="0.2">
      <c r="A789" s="8" t="s">
        <v>9</v>
      </c>
      <c r="B789" s="9"/>
      <c r="C789" s="9"/>
      <c r="D789" s="9"/>
      <c r="E789" s="9"/>
      <c r="F789" s="68"/>
      <c r="G789" s="9"/>
      <c r="H789" s="9"/>
      <c r="I789" s="9"/>
      <c r="J789" s="9"/>
      <c r="K789" s="9"/>
      <c r="L789" s="9"/>
      <c r="M789" s="9"/>
    </row>
    <row r="790" spans="1:13" s="8" customFormat="1" ht="12.75" customHeight="1" x14ac:dyDescent="0.2">
      <c r="A790" s="8" t="s">
        <v>10</v>
      </c>
      <c r="B790" s="9"/>
      <c r="C790" s="9"/>
      <c r="D790" s="9"/>
      <c r="E790" s="9"/>
      <c r="F790" s="68"/>
      <c r="G790" s="9"/>
      <c r="H790" s="9"/>
      <c r="I790" s="9"/>
      <c r="J790" s="9"/>
      <c r="K790" s="9"/>
      <c r="L790" s="9"/>
      <c r="M790" s="9"/>
    </row>
    <row r="791" spans="1:13" s="8" customFormat="1" x14ac:dyDescent="0.2">
      <c r="A791" s="8" t="s">
        <v>11</v>
      </c>
      <c r="B791" s="9"/>
      <c r="C791" s="9"/>
      <c r="D791" s="9"/>
      <c r="E791" s="9"/>
      <c r="F791" s="68"/>
      <c r="G791" s="9"/>
      <c r="H791" s="9"/>
      <c r="I791" s="9"/>
      <c r="J791" s="9"/>
      <c r="K791" s="9"/>
      <c r="L791" s="9"/>
      <c r="M791" s="9"/>
    </row>
    <row r="792" spans="1:13" s="8" customFormat="1" x14ac:dyDescent="0.2">
      <c r="A792" s="8" t="s">
        <v>28</v>
      </c>
      <c r="B792" s="9"/>
      <c r="C792" s="9"/>
      <c r="D792" s="9"/>
      <c r="F792" s="69"/>
      <c r="H792" s="9"/>
    </row>
    <row r="793" spans="1:13" x14ac:dyDescent="0.2">
      <c r="F793" s="70"/>
    </row>
    <row r="794" spans="1:13" x14ac:dyDescent="0.2">
      <c r="A794" s="17" t="s">
        <v>24</v>
      </c>
      <c r="B794" s="41"/>
      <c r="C794" s="41"/>
      <c r="D794" s="41"/>
      <c r="E794" s="18"/>
      <c r="F794" s="71"/>
      <c r="G794" s="18"/>
      <c r="H794" s="41"/>
      <c r="I794" s="18"/>
    </row>
  </sheetData>
  <sortState ref="A768:H811">
    <sortCondition ref="C768:C811"/>
  </sortState>
  <mergeCells count="2">
    <mergeCell ref="A1:I1"/>
    <mergeCell ref="A2:I2"/>
  </mergeCells>
  <printOptions horizontalCentered="1"/>
  <pageMargins left="0.75" right="0.75" top="1" bottom="1.25" header="0.5" footer="0.5"/>
  <pageSetup paperSize="17" scale="93" fitToHeight="0" orientation="landscape" useFirstPageNumber="1" r:id="rId1"/>
  <headerFooter alignWithMargins="0">
    <oddHeader>&amp;R&amp;"Times New Roman,Regular"&amp;11SEWPCC UPGRADING/EXPANSION PROJECT
BID OPPORTUNITY NO. 976-2016</oddHeader>
    <oddFooter>&amp;L&amp;"Times New Roman,Regular"&amp;12PW\WPG\474248.C4
5 Apr 2017 - Rev. 0&amp;R&amp;"Times New Roman,Regular"&amp;12Process Valves and Operators
40 27 02 Supplement - &amp;P
Issued for Construction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5"/>
  <sheetViews>
    <sheetView showGridLines="0" zoomScale="85" zoomScaleNormal="85" workbookViewId="0">
      <pane xSplit="3" ySplit="4" topLeftCell="D300" activePane="bottomRight" state="frozen"/>
      <selection pane="topRight" activeCell="D1" sqref="D1"/>
      <selection pane="bottomLeft" activeCell="A5" sqref="A5"/>
      <selection pane="bottomRight" activeCell="A299" sqref="A299"/>
    </sheetView>
  </sheetViews>
  <sheetFormatPr defaultRowHeight="12.75" x14ac:dyDescent="0.2"/>
  <cols>
    <col min="1" max="1" width="50.5703125" style="82" customWidth="1"/>
    <col min="2" max="2" width="15.5703125" style="6" customWidth="1"/>
    <col min="3" max="4" width="20.5703125" style="6" customWidth="1"/>
    <col min="5" max="5" width="9.5703125" customWidth="1"/>
    <col min="6" max="6" width="10.85546875" customWidth="1"/>
    <col min="7" max="7" width="11.5703125" customWidth="1"/>
    <col min="8" max="8" width="26.5703125" customWidth="1"/>
    <col min="9" max="9" width="10.42578125" customWidth="1"/>
    <col min="10" max="10" width="10.5703125" customWidth="1"/>
    <col min="11" max="11" width="9.5703125" customWidth="1"/>
    <col min="12" max="12" width="10.42578125" customWidth="1"/>
    <col min="13" max="14" width="9.5703125" customWidth="1"/>
    <col min="15" max="15" width="12.5703125" customWidth="1"/>
    <col min="16" max="16" width="50.5703125" customWidth="1"/>
  </cols>
  <sheetData>
    <row r="1" spans="1:16" ht="20.25" x14ac:dyDescent="0.3">
      <c r="A1" s="116" t="s">
        <v>29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s="19" customFormat="1" ht="15.75" x14ac:dyDescent="0.25">
      <c r="A2" s="117" t="s">
        <v>2116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6" ht="13.5" thickBot="1" x14ac:dyDescent="0.25">
      <c r="A3" s="7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39.75" thickTop="1" thickBot="1" x14ac:dyDescent="0.25">
      <c r="A4" s="3" t="s">
        <v>30</v>
      </c>
      <c r="B4" s="3" t="s">
        <v>0</v>
      </c>
      <c r="C4" s="3" t="s">
        <v>32</v>
      </c>
      <c r="D4" s="3" t="s">
        <v>1</v>
      </c>
      <c r="E4" s="3" t="s">
        <v>2</v>
      </c>
      <c r="F4" s="3" t="s">
        <v>3</v>
      </c>
      <c r="G4" s="3" t="s">
        <v>129</v>
      </c>
      <c r="H4" s="15" t="s">
        <v>104</v>
      </c>
      <c r="I4" s="15" t="s">
        <v>614</v>
      </c>
      <c r="J4" s="15" t="s">
        <v>16</v>
      </c>
      <c r="K4" s="15" t="s">
        <v>13</v>
      </c>
      <c r="L4" s="15" t="s">
        <v>2117</v>
      </c>
      <c r="M4" s="15" t="s">
        <v>26</v>
      </c>
      <c r="N4" s="15" t="s">
        <v>526</v>
      </c>
      <c r="O4" s="15" t="s">
        <v>169</v>
      </c>
      <c r="P4" s="16" t="s">
        <v>4</v>
      </c>
    </row>
    <row r="5" spans="1:16" ht="15.75" thickTop="1" x14ac:dyDescent="0.2">
      <c r="A5" s="75" t="s">
        <v>254</v>
      </c>
      <c r="B5" s="22"/>
      <c r="C5" s="22"/>
      <c r="D5" s="22"/>
      <c r="E5" s="22"/>
      <c r="F5" s="22"/>
      <c r="G5" s="22"/>
      <c r="H5" s="22" t="str">
        <f t="shared" ref="H5:H133" si="0">IF(ISNA(VLOOKUP(G5,CommodityCodes,2,FALSE))=TRUE,"",VLOOKUP(G5,CommodityCodes,2,FALSE))</f>
        <v/>
      </c>
      <c r="I5" s="22"/>
      <c r="J5" s="22"/>
      <c r="K5" s="22"/>
      <c r="L5" s="22"/>
      <c r="M5" s="22"/>
      <c r="N5" s="22"/>
      <c r="O5" s="97"/>
      <c r="P5" s="34"/>
    </row>
    <row r="6" spans="1:16" x14ac:dyDescent="0.2">
      <c r="A6" s="76" t="s">
        <v>536</v>
      </c>
      <c r="B6" s="37"/>
      <c r="C6" s="37"/>
      <c r="D6" s="37"/>
      <c r="E6" s="37"/>
      <c r="F6" s="37"/>
      <c r="G6" s="37"/>
      <c r="H6" s="37" t="str">
        <f t="shared" si="0"/>
        <v/>
      </c>
      <c r="I6" s="37"/>
      <c r="J6" s="37"/>
      <c r="K6" s="37"/>
      <c r="L6" s="37"/>
      <c r="M6" s="37"/>
      <c r="N6" s="37"/>
      <c r="O6" s="102"/>
      <c r="P6" s="91"/>
    </row>
    <row r="7" spans="1:16" x14ac:dyDescent="0.2">
      <c r="A7" s="77" t="s">
        <v>255</v>
      </c>
      <c r="B7" s="22"/>
      <c r="C7" s="22"/>
      <c r="D7" s="22"/>
      <c r="E7" s="22"/>
      <c r="F7" s="22"/>
      <c r="G7" s="22"/>
      <c r="H7" s="22" t="str">
        <f t="shared" si="0"/>
        <v/>
      </c>
      <c r="I7" s="22"/>
      <c r="J7" s="22"/>
      <c r="K7" s="22"/>
      <c r="L7" s="22"/>
      <c r="M7" s="22"/>
      <c r="N7" s="22"/>
      <c r="O7" s="101"/>
      <c r="P7" s="34"/>
    </row>
    <row r="8" spans="1:16" s="10" customFormat="1" x14ac:dyDescent="0.2">
      <c r="A8" s="23" t="s">
        <v>1446</v>
      </c>
      <c r="B8" s="22" t="s">
        <v>534</v>
      </c>
      <c r="C8" s="22" t="s">
        <v>241</v>
      </c>
      <c r="D8" s="22" t="s">
        <v>161</v>
      </c>
      <c r="E8" s="22" t="s">
        <v>112</v>
      </c>
      <c r="F8" s="22">
        <v>300</v>
      </c>
      <c r="G8" s="22" t="s">
        <v>244</v>
      </c>
      <c r="H8" s="22" t="str">
        <f>IF(ISNA(VLOOKUP(G8,CommodityCodes,2,FALSE))=TRUE,"",VLOOKUP(G8,CommodityCodes,2,FALSE))</f>
        <v>Raw Sewage</v>
      </c>
      <c r="I8" s="22"/>
      <c r="J8" s="22"/>
      <c r="K8" s="22" t="s">
        <v>113</v>
      </c>
      <c r="L8" s="22">
        <v>6</v>
      </c>
      <c r="M8" s="22" t="s">
        <v>2478</v>
      </c>
      <c r="N8" s="22" t="s">
        <v>535</v>
      </c>
      <c r="O8" s="101" t="s">
        <v>2491</v>
      </c>
      <c r="P8" s="34"/>
    </row>
    <row r="9" spans="1:16" s="10" customFormat="1" x14ac:dyDescent="0.2">
      <c r="A9" s="23" t="s">
        <v>1447</v>
      </c>
      <c r="B9" s="22" t="s">
        <v>1550</v>
      </c>
      <c r="C9" s="22" t="s">
        <v>241</v>
      </c>
      <c r="D9" s="22" t="s">
        <v>130</v>
      </c>
      <c r="E9" s="22" t="s">
        <v>110</v>
      </c>
      <c r="F9" s="22">
        <v>50</v>
      </c>
      <c r="G9" s="22" t="s">
        <v>162</v>
      </c>
      <c r="H9" s="22" t="str">
        <f>IF(ISNA(VLOOKUP(G9,CommodityCodes,2,FALSE))=TRUE,"",VLOOKUP(G9,CommodityCodes,2,FALSE))</f>
        <v>Flushing Water</v>
      </c>
      <c r="I9" s="22"/>
      <c r="J9" s="22"/>
      <c r="K9" s="22" t="s">
        <v>113</v>
      </c>
      <c r="L9" s="22">
        <v>6</v>
      </c>
      <c r="M9" s="22" t="s">
        <v>602</v>
      </c>
      <c r="N9" s="22" t="s">
        <v>170</v>
      </c>
      <c r="O9" s="101" t="s">
        <v>2479</v>
      </c>
      <c r="P9" s="34"/>
    </row>
    <row r="10" spans="1:16" x14ac:dyDescent="0.2">
      <c r="A10" s="23" t="s">
        <v>247</v>
      </c>
      <c r="B10" s="22" t="s">
        <v>271</v>
      </c>
      <c r="C10" s="22" t="s">
        <v>245</v>
      </c>
      <c r="D10" s="22" t="s">
        <v>161</v>
      </c>
      <c r="E10" s="22" t="s">
        <v>246</v>
      </c>
      <c r="F10" s="22">
        <v>900</v>
      </c>
      <c r="G10" s="22" t="s">
        <v>244</v>
      </c>
      <c r="H10" s="22" t="str">
        <f>IF(ISNA(VLOOKUP(G10,CommodityCodes,2,FALSE))=TRUE,"",VLOOKUP(G10,CommodityCodes,2,FALSE))</f>
        <v>Raw Sewage</v>
      </c>
      <c r="I10" s="22">
        <v>60</v>
      </c>
      <c r="J10" s="22">
        <v>1435</v>
      </c>
      <c r="K10" s="22" t="s">
        <v>113</v>
      </c>
      <c r="L10" s="22">
        <v>6</v>
      </c>
      <c r="M10" s="22" t="s">
        <v>2478</v>
      </c>
      <c r="N10" s="22" t="s">
        <v>527</v>
      </c>
      <c r="O10" s="101" t="s">
        <v>2492</v>
      </c>
      <c r="P10" s="34"/>
    </row>
    <row r="11" spans="1:16" x14ac:dyDescent="0.2">
      <c r="A11" s="77" t="s">
        <v>257</v>
      </c>
      <c r="B11" s="22"/>
      <c r="C11" s="22"/>
      <c r="D11" s="22"/>
      <c r="E11" s="22"/>
      <c r="F11" s="22"/>
      <c r="G11" s="22"/>
      <c r="H11" s="22" t="str">
        <f t="shared" si="0"/>
        <v/>
      </c>
      <c r="I11" s="22"/>
      <c r="J11" s="22"/>
      <c r="K11" s="22"/>
      <c r="L11" s="22"/>
      <c r="M11" s="22"/>
      <c r="N11" s="22"/>
      <c r="O11" s="101"/>
      <c r="P11" s="34"/>
    </row>
    <row r="12" spans="1:16" ht="25.5" x14ac:dyDescent="0.2">
      <c r="A12" s="23" t="s">
        <v>633</v>
      </c>
      <c r="B12" s="22" t="s">
        <v>631</v>
      </c>
      <c r="C12" s="22" t="s">
        <v>267</v>
      </c>
      <c r="D12" s="22" t="s">
        <v>161</v>
      </c>
      <c r="E12" s="22" t="s">
        <v>112</v>
      </c>
      <c r="F12" s="22">
        <v>400</v>
      </c>
      <c r="G12" s="22" t="s">
        <v>480</v>
      </c>
      <c r="H12" s="22" t="str">
        <f t="shared" si="0"/>
        <v>Screenings</v>
      </c>
      <c r="I12" s="22"/>
      <c r="J12" s="22">
        <v>18.899999999999999</v>
      </c>
      <c r="K12" s="22" t="s">
        <v>113</v>
      </c>
      <c r="L12" s="22">
        <v>7</v>
      </c>
      <c r="M12" s="22" t="s">
        <v>2478</v>
      </c>
      <c r="N12" s="22" t="s">
        <v>535</v>
      </c>
      <c r="O12" s="101" t="s">
        <v>2491</v>
      </c>
      <c r="P12" s="34" t="s">
        <v>2503</v>
      </c>
    </row>
    <row r="13" spans="1:16" ht="25.5" x14ac:dyDescent="0.2">
      <c r="A13" s="23" t="s">
        <v>634</v>
      </c>
      <c r="B13" s="22" t="s">
        <v>632</v>
      </c>
      <c r="C13" s="22" t="s">
        <v>267</v>
      </c>
      <c r="D13" s="22" t="s">
        <v>161</v>
      </c>
      <c r="E13" s="22" t="s">
        <v>112</v>
      </c>
      <c r="F13" s="22">
        <v>400</v>
      </c>
      <c r="G13" s="22" t="s">
        <v>480</v>
      </c>
      <c r="H13" s="22" t="str">
        <f t="shared" si="0"/>
        <v>Screenings</v>
      </c>
      <c r="I13" s="22"/>
      <c r="J13" s="22">
        <v>18.899999999999999</v>
      </c>
      <c r="K13" s="22" t="s">
        <v>113</v>
      </c>
      <c r="L13" s="22">
        <v>7</v>
      </c>
      <c r="M13" s="22" t="s">
        <v>2478</v>
      </c>
      <c r="N13" s="22" t="s">
        <v>535</v>
      </c>
      <c r="O13" s="101" t="s">
        <v>2491</v>
      </c>
      <c r="P13" s="34" t="s">
        <v>2503</v>
      </c>
    </row>
    <row r="14" spans="1:16" ht="27.6" customHeight="1" x14ac:dyDescent="0.2">
      <c r="A14" s="23" t="s">
        <v>1003</v>
      </c>
      <c r="B14" s="22" t="s">
        <v>620</v>
      </c>
      <c r="C14" s="22" t="s">
        <v>267</v>
      </c>
      <c r="D14" s="22" t="s">
        <v>1004</v>
      </c>
      <c r="E14" s="22" t="s">
        <v>1005</v>
      </c>
      <c r="F14" s="22">
        <v>400</v>
      </c>
      <c r="G14" s="22" t="s">
        <v>480</v>
      </c>
      <c r="H14" s="22" t="str">
        <f t="shared" si="0"/>
        <v>Screenings</v>
      </c>
      <c r="I14" s="22"/>
      <c r="J14" s="22">
        <v>18.899999999999999</v>
      </c>
      <c r="K14" s="22" t="s">
        <v>113</v>
      </c>
      <c r="L14" s="22">
        <v>7</v>
      </c>
      <c r="M14" s="22" t="s">
        <v>2478</v>
      </c>
      <c r="N14" s="22" t="s">
        <v>535</v>
      </c>
      <c r="O14" s="101" t="s">
        <v>2480</v>
      </c>
      <c r="P14" s="34" t="s">
        <v>2118</v>
      </c>
    </row>
    <row r="15" spans="1:16" x14ac:dyDescent="0.2">
      <c r="A15" s="77" t="s">
        <v>258</v>
      </c>
      <c r="B15" s="22"/>
      <c r="C15" s="22"/>
      <c r="D15" s="22"/>
      <c r="E15" s="22"/>
      <c r="F15" s="22"/>
      <c r="G15" s="22"/>
      <c r="H15" s="22" t="str">
        <f t="shared" si="0"/>
        <v/>
      </c>
      <c r="I15" s="22"/>
      <c r="J15" s="22"/>
      <c r="K15" s="22"/>
      <c r="L15" s="22"/>
      <c r="M15" s="22"/>
      <c r="N15" s="22"/>
      <c r="O15" s="101"/>
      <c r="P15" s="34"/>
    </row>
    <row r="16" spans="1:16" x14ac:dyDescent="0.2">
      <c r="A16" s="23" t="s">
        <v>264</v>
      </c>
      <c r="B16" s="22" t="s">
        <v>107</v>
      </c>
      <c r="C16" s="22" t="s">
        <v>105</v>
      </c>
      <c r="D16" s="22" t="s">
        <v>130</v>
      </c>
      <c r="E16" s="22" t="s">
        <v>110</v>
      </c>
      <c r="F16" s="31">
        <v>25</v>
      </c>
      <c r="G16" s="22" t="s">
        <v>162</v>
      </c>
      <c r="H16" s="24" t="str">
        <f t="shared" si="0"/>
        <v>Flushing Water</v>
      </c>
      <c r="I16" s="22"/>
      <c r="J16" s="22">
        <v>1.3</v>
      </c>
      <c r="K16" s="22" t="s">
        <v>113</v>
      </c>
      <c r="L16" s="22" t="s">
        <v>166</v>
      </c>
      <c r="M16" s="22" t="s">
        <v>602</v>
      </c>
      <c r="N16" s="22" t="s">
        <v>170</v>
      </c>
      <c r="O16" s="101" t="s">
        <v>2479</v>
      </c>
      <c r="P16" s="34"/>
    </row>
    <row r="17" spans="1:16" x14ac:dyDescent="0.2">
      <c r="A17" s="23" t="s">
        <v>265</v>
      </c>
      <c r="B17" s="22" t="s">
        <v>108</v>
      </c>
      <c r="C17" s="22" t="s">
        <v>105</v>
      </c>
      <c r="D17" s="22" t="s">
        <v>130</v>
      </c>
      <c r="E17" s="22" t="s">
        <v>110</v>
      </c>
      <c r="F17" s="31">
        <v>25</v>
      </c>
      <c r="G17" s="22" t="s">
        <v>162</v>
      </c>
      <c r="H17" s="24" t="str">
        <f t="shared" si="0"/>
        <v>Flushing Water</v>
      </c>
      <c r="I17" s="22"/>
      <c r="J17" s="22">
        <v>1.3</v>
      </c>
      <c r="K17" s="22" t="s">
        <v>113</v>
      </c>
      <c r="L17" s="22" t="s">
        <v>166</v>
      </c>
      <c r="M17" s="22" t="s">
        <v>602</v>
      </c>
      <c r="N17" s="22" t="s">
        <v>170</v>
      </c>
      <c r="O17" s="101" t="s">
        <v>2479</v>
      </c>
      <c r="P17" s="34"/>
    </row>
    <row r="18" spans="1:16" x14ac:dyDescent="0.2">
      <c r="A18" s="21" t="s">
        <v>648</v>
      </c>
      <c r="B18" s="22" t="s">
        <v>1209</v>
      </c>
      <c r="C18" s="22" t="s">
        <v>106</v>
      </c>
      <c r="D18" s="22" t="s">
        <v>161</v>
      </c>
      <c r="E18" s="22" t="s">
        <v>112</v>
      </c>
      <c r="F18" s="31">
        <v>100</v>
      </c>
      <c r="G18" s="22" t="s">
        <v>409</v>
      </c>
      <c r="H18" s="24" t="str">
        <f t="shared" si="0"/>
        <v>Grit Slurry</v>
      </c>
      <c r="I18" s="22"/>
      <c r="J18" s="22">
        <v>18.899999999999999</v>
      </c>
      <c r="K18" s="22" t="s">
        <v>113</v>
      </c>
      <c r="L18" s="22" t="s">
        <v>166</v>
      </c>
      <c r="M18" s="22" t="s">
        <v>2478</v>
      </c>
      <c r="N18" s="22" t="s">
        <v>170</v>
      </c>
      <c r="O18" s="101" t="s">
        <v>2491</v>
      </c>
      <c r="P18" s="34"/>
    </row>
    <row r="19" spans="1:16" x14ac:dyDescent="0.2">
      <c r="A19" s="21" t="s">
        <v>648</v>
      </c>
      <c r="B19" s="22" t="s">
        <v>1210</v>
      </c>
      <c r="C19" s="22" t="s">
        <v>106</v>
      </c>
      <c r="D19" s="22" t="s">
        <v>161</v>
      </c>
      <c r="E19" s="22" t="s">
        <v>112</v>
      </c>
      <c r="F19" s="31">
        <v>100</v>
      </c>
      <c r="G19" s="22" t="s">
        <v>409</v>
      </c>
      <c r="H19" s="24" t="str">
        <f t="shared" ref="H19:H21" si="1">IF(ISNA(VLOOKUP(G19,CommodityCodes,2,FALSE))=TRUE,"",VLOOKUP(G19,CommodityCodes,2,FALSE))</f>
        <v>Grit Slurry</v>
      </c>
      <c r="I19" s="22"/>
      <c r="J19" s="22">
        <v>18.899999999999999</v>
      </c>
      <c r="K19" s="22" t="s">
        <v>113</v>
      </c>
      <c r="L19" s="22" t="s">
        <v>166</v>
      </c>
      <c r="M19" s="22" t="s">
        <v>2478</v>
      </c>
      <c r="N19" s="22" t="s">
        <v>170</v>
      </c>
      <c r="O19" s="101" t="s">
        <v>2491</v>
      </c>
      <c r="P19" s="34"/>
    </row>
    <row r="20" spans="1:16" x14ac:dyDescent="0.2">
      <c r="A20" s="21" t="s">
        <v>647</v>
      </c>
      <c r="B20" s="22" t="s">
        <v>1211</v>
      </c>
      <c r="C20" s="22" t="s">
        <v>106</v>
      </c>
      <c r="D20" s="22" t="s">
        <v>161</v>
      </c>
      <c r="E20" s="22" t="s">
        <v>112</v>
      </c>
      <c r="F20" s="31">
        <v>100</v>
      </c>
      <c r="G20" s="22" t="s">
        <v>409</v>
      </c>
      <c r="H20" s="24" t="str">
        <f t="shared" si="1"/>
        <v>Grit Slurry</v>
      </c>
      <c r="I20" s="22"/>
      <c r="J20" s="22">
        <v>18.899999999999999</v>
      </c>
      <c r="K20" s="22" t="s">
        <v>113</v>
      </c>
      <c r="L20" s="22" t="s">
        <v>166</v>
      </c>
      <c r="M20" s="22" t="s">
        <v>2478</v>
      </c>
      <c r="N20" s="22" t="s">
        <v>170</v>
      </c>
      <c r="O20" s="101" t="s">
        <v>2491</v>
      </c>
      <c r="P20" s="34" t="s">
        <v>1551</v>
      </c>
    </row>
    <row r="21" spans="1:16" x14ac:dyDescent="0.2">
      <c r="A21" s="21" t="s">
        <v>647</v>
      </c>
      <c r="B21" s="22" t="s">
        <v>1212</v>
      </c>
      <c r="C21" s="22" t="s">
        <v>106</v>
      </c>
      <c r="D21" s="22" t="s">
        <v>161</v>
      </c>
      <c r="E21" s="22" t="s">
        <v>112</v>
      </c>
      <c r="F21" s="31">
        <v>100</v>
      </c>
      <c r="G21" s="22" t="s">
        <v>409</v>
      </c>
      <c r="H21" s="24" t="str">
        <f t="shared" si="1"/>
        <v>Grit Slurry</v>
      </c>
      <c r="I21" s="22"/>
      <c r="J21" s="22">
        <v>18.899999999999999</v>
      </c>
      <c r="K21" s="22" t="s">
        <v>113</v>
      </c>
      <c r="L21" s="22" t="s">
        <v>166</v>
      </c>
      <c r="M21" s="22" t="s">
        <v>2478</v>
      </c>
      <c r="N21" s="22" t="s">
        <v>170</v>
      </c>
      <c r="O21" s="101" t="s">
        <v>2491</v>
      </c>
      <c r="P21" s="34" t="s">
        <v>1551</v>
      </c>
    </row>
    <row r="22" spans="1:16" x14ac:dyDescent="0.2">
      <c r="A22" s="21" t="s">
        <v>660</v>
      </c>
      <c r="B22" s="22" t="s">
        <v>282</v>
      </c>
      <c r="C22" s="22" t="s">
        <v>288</v>
      </c>
      <c r="D22" s="22" t="s">
        <v>161</v>
      </c>
      <c r="E22" s="22" t="s">
        <v>112</v>
      </c>
      <c r="F22" s="31">
        <v>100</v>
      </c>
      <c r="G22" s="22" t="s">
        <v>409</v>
      </c>
      <c r="H22" s="24" t="str">
        <f t="shared" si="0"/>
        <v>Grit Slurry</v>
      </c>
      <c r="I22" s="22"/>
      <c r="J22" s="22">
        <v>18.899999999999999</v>
      </c>
      <c r="K22" s="22" t="s">
        <v>113</v>
      </c>
      <c r="L22" s="22" t="s">
        <v>166</v>
      </c>
      <c r="M22" s="22" t="s">
        <v>2478</v>
      </c>
      <c r="N22" s="22" t="s">
        <v>170</v>
      </c>
      <c r="O22" s="101" t="s">
        <v>2491</v>
      </c>
      <c r="P22" s="34" t="s">
        <v>1551</v>
      </c>
    </row>
    <row r="23" spans="1:16" x14ac:dyDescent="0.2">
      <c r="A23" s="21" t="s">
        <v>661</v>
      </c>
      <c r="B23" s="22" t="s">
        <v>283</v>
      </c>
      <c r="C23" s="22" t="s">
        <v>288</v>
      </c>
      <c r="D23" s="22" t="s">
        <v>161</v>
      </c>
      <c r="E23" s="22" t="s">
        <v>112</v>
      </c>
      <c r="F23" s="31">
        <v>100</v>
      </c>
      <c r="G23" s="22" t="s">
        <v>409</v>
      </c>
      <c r="H23" s="24" t="str">
        <f t="shared" si="0"/>
        <v>Grit Slurry</v>
      </c>
      <c r="I23" s="22"/>
      <c r="J23" s="22">
        <v>18.899999999999999</v>
      </c>
      <c r="K23" s="22" t="s">
        <v>113</v>
      </c>
      <c r="L23" s="22" t="s">
        <v>166</v>
      </c>
      <c r="M23" s="22" t="s">
        <v>2478</v>
      </c>
      <c r="N23" s="22" t="s">
        <v>170</v>
      </c>
      <c r="O23" s="101" t="s">
        <v>2491</v>
      </c>
      <c r="P23" s="34" t="s">
        <v>1551</v>
      </c>
    </row>
    <row r="24" spans="1:16" x14ac:dyDescent="0.2">
      <c r="A24" s="21" t="s">
        <v>662</v>
      </c>
      <c r="B24" s="22" t="s">
        <v>284</v>
      </c>
      <c r="C24" s="22" t="s">
        <v>288</v>
      </c>
      <c r="D24" s="22" t="s">
        <v>161</v>
      </c>
      <c r="E24" s="22" t="s">
        <v>112</v>
      </c>
      <c r="F24" s="31">
        <v>100</v>
      </c>
      <c r="G24" s="22" t="s">
        <v>409</v>
      </c>
      <c r="H24" s="24" t="str">
        <f t="shared" si="0"/>
        <v>Grit Slurry</v>
      </c>
      <c r="I24" s="22"/>
      <c r="J24" s="22">
        <v>18.899999999999999</v>
      </c>
      <c r="K24" s="22" t="s">
        <v>113</v>
      </c>
      <c r="L24" s="22" t="s">
        <v>166</v>
      </c>
      <c r="M24" s="22" t="s">
        <v>2478</v>
      </c>
      <c r="N24" s="22" t="s">
        <v>170</v>
      </c>
      <c r="O24" s="101" t="s">
        <v>2491</v>
      </c>
      <c r="P24" s="34" t="s">
        <v>1551</v>
      </c>
    </row>
    <row r="25" spans="1:16" x14ac:dyDescent="0.2">
      <c r="A25" s="21" t="s">
        <v>663</v>
      </c>
      <c r="B25" s="22" t="s">
        <v>285</v>
      </c>
      <c r="C25" s="22" t="s">
        <v>288</v>
      </c>
      <c r="D25" s="22" t="s">
        <v>161</v>
      </c>
      <c r="E25" s="22" t="s">
        <v>112</v>
      </c>
      <c r="F25" s="31">
        <v>100</v>
      </c>
      <c r="G25" s="22" t="s">
        <v>409</v>
      </c>
      <c r="H25" s="24" t="str">
        <f t="shared" si="0"/>
        <v>Grit Slurry</v>
      </c>
      <c r="I25" s="22"/>
      <c r="J25" s="22">
        <v>18.899999999999999</v>
      </c>
      <c r="K25" s="22" t="s">
        <v>113</v>
      </c>
      <c r="L25" s="22" t="s">
        <v>166</v>
      </c>
      <c r="M25" s="22" t="s">
        <v>2478</v>
      </c>
      <c r="N25" s="22" t="s">
        <v>170</v>
      </c>
      <c r="O25" s="101" t="s">
        <v>2491</v>
      </c>
      <c r="P25" s="34" t="s">
        <v>1551</v>
      </c>
    </row>
    <row r="26" spans="1:16" x14ac:dyDescent="0.2">
      <c r="A26" s="21" t="s">
        <v>664</v>
      </c>
      <c r="B26" s="22" t="s">
        <v>286</v>
      </c>
      <c r="C26" s="22" t="s">
        <v>288</v>
      </c>
      <c r="D26" s="22" t="s">
        <v>161</v>
      </c>
      <c r="E26" s="22" t="s">
        <v>112</v>
      </c>
      <c r="F26" s="31">
        <v>100</v>
      </c>
      <c r="G26" s="22" t="s">
        <v>409</v>
      </c>
      <c r="H26" s="24" t="str">
        <f t="shared" si="0"/>
        <v>Grit Slurry</v>
      </c>
      <c r="I26" s="22"/>
      <c r="J26" s="22">
        <v>18.899999999999999</v>
      </c>
      <c r="K26" s="22" t="s">
        <v>113</v>
      </c>
      <c r="L26" s="22" t="s">
        <v>166</v>
      </c>
      <c r="M26" s="22" t="s">
        <v>2478</v>
      </c>
      <c r="N26" s="22" t="s">
        <v>170</v>
      </c>
      <c r="O26" s="101" t="s">
        <v>2491</v>
      </c>
      <c r="P26" s="34" t="s">
        <v>1551</v>
      </c>
    </row>
    <row r="27" spans="1:16" x14ac:dyDescent="0.2">
      <c r="A27" s="21" t="s">
        <v>665</v>
      </c>
      <c r="B27" s="22" t="s">
        <v>287</v>
      </c>
      <c r="C27" s="22" t="s">
        <v>288</v>
      </c>
      <c r="D27" s="22" t="s">
        <v>161</v>
      </c>
      <c r="E27" s="22" t="s">
        <v>112</v>
      </c>
      <c r="F27" s="31">
        <v>100</v>
      </c>
      <c r="G27" s="22" t="s">
        <v>409</v>
      </c>
      <c r="H27" s="24" t="str">
        <f t="shared" si="0"/>
        <v>Grit Slurry</v>
      </c>
      <c r="I27" s="22"/>
      <c r="J27" s="22">
        <v>18.899999999999999</v>
      </c>
      <c r="K27" s="22" t="s">
        <v>113</v>
      </c>
      <c r="L27" s="22" t="s">
        <v>166</v>
      </c>
      <c r="M27" s="22" t="s">
        <v>2478</v>
      </c>
      <c r="N27" s="22" t="s">
        <v>170</v>
      </c>
      <c r="O27" s="101" t="s">
        <v>2491</v>
      </c>
      <c r="P27" s="34" t="s">
        <v>1551</v>
      </c>
    </row>
    <row r="28" spans="1:16" x14ac:dyDescent="0.2">
      <c r="A28" s="89" t="s">
        <v>1222</v>
      </c>
      <c r="B28" s="22"/>
      <c r="C28" s="26"/>
      <c r="D28" s="26"/>
      <c r="E28" s="26"/>
      <c r="F28" s="26"/>
      <c r="G28" s="26"/>
      <c r="H28" s="24" t="str">
        <f t="shared" si="0"/>
        <v/>
      </c>
      <c r="I28" s="26"/>
      <c r="J28" s="26"/>
      <c r="K28" s="26"/>
      <c r="L28" s="26"/>
      <c r="M28" s="26"/>
      <c r="N28" s="22"/>
      <c r="O28" s="101"/>
      <c r="P28" s="33"/>
    </row>
    <row r="29" spans="1:16" x14ac:dyDescent="0.2">
      <c r="A29" s="23" t="s">
        <v>625</v>
      </c>
      <c r="B29" s="22" t="s">
        <v>612</v>
      </c>
      <c r="C29" s="22" t="s">
        <v>266</v>
      </c>
      <c r="D29" s="22" t="s">
        <v>130</v>
      </c>
      <c r="E29" s="22" t="s">
        <v>110</v>
      </c>
      <c r="F29" s="22">
        <v>38</v>
      </c>
      <c r="G29" s="22" t="s">
        <v>162</v>
      </c>
      <c r="H29" s="22" t="str">
        <f>IF(ISNA(VLOOKUP(G29,CommodityCodes,2,FALSE))=TRUE,"",VLOOKUP(G29,CommodityCodes,2,FALSE))</f>
        <v>Flushing Water</v>
      </c>
      <c r="I29" s="22"/>
      <c r="J29" s="22">
        <v>2.5</v>
      </c>
      <c r="K29" s="22" t="s">
        <v>113</v>
      </c>
      <c r="L29" s="22">
        <v>7</v>
      </c>
      <c r="M29" s="22" t="s">
        <v>602</v>
      </c>
      <c r="N29" s="22" t="s">
        <v>170</v>
      </c>
      <c r="O29" s="101" t="s">
        <v>2493</v>
      </c>
      <c r="P29" s="34" t="s">
        <v>615</v>
      </c>
    </row>
    <row r="30" spans="1:16" x14ac:dyDescent="0.2">
      <c r="A30" s="23" t="s">
        <v>626</v>
      </c>
      <c r="B30" s="22" t="s">
        <v>613</v>
      </c>
      <c r="C30" s="22" t="s">
        <v>266</v>
      </c>
      <c r="D30" s="22" t="s">
        <v>130</v>
      </c>
      <c r="E30" s="22" t="s">
        <v>110</v>
      </c>
      <c r="F30" s="22">
        <v>38</v>
      </c>
      <c r="G30" s="22" t="s">
        <v>162</v>
      </c>
      <c r="H30" s="22" t="str">
        <f>IF(ISNA(VLOOKUP(G30,CommodityCodes,2,FALSE))=TRUE,"",VLOOKUP(G30,CommodityCodes,2,FALSE))</f>
        <v>Flushing Water</v>
      </c>
      <c r="I30" s="22"/>
      <c r="J30" s="22">
        <v>2.5</v>
      </c>
      <c r="K30" s="22" t="s">
        <v>113</v>
      </c>
      <c r="L30" s="22">
        <v>7</v>
      </c>
      <c r="M30" s="22" t="s">
        <v>602</v>
      </c>
      <c r="N30" s="22" t="s">
        <v>170</v>
      </c>
      <c r="O30" s="101" t="s">
        <v>2493</v>
      </c>
      <c r="P30" s="34" t="s">
        <v>615</v>
      </c>
    </row>
    <row r="31" spans="1:16" x14ac:dyDescent="0.2">
      <c r="A31" s="23" t="s">
        <v>627</v>
      </c>
      <c r="B31" s="22" t="s">
        <v>1315</v>
      </c>
      <c r="C31" s="22" t="s">
        <v>268</v>
      </c>
      <c r="D31" s="22" t="s">
        <v>130</v>
      </c>
      <c r="E31" s="22" t="s">
        <v>110</v>
      </c>
      <c r="F31" s="22">
        <v>38</v>
      </c>
      <c r="G31" s="22" t="s">
        <v>162</v>
      </c>
      <c r="H31" s="22" t="str">
        <f>IF(ISNA(VLOOKUP(G31,CommodityCodes,2,FALSE))=TRUE,"",VLOOKUP(G31,CommodityCodes,2,FALSE))</f>
        <v>Flushing Water</v>
      </c>
      <c r="I31" s="22"/>
      <c r="J31" s="22">
        <v>2.5</v>
      </c>
      <c r="K31" s="22" t="s">
        <v>113</v>
      </c>
      <c r="L31" s="22">
        <v>7</v>
      </c>
      <c r="M31" s="22" t="s">
        <v>602</v>
      </c>
      <c r="N31" s="22" t="s">
        <v>170</v>
      </c>
      <c r="O31" s="101" t="s">
        <v>2493</v>
      </c>
      <c r="P31" s="34" t="s">
        <v>615</v>
      </c>
    </row>
    <row r="32" spans="1:16" x14ac:dyDescent="0.2">
      <c r="A32" s="23" t="s">
        <v>628</v>
      </c>
      <c r="B32" s="22" t="s">
        <v>1316</v>
      </c>
      <c r="C32" s="22" t="s">
        <v>268</v>
      </c>
      <c r="D32" s="22" t="s">
        <v>130</v>
      </c>
      <c r="E32" s="22" t="s">
        <v>110</v>
      </c>
      <c r="F32" s="22">
        <v>38</v>
      </c>
      <c r="G32" s="22" t="s">
        <v>162</v>
      </c>
      <c r="H32" s="22" t="str">
        <f>IF(ISNA(VLOOKUP(G32,CommodityCodes,2,FALSE))=TRUE,"",VLOOKUP(G32,CommodityCodes,2,FALSE))</f>
        <v>Flushing Water</v>
      </c>
      <c r="I32" s="22"/>
      <c r="J32" s="22">
        <v>2.5</v>
      </c>
      <c r="K32" s="22" t="s">
        <v>113</v>
      </c>
      <c r="L32" s="22">
        <v>7</v>
      </c>
      <c r="M32" s="22" t="s">
        <v>602</v>
      </c>
      <c r="N32" s="22" t="s">
        <v>170</v>
      </c>
      <c r="O32" s="101" t="s">
        <v>2493</v>
      </c>
      <c r="P32" s="34" t="s">
        <v>615</v>
      </c>
    </row>
    <row r="33" spans="1:16" x14ac:dyDescent="0.2">
      <c r="A33" s="28" t="s">
        <v>625</v>
      </c>
      <c r="B33" s="22" t="s">
        <v>1264</v>
      </c>
      <c r="C33" s="26" t="s">
        <v>675</v>
      </c>
      <c r="D33" s="26" t="s">
        <v>678</v>
      </c>
      <c r="E33" s="26" t="s">
        <v>923</v>
      </c>
      <c r="F33" s="26">
        <v>38</v>
      </c>
      <c r="G33" s="26" t="s">
        <v>162</v>
      </c>
      <c r="H33" s="24" t="str">
        <f t="shared" ref="H33" si="2">IF(ISNA(VLOOKUP(G33,CommodityCodes,2,FALSE))=TRUE,"",VLOOKUP(G33,CommodityCodes,2,FALSE))</f>
        <v>Flushing Water</v>
      </c>
      <c r="I33" s="26"/>
      <c r="J33" s="26">
        <v>2.5</v>
      </c>
      <c r="K33" s="26" t="s">
        <v>113</v>
      </c>
      <c r="L33" s="26" t="s">
        <v>166</v>
      </c>
      <c r="M33" s="26" t="s">
        <v>602</v>
      </c>
      <c r="N33" s="22" t="s">
        <v>170</v>
      </c>
      <c r="O33" s="101" t="s">
        <v>2479</v>
      </c>
      <c r="P33" s="33"/>
    </row>
    <row r="34" spans="1:16" x14ac:dyDescent="0.2">
      <c r="A34" s="28" t="s">
        <v>626</v>
      </c>
      <c r="B34" s="22" t="s">
        <v>1265</v>
      </c>
      <c r="C34" s="26" t="s">
        <v>675</v>
      </c>
      <c r="D34" s="26" t="s">
        <v>678</v>
      </c>
      <c r="E34" s="26" t="s">
        <v>923</v>
      </c>
      <c r="F34" s="26">
        <v>38</v>
      </c>
      <c r="G34" s="26" t="s">
        <v>162</v>
      </c>
      <c r="H34" s="24" t="str">
        <f t="shared" ref="H34:H36" si="3">IF(ISNA(VLOOKUP(G34,CommodityCodes,2,FALSE))=TRUE,"",VLOOKUP(G34,CommodityCodes,2,FALSE))</f>
        <v>Flushing Water</v>
      </c>
      <c r="I34" s="26"/>
      <c r="J34" s="26">
        <v>2.5</v>
      </c>
      <c r="K34" s="26" t="s">
        <v>113</v>
      </c>
      <c r="L34" s="26" t="s">
        <v>166</v>
      </c>
      <c r="M34" s="26" t="s">
        <v>602</v>
      </c>
      <c r="N34" s="22" t="s">
        <v>170</v>
      </c>
      <c r="O34" s="101" t="s">
        <v>2479</v>
      </c>
      <c r="P34" s="33"/>
    </row>
    <row r="35" spans="1:16" x14ac:dyDescent="0.2">
      <c r="A35" s="28" t="s">
        <v>627</v>
      </c>
      <c r="B35" s="22" t="s">
        <v>1266</v>
      </c>
      <c r="C35" s="26" t="s">
        <v>675</v>
      </c>
      <c r="D35" s="26" t="s">
        <v>678</v>
      </c>
      <c r="E35" s="26" t="s">
        <v>923</v>
      </c>
      <c r="F35" s="26">
        <v>38</v>
      </c>
      <c r="G35" s="26" t="s">
        <v>162</v>
      </c>
      <c r="H35" s="24" t="str">
        <f t="shared" si="3"/>
        <v>Flushing Water</v>
      </c>
      <c r="I35" s="26"/>
      <c r="J35" s="26">
        <v>2.5</v>
      </c>
      <c r="K35" s="26" t="s">
        <v>113</v>
      </c>
      <c r="L35" s="26" t="s">
        <v>166</v>
      </c>
      <c r="M35" s="26" t="s">
        <v>602</v>
      </c>
      <c r="N35" s="22" t="s">
        <v>170</v>
      </c>
      <c r="O35" s="101" t="s">
        <v>2479</v>
      </c>
      <c r="P35" s="33"/>
    </row>
    <row r="36" spans="1:16" x14ac:dyDescent="0.2">
      <c r="A36" s="28" t="s">
        <v>628</v>
      </c>
      <c r="B36" s="22" t="s">
        <v>1267</v>
      </c>
      <c r="C36" s="26" t="s">
        <v>675</v>
      </c>
      <c r="D36" s="26" t="s">
        <v>678</v>
      </c>
      <c r="E36" s="26" t="s">
        <v>923</v>
      </c>
      <c r="F36" s="26">
        <v>38</v>
      </c>
      <c r="G36" s="26" t="s">
        <v>162</v>
      </c>
      <c r="H36" s="24" t="str">
        <f t="shared" si="3"/>
        <v>Flushing Water</v>
      </c>
      <c r="I36" s="26"/>
      <c r="J36" s="26">
        <v>2.5</v>
      </c>
      <c r="K36" s="26" t="s">
        <v>113</v>
      </c>
      <c r="L36" s="26" t="s">
        <v>166</v>
      </c>
      <c r="M36" s="26" t="s">
        <v>602</v>
      </c>
      <c r="N36" s="22" t="s">
        <v>170</v>
      </c>
      <c r="O36" s="101" t="s">
        <v>2479</v>
      </c>
      <c r="P36" s="33"/>
    </row>
    <row r="37" spans="1:16" x14ac:dyDescent="0.2">
      <c r="A37" s="23" t="s">
        <v>669</v>
      </c>
      <c r="B37" s="22" t="s">
        <v>289</v>
      </c>
      <c r="C37" s="22" t="s">
        <v>288</v>
      </c>
      <c r="D37" s="22" t="s">
        <v>130</v>
      </c>
      <c r="E37" s="22" t="s">
        <v>110</v>
      </c>
      <c r="F37" s="31">
        <v>25</v>
      </c>
      <c r="G37" s="22" t="s">
        <v>162</v>
      </c>
      <c r="H37" s="24" t="str">
        <f>IF(ISNA(VLOOKUP(G37,CommodityCodes,2,FALSE))=TRUE,"",VLOOKUP(G37,CommodityCodes,2,FALSE))</f>
        <v>Flushing Water</v>
      </c>
      <c r="I37" s="22"/>
      <c r="J37" s="22">
        <v>1</v>
      </c>
      <c r="K37" s="22" t="s">
        <v>113</v>
      </c>
      <c r="L37" s="22" t="s">
        <v>166</v>
      </c>
      <c r="M37" s="22" t="s">
        <v>602</v>
      </c>
      <c r="N37" s="22" t="s">
        <v>170</v>
      </c>
      <c r="O37" s="101" t="s">
        <v>2479</v>
      </c>
      <c r="P37" s="34"/>
    </row>
    <row r="38" spans="1:16" x14ac:dyDescent="0.2">
      <c r="A38" s="23" t="s">
        <v>670</v>
      </c>
      <c r="B38" s="22" t="s">
        <v>290</v>
      </c>
      <c r="C38" s="22" t="s">
        <v>288</v>
      </c>
      <c r="D38" s="22" t="s">
        <v>130</v>
      </c>
      <c r="E38" s="22" t="s">
        <v>110</v>
      </c>
      <c r="F38" s="31">
        <v>25</v>
      </c>
      <c r="G38" s="22" t="s">
        <v>162</v>
      </c>
      <c r="H38" s="24" t="str">
        <f>IF(ISNA(VLOOKUP(G38,CommodityCodes,2,FALSE))=TRUE,"",VLOOKUP(G38,CommodityCodes,2,FALSE))</f>
        <v>Flushing Water</v>
      </c>
      <c r="I38" s="22"/>
      <c r="J38" s="22">
        <v>1</v>
      </c>
      <c r="K38" s="22" t="s">
        <v>113</v>
      </c>
      <c r="L38" s="22" t="s">
        <v>166</v>
      </c>
      <c r="M38" s="22" t="s">
        <v>602</v>
      </c>
      <c r="N38" s="22" t="s">
        <v>170</v>
      </c>
      <c r="O38" s="101" t="s">
        <v>2479</v>
      </c>
      <c r="P38" s="34"/>
    </row>
    <row r="39" spans="1:16" x14ac:dyDescent="0.2">
      <c r="A39" s="28" t="s">
        <v>1259</v>
      </c>
      <c r="B39" s="22" t="s">
        <v>1260</v>
      </c>
      <c r="C39" s="26" t="s">
        <v>675</v>
      </c>
      <c r="D39" s="26" t="s">
        <v>130</v>
      </c>
      <c r="E39" s="26" t="s">
        <v>110</v>
      </c>
      <c r="F39" s="26">
        <v>38</v>
      </c>
      <c r="G39" s="26" t="s">
        <v>319</v>
      </c>
      <c r="H39" s="24" t="str">
        <f t="shared" ref="H39" si="4">IF(ISNA(VLOOKUP(G39,CommodityCodes,2,FALSE))=TRUE,"",VLOOKUP(G39,CommodityCodes,2,FALSE))</f>
        <v>Non-Potable Water</v>
      </c>
      <c r="I39" s="26"/>
      <c r="J39" s="26">
        <v>2.5</v>
      </c>
      <c r="K39" s="26" t="s">
        <v>113</v>
      </c>
      <c r="L39" s="26" t="s">
        <v>166</v>
      </c>
      <c r="M39" s="26" t="s">
        <v>602</v>
      </c>
      <c r="N39" s="22" t="s">
        <v>170</v>
      </c>
      <c r="O39" s="101" t="s">
        <v>2479</v>
      </c>
      <c r="P39" s="33"/>
    </row>
    <row r="40" spans="1:16" x14ac:dyDescent="0.2">
      <c r="A40" s="28" t="s">
        <v>1259</v>
      </c>
      <c r="B40" s="22" t="s">
        <v>622</v>
      </c>
      <c r="C40" s="22" t="s">
        <v>267</v>
      </c>
      <c r="D40" s="22" t="s">
        <v>130</v>
      </c>
      <c r="E40" s="22" t="s">
        <v>110</v>
      </c>
      <c r="F40" s="22">
        <v>25</v>
      </c>
      <c r="G40" s="22" t="s">
        <v>319</v>
      </c>
      <c r="H40" s="22" t="str">
        <f>IF(ISNA(VLOOKUP(G40,CommodityCodes,2,FALSE))=TRUE,"",VLOOKUP(G40,CommodityCodes,2,FALSE))</f>
        <v>Non-Potable Water</v>
      </c>
      <c r="I40" s="22"/>
      <c r="J40" s="22"/>
      <c r="K40" s="22" t="s">
        <v>113</v>
      </c>
      <c r="L40" s="22" t="s">
        <v>166</v>
      </c>
      <c r="M40" s="22" t="s">
        <v>602</v>
      </c>
      <c r="N40" s="22" t="s">
        <v>170</v>
      </c>
      <c r="O40" s="101" t="s">
        <v>2479</v>
      </c>
      <c r="P40" s="34"/>
    </row>
    <row r="41" spans="1:16" x14ac:dyDescent="0.2">
      <c r="A41" s="28" t="s">
        <v>1259</v>
      </c>
      <c r="B41" s="22" t="s">
        <v>668</v>
      </c>
      <c r="C41" s="22" t="s">
        <v>288</v>
      </c>
      <c r="D41" s="22" t="s">
        <v>130</v>
      </c>
      <c r="E41" s="22" t="s">
        <v>110</v>
      </c>
      <c r="F41" s="31">
        <v>25</v>
      </c>
      <c r="G41" s="22" t="s">
        <v>319</v>
      </c>
      <c r="H41" s="24" t="str">
        <f>IF(ISNA(VLOOKUP(G41,CommodityCodes,2,FALSE))=TRUE,"",VLOOKUP(G41,CommodityCodes,2,FALSE))</f>
        <v>Non-Potable Water</v>
      </c>
      <c r="I41" s="22"/>
      <c r="J41" s="22"/>
      <c r="K41" s="22" t="s">
        <v>113</v>
      </c>
      <c r="L41" s="22" t="s">
        <v>166</v>
      </c>
      <c r="M41" s="22" t="s">
        <v>602</v>
      </c>
      <c r="N41" s="22" t="s">
        <v>170</v>
      </c>
      <c r="O41" s="101" t="s">
        <v>2479</v>
      </c>
      <c r="P41" s="34"/>
    </row>
    <row r="42" spans="1:16" x14ac:dyDescent="0.2">
      <c r="A42" s="28" t="s">
        <v>1255</v>
      </c>
      <c r="B42" s="22" t="s">
        <v>1256</v>
      </c>
      <c r="C42" s="26" t="s">
        <v>675</v>
      </c>
      <c r="D42" s="26" t="s">
        <v>130</v>
      </c>
      <c r="E42" s="26" t="s">
        <v>110</v>
      </c>
      <c r="F42" s="26">
        <v>25</v>
      </c>
      <c r="G42" s="26" t="s">
        <v>162</v>
      </c>
      <c r="H42" s="24" t="str">
        <f>IF(ISNA(VLOOKUP(G42,CommodityCodes,2,FALSE))=TRUE,"",VLOOKUP(G42,CommodityCodes,2,FALSE))</f>
        <v>Flushing Water</v>
      </c>
      <c r="I42" s="26"/>
      <c r="J42" s="26"/>
      <c r="K42" s="26" t="s">
        <v>113</v>
      </c>
      <c r="L42" s="26" t="s">
        <v>166</v>
      </c>
      <c r="M42" s="26" t="s">
        <v>602</v>
      </c>
      <c r="N42" s="22" t="s">
        <v>170</v>
      </c>
      <c r="O42" s="101" t="s">
        <v>2493</v>
      </c>
      <c r="P42" s="34" t="s">
        <v>676</v>
      </c>
    </row>
    <row r="43" spans="1:16" x14ac:dyDescent="0.2">
      <c r="A43" s="28" t="s">
        <v>1257</v>
      </c>
      <c r="B43" s="22" t="s">
        <v>1258</v>
      </c>
      <c r="C43" s="26" t="s">
        <v>675</v>
      </c>
      <c r="D43" s="26" t="s">
        <v>130</v>
      </c>
      <c r="E43" s="26" t="s">
        <v>110</v>
      </c>
      <c r="F43" s="26">
        <v>25</v>
      </c>
      <c r="G43" s="26" t="s">
        <v>162</v>
      </c>
      <c r="H43" s="24" t="str">
        <f t="shared" ref="H43" si="5">IF(ISNA(VLOOKUP(G43,CommodityCodes,2,FALSE))=TRUE,"",VLOOKUP(G43,CommodityCodes,2,FALSE))</f>
        <v>Flushing Water</v>
      </c>
      <c r="I43" s="26"/>
      <c r="J43" s="26"/>
      <c r="K43" s="26" t="s">
        <v>113</v>
      </c>
      <c r="L43" s="26" t="s">
        <v>166</v>
      </c>
      <c r="M43" s="26" t="s">
        <v>602</v>
      </c>
      <c r="N43" s="22" t="s">
        <v>170</v>
      </c>
      <c r="O43" s="101" t="s">
        <v>2493</v>
      </c>
      <c r="P43" s="34" t="s">
        <v>676</v>
      </c>
    </row>
    <row r="44" spans="1:16" x14ac:dyDescent="0.2">
      <c r="A44" s="89" t="s">
        <v>1268</v>
      </c>
      <c r="B44" s="22"/>
      <c r="C44" s="26"/>
      <c r="D44" s="26"/>
      <c r="E44" s="26"/>
      <c r="F44" s="26"/>
      <c r="G44" s="26"/>
      <c r="H44" s="24"/>
      <c r="I44" s="26"/>
      <c r="J44" s="26"/>
      <c r="K44" s="26"/>
      <c r="L44" s="26"/>
      <c r="M44" s="26"/>
      <c r="N44" s="22"/>
      <c r="O44" s="101"/>
      <c r="P44" s="33"/>
    </row>
    <row r="45" spans="1:16" x14ac:dyDescent="0.2">
      <c r="A45" s="21" t="s">
        <v>1213</v>
      </c>
      <c r="B45" s="22" t="s">
        <v>1431</v>
      </c>
      <c r="C45" s="22" t="s">
        <v>1215</v>
      </c>
      <c r="D45" s="22" t="s">
        <v>154</v>
      </c>
      <c r="E45" s="22" t="s">
        <v>1167</v>
      </c>
      <c r="F45" s="31">
        <v>150</v>
      </c>
      <c r="G45" s="22" t="s">
        <v>136</v>
      </c>
      <c r="H45" s="24" t="str">
        <f>IF(ISNA(VLOOKUP(G45,CommodityCodes,2,FALSE))=TRUE,"",VLOOKUP(G45,CommodityCodes,2,FALSE))</f>
        <v>Air, Low Pressure</v>
      </c>
      <c r="I45" s="22"/>
      <c r="J45" s="22"/>
      <c r="K45" s="22" t="s">
        <v>113</v>
      </c>
      <c r="L45" s="22" t="s">
        <v>166</v>
      </c>
      <c r="M45" s="22" t="s">
        <v>2478</v>
      </c>
      <c r="N45" s="22" t="s">
        <v>170</v>
      </c>
      <c r="O45" s="101" t="s">
        <v>2491</v>
      </c>
      <c r="P45" s="34"/>
    </row>
    <row r="46" spans="1:16" x14ac:dyDescent="0.2">
      <c r="A46" s="21" t="s">
        <v>1214</v>
      </c>
      <c r="B46" s="22" t="s">
        <v>1432</v>
      </c>
      <c r="C46" s="22" t="s">
        <v>1215</v>
      </c>
      <c r="D46" s="22" t="s">
        <v>154</v>
      </c>
      <c r="E46" s="22" t="s">
        <v>1167</v>
      </c>
      <c r="F46" s="31">
        <v>100</v>
      </c>
      <c r="G46" s="22" t="s">
        <v>136</v>
      </c>
      <c r="H46" s="24" t="str">
        <f>IF(ISNA(VLOOKUP(G46,CommodityCodes,2,FALSE))=TRUE,"",VLOOKUP(G46,CommodityCodes,2,FALSE))</f>
        <v>Air, Low Pressure</v>
      </c>
      <c r="I46" s="22"/>
      <c r="J46" s="22"/>
      <c r="K46" s="22" t="s">
        <v>113</v>
      </c>
      <c r="L46" s="22" t="s">
        <v>166</v>
      </c>
      <c r="M46" s="22" t="s">
        <v>2478</v>
      </c>
      <c r="N46" s="22" t="s">
        <v>170</v>
      </c>
      <c r="O46" s="101" t="s">
        <v>2491</v>
      </c>
      <c r="P46" s="34"/>
    </row>
    <row r="47" spans="1:16" hidden="1" x14ac:dyDescent="0.2">
      <c r="A47" s="35" t="s">
        <v>537</v>
      </c>
      <c r="B47" s="37"/>
      <c r="C47" s="37"/>
      <c r="D47" s="37"/>
      <c r="E47" s="37"/>
      <c r="F47" s="37"/>
      <c r="G47" s="37"/>
      <c r="H47" s="37" t="str">
        <f t="shared" si="0"/>
        <v/>
      </c>
      <c r="I47" s="37"/>
      <c r="J47" s="37"/>
      <c r="K47" s="37"/>
      <c r="L47" s="37"/>
      <c r="M47" s="37"/>
      <c r="N47" s="37"/>
      <c r="O47" s="102"/>
      <c r="P47" s="39"/>
    </row>
    <row r="48" spans="1:16" hidden="1" x14ac:dyDescent="0.2">
      <c r="A48" s="21"/>
      <c r="B48" s="22"/>
      <c r="C48" s="26"/>
      <c r="D48" s="26"/>
      <c r="E48" s="26"/>
      <c r="F48" s="26"/>
      <c r="G48" s="26"/>
      <c r="H48" s="26" t="str">
        <f t="shared" si="0"/>
        <v/>
      </c>
      <c r="I48" s="26"/>
      <c r="J48" s="26"/>
      <c r="K48" s="26"/>
      <c r="L48" s="26"/>
      <c r="M48" s="26"/>
      <c r="N48" s="22"/>
      <c r="O48" s="101"/>
      <c r="P48" s="33"/>
    </row>
    <row r="49" spans="1:16" hidden="1" x14ac:dyDescent="0.2">
      <c r="A49" s="21"/>
      <c r="B49" s="22"/>
      <c r="C49" s="26"/>
      <c r="D49" s="26"/>
      <c r="E49" s="26"/>
      <c r="F49" s="26"/>
      <c r="G49" s="26"/>
      <c r="H49" s="26" t="str">
        <f t="shared" si="0"/>
        <v/>
      </c>
      <c r="I49" s="26"/>
      <c r="J49" s="26"/>
      <c r="K49" s="26"/>
      <c r="L49" s="26"/>
      <c r="M49" s="26"/>
      <c r="N49" s="22"/>
      <c r="O49" s="101"/>
      <c r="P49" s="33"/>
    </row>
    <row r="50" spans="1:16" hidden="1" x14ac:dyDescent="0.2">
      <c r="A50" s="21"/>
      <c r="B50" s="22"/>
      <c r="C50" s="26"/>
      <c r="D50" s="26"/>
      <c r="E50" s="26"/>
      <c r="F50" s="26"/>
      <c r="G50" s="26"/>
      <c r="H50" s="26" t="str">
        <f t="shared" si="0"/>
        <v/>
      </c>
      <c r="I50" s="26"/>
      <c r="J50" s="26"/>
      <c r="K50" s="26"/>
      <c r="L50" s="26"/>
      <c r="M50" s="26"/>
      <c r="N50" s="22"/>
      <c r="O50" s="101"/>
      <c r="P50" s="33"/>
    </row>
    <row r="51" spans="1:16" x14ac:dyDescent="0.2">
      <c r="A51" s="35" t="s">
        <v>538</v>
      </c>
      <c r="B51" s="37"/>
      <c r="C51" s="37"/>
      <c r="D51" s="37"/>
      <c r="E51" s="37"/>
      <c r="F51" s="37"/>
      <c r="G51" s="37"/>
      <c r="H51" s="37" t="str">
        <f t="shared" si="0"/>
        <v/>
      </c>
      <c r="I51" s="37"/>
      <c r="J51" s="37"/>
      <c r="K51" s="37"/>
      <c r="L51" s="37"/>
      <c r="M51" s="37"/>
      <c r="N51" s="37"/>
      <c r="O51" s="102"/>
      <c r="P51" s="39"/>
    </row>
    <row r="52" spans="1:16" x14ac:dyDescent="0.2">
      <c r="A52" s="45" t="s">
        <v>734</v>
      </c>
      <c r="B52" s="22"/>
      <c r="C52" s="22"/>
      <c r="D52" s="22"/>
      <c r="E52" s="22"/>
      <c r="F52" s="22"/>
      <c r="G52" s="22"/>
      <c r="H52" s="22" t="str">
        <f t="shared" ref="H52:H96" si="6">IF(ISNA(VLOOKUP(G52,CommodityCodes,2,FALSE))=TRUE,"",VLOOKUP(G52,CommodityCodes,2,FALSE))</f>
        <v/>
      </c>
      <c r="I52" s="22"/>
      <c r="J52" s="22"/>
      <c r="K52" s="22"/>
      <c r="L52" s="22"/>
      <c r="M52" s="22"/>
      <c r="N52" s="22"/>
      <c r="O52" s="101"/>
      <c r="P52" s="34"/>
    </row>
    <row r="53" spans="1:16" x14ac:dyDescent="0.2">
      <c r="A53" s="21" t="s">
        <v>736</v>
      </c>
      <c r="B53" s="22" t="s">
        <v>740</v>
      </c>
      <c r="C53" s="22" t="s">
        <v>738</v>
      </c>
      <c r="D53" s="22" t="s">
        <v>154</v>
      </c>
      <c r="E53" s="22" t="s">
        <v>165</v>
      </c>
      <c r="F53" s="26">
        <v>350</v>
      </c>
      <c r="G53" s="26" t="s">
        <v>453</v>
      </c>
      <c r="H53" s="26" t="str">
        <f t="shared" si="6"/>
        <v>Primary Effluent</v>
      </c>
      <c r="I53" s="26"/>
      <c r="J53" s="26"/>
      <c r="K53" s="22" t="s">
        <v>249</v>
      </c>
      <c r="L53" s="22" t="s">
        <v>166</v>
      </c>
      <c r="M53" s="22" t="s">
        <v>2478</v>
      </c>
      <c r="N53" s="22" t="s">
        <v>535</v>
      </c>
      <c r="O53" s="101" t="s">
        <v>2494</v>
      </c>
      <c r="P53" s="34"/>
    </row>
    <row r="54" spans="1:16" x14ac:dyDescent="0.2">
      <c r="A54" s="21" t="s">
        <v>741</v>
      </c>
      <c r="B54" s="22" t="s">
        <v>1280</v>
      </c>
      <c r="C54" s="22" t="s">
        <v>738</v>
      </c>
      <c r="D54" s="22" t="s">
        <v>154</v>
      </c>
      <c r="E54" s="22" t="s">
        <v>165</v>
      </c>
      <c r="F54" s="26">
        <v>600</v>
      </c>
      <c r="G54" s="26" t="s">
        <v>467</v>
      </c>
      <c r="H54" s="26" t="str">
        <f t="shared" ref="H54:H57" si="7">IF(ISNA(VLOOKUP(G54,CommodityCodes,2,FALSE))=TRUE,"",VLOOKUP(G54,CommodityCodes,2,FALSE))</f>
        <v>Return Activated Sludge</v>
      </c>
      <c r="I54" s="26"/>
      <c r="J54" s="26"/>
      <c r="K54" s="22" t="s">
        <v>249</v>
      </c>
      <c r="L54" s="22" t="s">
        <v>166</v>
      </c>
      <c r="M54" s="22" t="s">
        <v>2478</v>
      </c>
      <c r="N54" s="22" t="s">
        <v>535</v>
      </c>
      <c r="O54" s="101" t="s">
        <v>2494</v>
      </c>
      <c r="P54" s="34"/>
    </row>
    <row r="55" spans="1:16" x14ac:dyDescent="0.2">
      <c r="A55" s="21" t="s">
        <v>742</v>
      </c>
      <c r="B55" s="22" t="s">
        <v>748</v>
      </c>
      <c r="C55" s="22" t="s">
        <v>738</v>
      </c>
      <c r="D55" s="26" t="s">
        <v>155</v>
      </c>
      <c r="E55" s="26" t="s">
        <v>125</v>
      </c>
      <c r="F55" s="31">
        <v>100</v>
      </c>
      <c r="G55" s="26" t="s">
        <v>399</v>
      </c>
      <c r="H55" s="26" t="str">
        <f t="shared" si="7"/>
        <v>Fermented Sludge Filtrate</v>
      </c>
      <c r="I55" s="26"/>
      <c r="J55" s="26"/>
      <c r="K55" s="26" t="s">
        <v>249</v>
      </c>
      <c r="L55" s="26" t="s">
        <v>166</v>
      </c>
      <c r="M55" s="26" t="s">
        <v>2478</v>
      </c>
      <c r="N55" s="26" t="s">
        <v>170</v>
      </c>
      <c r="O55" s="101" t="s">
        <v>2494</v>
      </c>
      <c r="P55" s="34"/>
    </row>
    <row r="56" spans="1:16" x14ac:dyDescent="0.2">
      <c r="A56" s="21" t="s">
        <v>745</v>
      </c>
      <c r="B56" s="22" t="s">
        <v>749</v>
      </c>
      <c r="C56" s="22" t="s">
        <v>738</v>
      </c>
      <c r="D56" s="26" t="s">
        <v>155</v>
      </c>
      <c r="E56" s="26" t="s">
        <v>125</v>
      </c>
      <c r="F56" s="31">
        <v>75</v>
      </c>
      <c r="G56" s="26" t="s">
        <v>399</v>
      </c>
      <c r="H56" s="26" t="str">
        <f t="shared" si="7"/>
        <v>Fermented Sludge Filtrate</v>
      </c>
      <c r="I56" s="26"/>
      <c r="J56" s="26"/>
      <c r="K56" s="26" t="s">
        <v>249</v>
      </c>
      <c r="L56" s="26" t="s">
        <v>166</v>
      </c>
      <c r="M56" s="26" t="s">
        <v>2478</v>
      </c>
      <c r="N56" s="26" t="s">
        <v>170</v>
      </c>
      <c r="O56" s="101" t="s">
        <v>2494</v>
      </c>
      <c r="P56" s="34"/>
    </row>
    <row r="57" spans="1:16" x14ac:dyDescent="0.2">
      <c r="A57" s="21" t="s">
        <v>750</v>
      </c>
      <c r="B57" s="22" t="s">
        <v>1281</v>
      </c>
      <c r="C57" s="22" t="s">
        <v>738</v>
      </c>
      <c r="D57" s="26" t="s">
        <v>1085</v>
      </c>
      <c r="E57" s="26" t="s">
        <v>1083</v>
      </c>
      <c r="F57" s="104" t="s">
        <v>2620</v>
      </c>
      <c r="G57" s="26" t="s">
        <v>453</v>
      </c>
      <c r="H57" s="26" t="str">
        <f t="shared" si="7"/>
        <v>Primary Effluent</v>
      </c>
      <c r="I57" s="26"/>
      <c r="J57" s="26"/>
      <c r="K57" s="22" t="s">
        <v>249</v>
      </c>
      <c r="L57" s="26" t="s">
        <v>166</v>
      </c>
      <c r="M57" s="22" t="s">
        <v>2478</v>
      </c>
      <c r="N57" s="22" t="s">
        <v>535</v>
      </c>
      <c r="O57" s="101" t="s">
        <v>2494</v>
      </c>
      <c r="P57" s="34" t="s">
        <v>1084</v>
      </c>
    </row>
    <row r="58" spans="1:16" x14ac:dyDescent="0.2">
      <c r="A58" s="21" t="s">
        <v>751</v>
      </c>
      <c r="B58" s="22" t="s">
        <v>1282</v>
      </c>
      <c r="C58" s="22" t="s">
        <v>738</v>
      </c>
      <c r="D58" s="26" t="s">
        <v>1085</v>
      </c>
      <c r="E58" s="26" t="s">
        <v>1083</v>
      </c>
      <c r="F58" s="104" t="s">
        <v>2620</v>
      </c>
      <c r="G58" s="26" t="s">
        <v>453</v>
      </c>
      <c r="H58" s="26" t="str">
        <f t="shared" ref="H58:H59" si="8">IF(ISNA(VLOOKUP(G58,CommodityCodes,2,FALSE))=TRUE,"",VLOOKUP(G58,CommodityCodes,2,FALSE))</f>
        <v>Primary Effluent</v>
      </c>
      <c r="I58" s="26"/>
      <c r="J58" s="26"/>
      <c r="K58" s="22" t="s">
        <v>249</v>
      </c>
      <c r="L58" s="26" t="s">
        <v>166</v>
      </c>
      <c r="M58" s="22" t="s">
        <v>2478</v>
      </c>
      <c r="N58" s="22" t="s">
        <v>535</v>
      </c>
      <c r="O58" s="101" t="s">
        <v>2494</v>
      </c>
      <c r="P58" s="34" t="s">
        <v>1084</v>
      </c>
    </row>
    <row r="59" spans="1:16" x14ac:dyDescent="0.2">
      <c r="A59" s="21" t="s">
        <v>753</v>
      </c>
      <c r="B59" s="22" t="s">
        <v>1293</v>
      </c>
      <c r="C59" s="22" t="s">
        <v>752</v>
      </c>
      <c r="D59" s="26" t="s">
        <v>155</v>
      </c>
      <c r="E59" s="26" t="s">
        <v>125</v>
      </c>
      <c r="F59" s="26">
        <v>75</v>
      </c>
      <c r="G59" s="26" t="s">
        <v>162</v>
      </c>
      <c r="H59" s="26" t="str">
        <f t="shared" si="8"/>
        <v>Flushing Water</v>
      </c>
      <c r="I59" s="26"/>
      <c r="J59" s="26"/>
      <c r="K59" s="22" t="s">
        <v>113</v>
      </c>
      <c r="L59" s="22" t="s">
        <v>166</v>
      </c>
      <c r="M59" s="22" t="s">
        <v>2478</v>
      </c>
      <c r="N59" s="22" t="s">
        <v>170</v>
      </c>
      <c r="O59" s="101" t="s">
        <v>2491</v>
      </c>
      <c r="P59" s="34"/>
    </row>
    <row r="60" spans="1:16" x14ac:dyDescent="0.2">
      <c r="A60" s="21" t="s">
        <v>754</v>
      </c>
      <c r="B60" s="22" t="s">
        <v>762</v>
      </c>
      <c r="C60" s="22" t="s">
        <v>752</v>
      </c>
      <c r="D60" s="22" t="s">
        <v>154</v>
      </c>
      <c r="E60" s="22" t="s">
        <v>1082</v>
      </c>
      <c r="F60" s="26">
        <v>100</v>
      </c>
      <c r="G60" s="26" t="s">
        <v>136</v>
      </c>
      <c r="H60" s="26" t="str">
        <f t="shared" ref="H60" si="9">IF(ISNA(VLOOKUP(G60,CommodityCodes,2,FALSE))=TRUE,"",VLOOKUP(G60,CommodityCodes,2,FALSE))</f>
        <v>Air, Low Pressure</v>
      </c>
      <c r="I60" s="26"/>
      <c r="J60" s="26"/>
      <c r="K60" s="22" t="s">
        <v>113</v>
      </c>
      <c r="L60" s="22" t="s">
        <v>166</v>
      </c>
      <c r="M60" s="22" t="s">
        <v>2478</v>
      </c>
      <c r="N60" s="22" t="s">
        <v>170</v>
      </c>
      <c r="O60" s="101" t="s">
        <v>2491</v>
      </c>
      <c r="P60" s="34" t="s">
        <v>1035</v>
      </c>
    </row>
    <row r="61" spans="1:16" x14ac:dyDescent="0.2">
      <c r="A61" s="21" t="s">
        <v>763</v>
      </c>
      <c r="B61" s="22" t="s">
        <v>766</v>
      </c>
      <c r="C61" s="22" t="s">
        <v>752</v>
      </c>
      <c r="D61" s="22" t="s">
        <v>154</v>
      </c>
      <c r="E61" s="22" t="s">
        <v>1082</v>
      </c>
      <c r="F61" s="26">
        <v>400</v>
      </c>
      <c r="G61" s="26" t="s">
        <v>136</v>
      </c>
      <c r="H61" s="26" t="str">
        <f t="shared" ref="H61" si="10">IF(ISNA(VLOOKUP(G61,CommodityCodes,2,FALSE))=TRUE,"",VLOOKUP(G61,CommodityCodes,2,FALSE))</f>
        <v>Air, Low Pressure</v>
      </c>
      <c r="I61" s="26"/>
      <c r="J61" s="26"/>
      <c r="K61" s="22" t="s">
        <v>249</v>
      </c>
      <c r="L61" s="22" t="s">
        <v>166</v>
      </c>
      <c r="M61" s="22" t="s">
        <v>2478</v>
      </c>
      <c r="N61" s="22" t="s">
        <v>170</v>
      </c>
      <c r="O61" s="101" t="s">
        <v>2494</v>
      </c>
      <c r="P61" s="34" t="s">
        <v>1034</v>
      </c>
    </row>
    <row r="62" spans="1:16" x14ac:dyDescent="0.2">
      <c r="A62" s="21" t="s">
        <v>764</v>
      </c>
      <c r="B62" s="22" t="s">
        <v>767</v>
      </c>
      <c r="C62" s="22" t="s">
        <v>752</v>
      </c>
      <c r="D62" s="22" t="s">
        <v>154</v>
      </c>
      <c r="E62" s="22" t="s">
        <v>1082</v>
      </c>
      <c r="F62" s="26">
        <v>75</v>
      </c>
      <c r="G62" s="26" t="s">
        <v>136</v>
      </c>
      <c r="H62" s="26" t="str">
        <f t="shared" ref="H62:H64" si="11">IF(ISNA(VLOOKUP(G62,CommodityCodes,2,FALSE))=TRUE,"",VLOOKUP(G62,CommodityCodes,2,FALSE))</f>
        <v>Air, Low Pressure</v>
      </c>
      <c r="I62" s="26"/>
      <c r="J62" s="26"/>
      <c r="K62" s="22" t="s">
        <v>113</v>
      </c>
      <c r="L62" s="22" t="s">
        <v>166</v>
      </c>
      <c r="M62" s="22" t="s">
        <v>2478</v>
      </c>
      <c r="N62" s="22" t="s">
        <v>170</v>
      </c>
      <c r="O62" s="101" t="s">
        <v>2491</v>
      </c>
      <c r="P62" s="34" t="s">
        <v>1035</v>
      </c>
    </row>
    <row r="63" spans="1:16" x14ac:dyDescent="0.2">
      <c r="A63" s="21" t="s">
        <v>765</v>
      </c>
      <c r="B63" s="22" t="s">
        <v>768</v>
      </c>
      <c r="C63" s="22" t="s">
        <v>752</v>
      </c>
      <c r="D63" s="22" t="s">
        <v>154</v>
      </c>
      <c r="E63" s="22" t="s">
        <v>1082</v>
      </c>
      <c r="F63" s="26">
        <v>100</v>
      </c>
      <c r="G63" s="26" t="s">
        <v>136</v>
      </c>
      <c r="H63" s="26" t="str">
        <f t="shared" si="11"/>
        <v>Air, Low Pressure</v>
      </c>
      <c r="I63" s="26"/>
      <c r="J63" s="26"/>
      <c r="K63" s="22" t="s">
        <v>249</v>
      </c>
      <c r="L63" s="22" t="s">
        <v>166</v>
      </c>
      <c r="M63" s="22" t="s">
        <v>2478</v>
      </c>
      <c r="N63" s="22" t="s">
        <v>170</v>
      </c>
      <c r="O63" s="101" t="s">
        <v>2494</v>
      </c>
      <c r="P63" s="34" t="s">
        <v>1034</v>
      </c>
    </row>
    <row r="64" spans="1:16" x14ac:dyDescent="0.2">
      <c r="A64" s="21" t="s">
        <v>765</v>
      </c>
      <c r="B64" s="22" t="s">
        <v>769</v>
      </c>
      <c r="C64" s="22" t="s">
        <v>752</v>
      </c>
      <c r="D64" s="22" t="s">
        <v>154</v>
      </c>
      <c r="E64" s="22" t="s">
        <v>1082</v>
      </c>
      <c r="F64" s="26">
        <v>100</v>
      </c>
      <c r="G64" s="26" t="s">
        <v>136</v>
      </c>
      <c r="H64" s="26" t="str">
        <f t="shared" si="11"/>
        <v>Air, Low Pressure</v>
      </c>
      <c r="I64" s="26"/>
      <c r="J64" s="26"/>
      <c r="K64" s="22" t="s">
        <v>249</v>
      </c>
      <c r="L64" s="22" t="s">
        <v>166</v>
      </c>
      <c r="M64" s="22" t="s">
        <v>2478</v>
      </c>
      <c r="N64" s="22" t="s">
        <v>170</v>
      </c>
      <c r="O64" s="101" t="s">
        <v>2494</v>
      </c>
      <c r="P64" s="34" t="s">
        <v>1034</v>
      </c>
    </row>
    <row r="65" spans="1:16" x14ac:dyDescent="0.2">
      <c r="A65" s="45" t="s">
        <v>781</v>
      </c>
      <c r="B65" s="22"/>
      <c r="C65" s="22"/>
      <c r="D65" s="22"/>
      <c r="E65" s="22"/>
      <c r="F65" s="22"/>
      <c r="G65" s="22"/>
      <c r="H65" s="22" t="str">
        <f t="shared" ref="H65:H77" si="12">IF(ISNA(VLOOKUP(G65,CommodityCodes,2,FALSE))=TRUE,"",VLOOKUP(G65,CommodityCodes,2,FALSE))</f>
        <v/>
      </c>
      <c r="I65" s="22"/>
      <c r="J65" s="22"/>
      <c r="K65" s="22"/>
      <c r="L65" s="22"/>
      <c r="M65" s="22"/>
      <c r="N65" s="22"/>
      <c r="O65" s="101"/>
      <c r="P65" s="34"/>
    </row>
    <row r="66" spans="1:16" x14ac:dyDescent="0.2">
      <c r="A66" s="21" t="s">
        <v>736</v>
      </c>
      <c r="B66" s="22" t="s">
        <v>826</v>
      </c>
      <c r="C66" s="22" t="s">
        <v>783</v>
      </c>
      <c r="D66" s="22" t="s">
        <v>154</v>
      </c>
      <c r="E66" s="22" t="s">
        <v>165</v>
      </c>
      <c r="F66" s="26">
        <v>350</v>
      </c>
      <c r="G66" s="26" t="s">
        <v>453</v>
      </c>
      <c r="H66" s="26" t="str">
        <f t="shared" si="12"/>
        <v>Primary Effluent</v>
      </c>
      <c r="I66" s="26"/>
      <c r="J66" s="26"/>
      <c r="K66" s="22" t="s">
        <v>249</v>
      </c>
      <c r="L66" s="22" t="s">
        <v>166</v>
      </c>
      <c r="M66" s="22" t="s">
        <v>2478</v>
      </c>
      <c r="N66" s="22" t="s">
        <v>535</v>
      </c>
      <c r="O66" s="101" t="s">
        <v>2494</v>
      </c>
      <c r="P66" s="34"/>
    </row>
    <row r="67" spans="1:16" x14ac:dyDescent="0.2">
      <c r="A67" s="21" t="s">
        <v>741</v>
      </c>
      <c r="B67" s="22" t="s">
        <v>1283</v>
      </c>
      <c r="C67" s="22" t="s">
        <v>783</v>
      </c>
      <c r="D67" s="22" t="s">
        <v>154</v>
      </c>
      <c r="E67" s="22" t="s">
        <v>165</v>
      </c>
      <c r="F67" s="26">
        <v>600</v>
      </c>
      <c r="G67" s="26" t="s">
        <v>467</v>
      </c>
      <c r="H67" s="26" t="str">
        <f t="shared" si="12"/>
        <v>Return Activated Sludge</v>
      </c>
      <c r="I67" s="26"/>
      <c r="J67" s="26"/>
      <c r="K67" s="22" t="s">
        <v>249</v>
      </c>
      <c r="L67" s="22" t="s">
        <v>166</v>
      </c>
      <c r="M67" s="22" t="s">
        <v>2478</v>
      </c>
      <c r="N67" s="22" t="s">
        <v>535</v>
      </c>
      <c r="O67" s="101" t="s">
        <v>2494</v>
      </c>
      <c r="P67" s="34"/>
    </row>
    <row r="68" spans="1:16" x14ac:dyDescent="0.2">
      <c r="A68" s="21" t="s">
        <v>742</v>
      </c>
      <c r="B68" s="22" t="s">
        <v>827</v>
      </c>
      <c r="C68" s="22" t="s">
        <v>783</v>
      </c>
      <c r="D68" s="26" t="s">
        <v>155</v>
      </c>
      <c r="E68" s="26" t="s">
        <v>125</v>
      </c>
      <c r="F68" s="31">
        <v>100</v>
      </c>
      <c r="G68" s="26" t="s">
        <v>399</v>
      </c>
      <c r="H68" s="26" t="str">
        <f t="shared" si="12"/>
        <v>Fermented Sludge Filtrate</v>
      </c>
      <c r="I68" s="26"/>
      <c r="J68" s="26"/>
      <c r="K68" s="26" t="s">
        <v>249</v>
      </c>
      <c r="L68" s="26" t="s">
        <v>166</v>
      </c>
      <c r="M68" s="26" t="s">
        <v>2478</v>
      </c>
      <c r="N68" s="26" t="s">
        <v>170</v>
      </c>
      <c r="O68" s="101" t="s">
        <v>2494</v>
      </c>
      <c r="P68" s="34"/>
    </row>
    <row r="69" spans="1:16" x14ac:dyDescent="0.2">
      <c r="A69" s="21" t="s">
        <v>745</v>
      </c>
      <c r="B69" s="22" t="s">
        <v>828</v>
      </c>
      <c r="C69" s="22" t="s">
        <v>783</v>
      </c>
      <c r="D69" s="26" t="s">
        <v>155</v>
      </c>
      <c r="E69" s="26" t="s">
        <v>125</v>
      </c>
      <c r="F69" s="31">
        <v>75</v>
      </c>
      <c r="G69" s="26" t="s">
        <v>399</v>
      </c>
      <c r="H69" s="26" t="str">
        <f t="shared" si="12"/>
        <v>Fermented Sludge Filtrate</v>
      </c>
      <c r="I69" s="26"/>
      <c r="J69" s="26"/>
      <c r="K69" s="26" t="s">
        <v>249</v>
      </c>
      <c r="L69" s="26" t="s">
        <v>166</v>
      </c>
      <c r="M69" s="26" t="s">
        <v>2478</v>
      </c>
      <c r="N69" s="26" t="s">
        <v>170</v>
      </c>
      <c r="O69" s="101" t="s">
        <v>2494</v>
      </c>
      <c r="P69" s="34"/>
    </row>
    <row r="70" spans="1:16" x14ac:dyDescent="0.2">
      <c r="A70" s="21" t="s">
        <v>750</v>
      </c>
      <c r="B70" s="22" t="s">
        <v>1284</v>
      </c>
      <c r="C70" s="22" t="s">
        <v>783</v>
      </c>
      <c r="D70" s="26" t="s">
        <v>1085</v>
      </c>
      <c r="E70" s="26" t="s">
        <v>1083</v>
      </c>
      <c r="F70" s="104" t="s">
        <v>2620</v>
      </c>
      <c r="G70" s="26" t="s">
        <v>453</v>
      </c>
      <c r="H70" s="26" t="str">
        <f t="shared" si="12"/>
        <v>Primary Effluent</v>
      </c>
      <c r="I70" s="26"/>
      <c r="J70" s="26"/>
      <c r="K70" s="22" t="s">
        <v>249</v>
      </c>
      <c r="L70" s="26" t="s">
        <v>166</v>
      </c>
      <c r="M70" s="22" t="s">
        <v>2478</v>
      </c>
      <c r="N70" s="22" t="s">
        <v>535</v>
      </c>
      <c r="O70" s="101" t="s">
        <v>2494</v>
      </c>
      <c r="P70" s="34" t="s">
        <v>1084</v>
      </c>
    </row>
    <row r="71" spans="1:16" x14ac:dyDescent="0.2">
      <c r="A71" s="21" t="s">
        <v>751</v>
      </c>
      <c r="B71" s="22" t="s">
        <v>1285</v>
      </c>
      <c r="C71" s="22" t="s">
        <v>783</v>
      </c>
      <c r="D71" s="26" t="s">
        <v>1085</v>
      </c>
      <c r="E71" s="26" t="s">
        <v>1083</v>
      </c>
      <c r="F71" s="104" t="s">
        <v>2620</v>
      </c>
      <c r="G71" s="26" t="s">
        <v>453</v>
      </c>
      <c r="H71" s="26" t="str">
        <f t="shared" si="12"/>
        <v>Primary Effluent</v>
      </c>
      <c r="I71" s="26"/>
      <c r="J71" s="26"/>
      <c r="K71" s="22" t="s">
        <v>249</v>
      </c>
      <c r="L71" s="26" t="s">
        <v>166</v>
      </c>
      <c r="M71" s="22" t="s">
        <v>2478</v>
      </c>
      <c r="N71" s="22" t="s">
        <v>535</v>
      </c>
      <c r="O71" s="101" t="s">
        <v>2494</v>
      </c>
      <c r="P71" s="34" t="s">
        <v>1084</v>
      </c>
    </row>
    <row r="72" spans="1:16" x14ac:dyDescent="0.2">
      <c r="A72" s="21" t="s">
        <v>753</v>
      </c>
      <c r="B72" s="22" t="s">
        <v>1292</v>
      </c>
      <c r="C72" s="22" t="s">
        <v>784</v>
      </c>
      <c r="D72" s="26" t="s">
        <v>155</v>
      </c>
      <c r="E72" s="26" t="s">
        <v>125</v>
      </c>
      <c r="F72" s="26">
        <v>75</v>
      </c>
      <c r="G72" s="26" t="s">
        <v>162</v>
      </c>
      <c r="H72" s="26" t="str">
        <f t="shared" si="12"/>
        <v>Flushing Water</v>
      </c>
      <c r="I72" s="26"/>
      <c r="J72" s="26"/>
      <c r="K72" s="22" t="s">
        <v>113</v>
      </c>
      <c r="L72" s="22" t="s">
        <v>166</v>
      </c>
      <c r="M72" s="22" t="s">
        <v>2478</v>
      </c>
      <c r="N72" s="22" t="s">
        <v>170</v>
      </c>
      <c r="O72" s="101" t="s">
        <v>2491</v>
      </c>
      <c r="P72" s="34"/>
    </row>
    <row r="73" spans="1:16" x14ac:dyDescent="0.2">
      <c r="A73" s="21" t="s">
        <v>754</v>
      </c>
      <c r="B73" s="22" t="s">
        <v>829</v>
      </c>
      <c r="C73" s="22" t="s">
        <v>784</v>
      </c>
      <c r="D73" s="22" t="s">
        <v>154</v>
      </c>
      <c r="E73" s="22" t="s">
        <v>1082</v>
      </c>
      <c r="F73" s="26">
        <v>100</v>
      </c>
      <c r="G73" s="26" t="s">
        <v>136</v>
      </c>
      <c r="H73" s="26" t="str">
        <f t="shared" si="12"/>
        <v>Air, Low Pressure</v>
      </c>
      <c r="I73" s="26"/>
      <c r="J73" s="26"/>
      <c r="K73" s="22" t="s">
        <v>113</v>
      </c>
      <c r="L73" s="22" t="s">
        <v>166</v>
      </c>
      <c r="M73" s="22" t="s">
        <v>2478</v>
      </c>
      <c r="N73" s="22" t="s">
        <v>170</v>
      </c>
      <c r="O73" s="101" t="s">
        <v>2491</v>
      </c>
      <c r="P73" s="34" t="s">
        <v>1035</v>
      </c>
    </row>
    <row r="74" spans="1:16" x14ac:dyDescent="0.2">
      <c r="A74" s="21" t="s">
        <v>763</v>
      </c>
      <c r="B74" s="22" t="s">
        <v>830</v>
      </c>
      <c r="C74" s="22" t="s">
        <v>784</v>
      </c>
      <c r="D74" s="22" t="s">
        <v>154</v>
      </c>
      <c r="E74" s="22" t="s">
        <v>1082</v>
      </c>
      <c r="F74" s="26">
        <v>400</v>
      </c>
      <c r="G74" s="26" t="s">
        <v>136</v>
      </c>
      <c r="H74" s="26" t="str">
        <f t="shared" si="12"/>
        <v>Air, Low Pressure</v>
      </c>
      <c r="I74" s="26"/>
      <c r="J74" s="26"/>
      <c r="K74" s="22" t="s">
        <v>249</v>
      </c>
      <c r="L74" s="22" t="s">
        <v>166</v>
      </c>
      <c r="M74" s="22" t="s">
        <v>2478</v>
      </c>
      <c r="N74" s="22" t="s">
        <v>170</v>
      </c>
      <c r="O74" s="101" t="s">
        <v>2494</v>
      </c>
      <c r="P74" s="34" t="s">
        <v>1034</v>
      </c>
    </row>
    <row r="75" spans="1:16" x14ac:dyDescent="0.2">
      <c r="A75" s="21" t="s">
        <v>764</v>
      </c>
      <c r="B75" s="22" t="s">
        <v>831</v>
      </c>
      <c r="C75" s="22" t="s">
        <v>784</v>
      </c>
      <c r="D75" s="22" t="s">
        <v>154</v>
      </c>
      <c r="E75" s="22" t="s">
        <v>1082</v>
      </c>
      <c r="F75" s="26">
        <v>75</v>
      </c>
      <c r="G75" s="26" t="s">
        <v>136</v>
      </c>
      <c r="H75" s="26" t="str">
        <f t="shared" si="12"/>
        <v>Air, Low Pressure</v>
      </c>
      <c r="I75" s="26"/>
      <c r="J75" s="26"/>
      <c r="K75" s="22" t="s">
        <v>113</v>
      </c>
      <c r="L75" s="22" t="s">
        <v>166</v>
      </c>
      <c r="M75" s="22" t="s">
        <v>2478</v>
      </c>
      <c r="N75" s="22" t="s">
        <v>170</v>
      </c>
      <c r="O75" s="101" t="s">
        <v>2491</v>
      </c>
      <c r="P75" s="34" t="s">
        <v>1035</v>
      </c>
    </row>
    <row r="76" spans="1:16" x14ac:dyDescent="0.2">
      <c r="A76" s="21" t="s">
        <v>765</v>
      </c>
      <c r="B76" s="22" t="s">
        <v>832</v>
      </c>
      <c r="C76" s="22" t="s">
        <v>784</v>
      </c>
      <c r="D76" s="22" t="s">
        <v>154</v>
      </c>
      <c r="E76" s="22" t="s">
        <v>1082</v>
      </c>
      <c r="F76" s="26">
        <v>100</v>
      </c>
      <c r="G76" s="26" t="s">
        <v>136</v>
      </c>
      <c r="H76" s="26" t="str">
        <f t="shared" si="12"/>
        <v>Air, Low Pressure</v>
      </c>
      <c r="I76" s="26"/>
      <c r="J76" s="26"/>
      <c r="K76" s="22" t="s">
        <v>249</v>
      </c>
      <c r="L76" s="22" t="s">
        <v>166</v>
      </c>
      <c r="M76" s="22" t="s">
        <v>2478</v>
      </c>
      <c r="N76" s="22" t="s">
        <v>170</v>
      </c>
      <c r="O76" s="101" t="s">
        <v>2494</v>
      </c>
      <c r="P76" s="34" t="s">
        <v>1034</v>
      </c>
    </row>
    <row r="77" spans="1:16" x14ac:dyDescent="0.2">
      <c r="A77" s="21" t="s">
        <v>765</v>
      </c>
      <c r="B77" s="22" t="s">
        <v>833</v>
      </c>
      <c r="C77" s="22" t="s">
        <v>784</v>
      </c>
      <c r="D77" s="22" t="s">
        <v>154</v>
      </c>
      <c r="E77" s="22" t="s">
        <v>1082</v>
      </c>
      <c r="F77" s="26">
        <v>100</v>
      </c>
      <c r="G77" s="26" t="s">
        <v>136</v>
      </c>
      <c r="H77" s="26" t="str">
        <f t="shared" si="12"/>
        <v>Air, Low Pressure</v>
      </c>
      <c r="I77" s="26"/>
      <c r="J77" s="26"/>
      <c r="K77" s="22" t="s">
        <v>249</v>
      </c>
      <c r="L77" s="22" t="s">
        <v>166</v>
      </c>
      <c r="M77" s="22" t="s">
        <v>2478</v>
      </c>
      <c r="N77" s="22" t="s">
        <v>170</v>
      </c>
      <c r="O77" s="101" t="s">
        <v>2494</v>
      </c>
      <c r="P77" s="34" t="s">
        <v>1034</v>
      </c>
    </row>
    <row r="78" spans="1:16" x14ac:dyDescent="0.2">
      <c r="A78" s="45" t="s">
        <v>782</v>
      </c>
      <c r="B78" s="22"/>
      <c r="C78" s="22"/>
      <c r="D78" s="22"/>
      <c r="E78" s="22"/>
      <c r="F78" s="22"/>
      <c r="G78" s="22"/>
      <c r="H78" s="22" t="str">
        <f t="shared" ref="H78:H90" si="13">IF(ISNA(VLOOKUP(G78,CommodityCodes,2,FALSE))=TRUE,"",VLOOKUP(G78,CommodityCodes,2,FALSE))</f>
        <v/>
      </c>
      <c r="I78" s="22"/>
      <c r="J78" s="22"/>
      <c r="K78" s="22"/>
      <c r="L78" s="22"/>
      <c r="M78" s="22"/>
      <c r="N78" s="22"/>
      <c r="O78" s="101"/>
      <c r="P78" s="34"/>
    </row>
    <row r="79" spans="1:16" x14ac:dyDescent="0.2">
      <c r="A79" s="21" t="s">
        <v>736</v>
      </c>
      <c r="B79" s="22" t="s">
        <v>834</v>
      </c>
      <c r="C79" s="22" t="s">
        <v>785</v>
      </c>
      <c r="D79" s="22" t="s">
        <v>154</v>
      </c>
      <c r="E79" s="22" t="s">
        <v>165</v>
      </c>
      <c r="F79" s="26">
        <v>350</v>
      </c>
      <c r="G79" s="26" t="s">
        <v>453</v>
      </c>
      <c r="H79" s="26" t="str">
        <f t="shared" si="13"/>
        <v>Primary Effluent</v>
      </c>
      <c r="I79" s="26"/>
      <c r="J79" s="26"/>
      <c r="K79" s="22" t="s">
        <v>249</v>
      </c>
      <c r="L79" s="22" t="s">
        <v>166</v>
      </c>
      <c r="M79" s="22" t="s">
        <v>2478</v>
      </c>
      <c r="N79" s="22" t="s">
        <v>535</v>
      </c>
      <c r="O79" s="101" t="s">
        <v>2494</v>
      </c>
      <c r="P79" s="34"/>
    </row>
    <row r="80" spans="1:16" x14ac:dyDescent="0.2">
      <c r="A80" s="21" t="s">
        <v>741</v>
      </c>
      <c r="B80" s="22" t="s">
        <v>1286</v>
      </c>
      <c r="C80" s="22" t="s">
        <v>785</v>
      </c>
      <c r="D80" s="22" t="s">
        <v>154</v>
      </c>
      <c r="E80" s="22" t="s">
        <v>165</v>
      </c>
      <c r="F80" s="26">
        <v>600</v>
      </c>
      <c r="G80" s="26" t="s">
        <v>467</v>
      </c>
      <c r="H80" s="26" t="str">
        <f t="shared" si="13"/>
        <v>Return Activated Sludge</v>
      </c>
      <c r="I80" s="26"/>
      <c r="J80" s="26"/>
      <c r="K80" s="22" t="s">
        <v>249</v>
      </c>
      <c r="L80" s="22" t="s">
        <v>166</v>
      </c>
      <c r="M80" s="22" t="s">
        <v>2478</v>
      </c>
      <c r="N80" s="22" t="s">
        <v>535</v>
      </c>
      <c r="O80" s="101" t="s">
        <v>2494</v>
      </c>
      <c r="P80" s="34"/>
    </row>
    <row r="81" spans="1:16" x14ac:dyDescent="0.2">
      <c r="A81" s="21" t="s">
        <v>742</v>
      </c>
      <c r="B81" s="22" t="s">
        <v>835</v>
      </c>
      <c r="C81" s="22" t="s">
        <v>785</v>
      </c>
      <c r="D81" s="26" t="s">
        <v>155</v>
      </c>
      <c r="E81" s="26" t="s">
        <v>125</v>
      </c>
      <c r="F81" s="31">
        <v>100</v>
      </c>
      <c r="G81" s="26" t="s">
        <v>399</v>
      </c>
      <c r="H81" s="26" t="str">
        <f t="shared" si="13"/>
        <v>Fermented Sludge Filtrate</v>
      </c>
      <c r="I81" s="26"/>
      <c r="J81" s="26"/>
      <c r="K81" s="26" t="s">
        <v>249</v>
      </c>
      <c r="L81" s="26" t="s">
        <v>166</v>
      </c>
      <c r="M81" s="26" t="s">
        <v>2478</v>
      </c>
      <c r="N81" s="26" t="s">
        <v>170</v>
      </c>
      <c r="O81" s="101" t="s">
        <v>2494</v>
      </c>
      <c r="P81" s="34"/>
    </row>
    <row r="82" spans="1:16" x14ac:dyDescent="0.2">
      <c r="A82" s="21" t="s">
        <v>745</v>
      </c>
      <c r="B82" s="22" t="s">
        <v>836</v>
      </c>
      <c r="C82" s="22" t="s">
        <v>785</v>
      </c>
      <c r="D82" s="26" t="s">
        <v>155</v>
      </c>
      <c r="E82" s="26" t="s">
        <v>125</v>
      </c>
      <c r="F82" s="31">
        <v>75</v>
      </c>
      <c r="G82" s="26" t="s">
        <v>399</v>
      </c>
      <c r="H82" s="26" t="str">
        <f t="shared" si="13"/>
        <v>Fermented Sludge Filtrate</v>
      </c>
      <c r="I82" s="26"/>
      <c r="J82" s="26"/>
      <c r="K82" s="26" t="s">
        <v>249</v>
      </c>
      <c r="L82" s="26" t="s">
        <v>166</v>
      </c>
      <c r="M82" s="26" t="s">
        <v>2478</v>
      </c>
      <c r="N82" s="26" t="s">
        <v>170</v>
      </c>
      <c r="O82" s="101" t="s">
        <v>2494</v>
      </c>
      <c r="P82" s="34"/>
    </row>
    <row r="83" spans="1:16" x14ac:dyDescent="0.2">
      <c r="A83" s="21" t="s">
        <v>750</v>
      </c>
      <c r="B83" s="22" t="s">
        <v>1287</v>
      </c>
      <c r="C83" s="22" t="s">
        <v>785</v>
      </c>
      <c r="D83" s="26" t="s">
        <v>1085</v>
      </c>
      <c r="E83" s="26" t="s">
        <v>1083</v>
      </c>
      <c r="F83" s="104" t="s">
        <v>2620</v>
      </c>
      <c r="G83" s="26" t="s">
        <v>453</v>
      </c>
      <c r="H83" s="26" t="str">
        <f t="shared" si="13"/>
        <v>Primary Effluent</v>
      </c>
      <c r="I83" s="26"/>
      <c r="J83" s="26"/>
      <c r="K83" s="22" t="s">
        <v>249</v>
      </c>
      <c r="L83" s="26" t="s">
        <v>166</v>
      </c>
      <c r="M83" s="22" t="s">
        <v>2478</v>
      </c>
      <c r="N83" s="22" t="s">
        <v>535</v>
      </c>
      <c r="O83" s="101" t="s">
        <v>2494</v>
      </c>
      <c r="P83" s="34" t="s">
        <v>1084</v>
      </c>
    </row>
    <row r="84" spans="1:16" x14ac:dyDescent="0.2">
      <c r="A84" s="21" t="s">
        <v>751</v>
      </c>
      <c r="B84" s="22" t="s">
        <v>1288</v>
      </c>
      <c r="C84" s="22" t="s">
        <v>785</v>
      </c>
      <c r="D84" s="26" t="s">
        <v>1085</v>
      </c>
      <c r="E84" s="26" t="s">
        <v>1083</v>
      </c>
      <c r="F84" s="104" t="s">
        <v>2620</v>
      </c>
      <c r="G84" s="26" t="s">
        <v>453</v>
      </c>
      <c r="H84" s="26" t="str">
        <f t="shared" si="13"/>
        <v>Primary Effluent</v>
      </c>
      <c r="I84" s="26"/>
      <c r="J84" s="26"/>
      <c r="K84" s="22" t="s">
        <v>249</v>
      </c>
      <c r="L84" s="26" t="s">
        <v>166</v>
      </c>
      <c r="M84" s="22" t="s">
        <v>2478</v>
      </c>
      <c r="N84" s="22" t="s">
        <v>535</v>
      </c>
      <c r="O84" s="101" t="s">
        <v>2494</v>
      </c>
      <c r="P84" s="34" t="s">
        <v>1084</v>
      </c>
    </row>
    <row r="85" spans="1:16" x14ac:dyDescent="0.2">
      <c r="A85" s="21" t="s">
        <v>753</v>
      </c>
      <c r="B85" s="22" t="s">
        <v>1294</v>
      </c>
      <c r="C85" s="22" t="s">
        <v>786</v>
      </c>
      <c r="D85" s="26" t="s">
        <v>155</v>
      </c>
      <c r="E85" s="26" t="s">
        <v>125</v>
      </c>
      <c r="F85" s="26">
        <v>75</v>
      </c>
      <c r="G85" s="26" t="s">
        <v>162</v>
      </c>
      <c r="H85" s="26" t="str">
        <f t="shared" si="13"/>
        <v>Flushing Water</v>
      </c>
      <c r="I85" s="26"/>
      <c r="J85" s="26"/>
      <c r="K85" s="22" t="s">
        <v>113</v>
      </c>
      <c r="L85" s="22" t="s">
        <v>166</v>
      </c>
      <c r="M85" s="22" t="s">
        <v>2478</v>
      </c>
      <c r="N85" s="22" t="s">
        <v>170</v>
      </c>
      <c r="O85" s="101" t="s">
        <v>2491</v>
      </c>
      <c r="P85" s="34"/>
    </row>
    <row r="86" spans="1:16" x14ac:dyDescent="0.2">
      <c r="A86" s="21" t="s">
        <v>754</v>
      </c>
      <c r="B86" s="22" t="s">
        <v>837</v>
      </c>
      <c r="C86" s="22" t="s">
        <v>786</v>
      </c>
      <c r="D86" s="22" t="s">
        <v>154</v>
      </c>
      <c r="E86" s="22" t="s">
        <v>1082</v>
      </c>
      <c r="F86" s="26">
        <v>100</v>
      </c>
      <c r="G86" s="26" t="s">
        <v>136</v>
      </c>
      <c r="H86" s="26" t="str">
        <f t="shared" si="13"/>
        <v>Air, Low Pressure</v>
      </c>
      <c r="I86" s="26"/>
      <c r="J86" s="26"/>
      <c r="K86" s="22" t="s">
        <v>113</v>
      </c>
      <c r="L86" s="22" t="s">
        <v>166</v>
      </c>
      <c r="M86" s="22" t="s">
        <v>2478</v>
      </c>
      <c r="N86" s="22" t="s">
        <v>170</v>
      </c>
      <c r="O86" s="101" t="s">
        <v>2491</v>
      </c>
      <c r="P86" s="34" t="s">
        <v>1035</v>
      </c>
    </row>
    <row r="87" spans="1:16" x14ac:dyDescent="0.2">
      <c r="A87" s="21" t="s">
        <v>763</v>
      </c>
      <c r="B87" s="22" t="s">
        <v>838</v>
      </c>
      <c r="C87" s="22" t="s">
        <v>786</v>
      </c>
      <c r="D87" s="22" t="s">
        <v>154</v>
      </c>
      <c r="E87" s="22" t="s">
        <v>1082</v>
      </c>
      <c r="F87" s="26">
        <v>400</v>
      </c>
      <c r="G87" s="26" t="s">
        <v>136</v>
      </c>
      <c r="H87" s="26" t="str">
        <f t="shared" si="13"/>
        <v>Air, Low Pressure</v>
      </c>
      <c r="I87" s="26"/>
      <c r="J87" s="26"/>
      <c r="K87" s="22" t="s">
        <v>249</v>
      </c>
      <c r="L87" s="22" t="s">
        <v>166</v>
      </c>
      <c r="M87" s="22" t="s">
        <v>2478</v>
      </c>
      <c r="N87" s="22" t="s">
        <v>170</v>
      </c>
      <c r="O87" s="101" t="s">
        <v>2494</v>
      </c>
      <c r="P87" s="34" t="s">
        <v>1034</v>
      </c>
    </row>
    <row r="88" spans="1:16" x14ac:dyDescent="0.2">
      <c r="A88" s="21" t="s">
        <v>764</v>
      </c>
      <c r="B88" s="22" t="s">
        <v>839</v>
      </c>
      <c r="C88" s="22" t="s">
        <v>786</v>
      </c>
      <c r="D88" s="22" t="s">
        <v>154</v>
      </c>
      <c r="E88" s="22" t="s">
        <v>1082</v>
      </c>
      <c r="F88" s="26">
        <v>75</v>
      </c>
      <c r="G88" s="26" t="s">
        <v>136</v>
      </c>
      <c r="H88" s="26" t="str">
        <f t="shared" si="13"/>
        <v>Air, Low Pressure</v>
      </c>
      <c r="I88" s="26"/>
      <c r="J88" s="26"/>
      <c r="K88" s="22" t="s">
        <v>113</v>
      </c>
      <c r="L88" s="22" t="s">
        <v>166</v>
      </c>
      <c r="M88" s="22" t="s">
        <v>2478</v>
      </c>
      <c r="N88" s="22" t="s">
        <v>170</v>
      </c>
      <c r="O88" s="101" t="s">
        <v>2491</v>
      </c>
      <c r="P88" s="34" t="s">
        <v>1035</v>
      </c>
    </row>
    <row r="89" spans="1:16" x14ac:dyDescent="0.2">
      <c r="A89" s="21" t="s">
        <v>765</v>
      </c>
      <c r="B89" s="22" t="s">
        <v>840</v>
      </c>
      <c r="C89" s="22" t="s">
        <v>786</v>
      </c>
      <c r="D89" s="22" t="s">
        <v>154</v>
      </c>
      <c r="E89" s="22" t="s">
        <v>1082</v>
      </c>
      <c r="F89" s="26">
        <v>100</v>
      </c>
      <c r="G89" s="26" t="s">
        <v>136</v>
      </c>
      <c r="H89" s="26" t="str">
        <f t="shared" si="13"/>
        <v>Air, Low Pressure</v>
      </c>
      <c r="I89" s="26"/>
      <c r="J89" s="26"/>
      <c r="K89" s="22" t="s">
        <v>249</v>
      </c>
      <c r="L89" s="22" t="s">
        <v>166</v>
      </c>
      <c r="M89" s="22" t="s">
        <v>2478</v>
      </c>
      <c r="N89" s="22" t="s">
        <v>170</v>
      </c>
      <c r="O89" s="101" t="s">
        <v>2494</v>
      </c>
      <c r="P89" s="34" t="s">
        <v>1034</v>
      </c>
    </row>
    <row r="90" spans="1:16" x14ac:dyDescent="0.2">
      <c r="A90" s="21" t="s">
        <v>765</v>
      </c>
      <c r="B90" s="22" t="s">
        <v>841</v>
      </c>
      <c r="C90" s="22" t="s">
        <v>786</v>
      </c>
      <c r="D90" s="22" t="s">
        <v>154</v>
      </c>
      <c r="E90" s="22" t="s">
        <v>1082</v>
      </c>
      <c r="F90" s="26">
        <v>100</v>
      </c>
      <c r="G90" s="26" t="s">
        <v>136</v>
      </c>
      <c r="H90" s="26" t="str">
        <f t="shared" si="13"/>
        <v>Air, Low Pressure</v>
      </c>
      <c r="I90" s="26"/>
      <c r="J90" s="26"/>
      <c r="K90" s="22" t="s">
        <v>249</v>
      </c>
      <c r="L90" s="22" t="s">
        <v>166</v>
      </c>
      <c r="M90" s="22" t="s">
        <v>2478</v>
      </c>
      <c r="N90" s="22" t="s">
        <v>170</v>
      </c>
      <c r="O90" s="101" t="s">
        <v>2494</v>
      </c>
      <c r="P90" s="34" t="s">
        <v>1034</v>
      </c>
    </row>
    <row r="91" spans="1:16" x14ac:dyDescent="0.2">
      <c r="A91" s="45" t="s">
        <v>853</v>
      </c>
      <c r="B91" s="22"/>
      <c r="C91" s="22"/>
      <c r="D91" s="22"/>
      <c r="E91" s="88"/>
      <c r="F91" s="26"/>
      <c r="G91" s="26"/>
      <c r="H91" s="26"/>
      <c r="I91" s="26"/>
      <c r="J91" s="26"/>
      <c r="K91" s="22"/>
      <c r="L91" s="22"/>
      <c r="M91" s="22"/>
      <c r="N91" s="22"/>
      <c r="O91" s="101"/>
      <c r="P91" s="34"/>
    </row>
    <row r="92" spans="1:16" s="10" customFormat="1" x14ac:dyDescent="0.2">
      <c r="A92" s="21" t="s">
        <v>912</v>
      </c>
      <c r="B92" s="22" t="s">
        <v>2062</v>
      </c>
      <c r="C92" s="22" t="s">
        <v>898</v>
      </c>
      <c r="D92" s="22" t="s">
        <v>155</v>
      </c>
      <c r="E92" s="22" t="s">
        <v>125</v>
      </c>
      <c r="F92" s="22">
        <v>150</v>
      </c>
      <c r="G92" s="22" t="s">
        <v>520</v>
      </c>
      <c r="H92" s="22" t="str">
        <f t="shared" ref="H92:H93" si="14">IF(ISNA(VLOOKUP(G92,CommodityCodes,2,FALSE))=TRUE,"",VLOOKUP(G92,CommodityCodes,2,FALSE))</f>
        <v>Waste Activated Sludge</v>
      </c>
      <c r="I92" s="22"/>
      <c r="J92" s="22"/>
      <c r="K92" s="22" t="s">
        <v>113</v>
      </c>
      <c r="L92" s="22" t="s">
        <v>166</v>
      </c>
      <c r="M92" s="22" t="s">
        <v>2478</v>
      </c>
      <c r="N92" s="22" t="s">
        <v>170</v>
      </c>
      <c r="O92" s="101" t="s">
        <v>2491</v>
      </c>
      <c r="P92" s="34"/>
    </row>
    <row r="93" spans="1:16" s="10" customFormat="1" x14ac:dyDescent="0.2">
      <c r="A93" s="21" t="s">
        <v>912</v>
      </c>
      <c r="B93" s="22" t="s">
        <v>2063</v>
      </c>
      <c r="C93" s="22" t="s">
        <v>898</v>
      </c>
      <c r="D93" s="22" t="s">
        <v>155</v>
      </c>
      <c r="E93" s="22" t="s">
        <v>125</v>
      </c>
      <c r="F93" s="22">
        <v>150</v>
      </c>
      <c r="G93" s="22" t="s">
        <v>520</v>
      </c>
      <c r="H93" s="22" t="str">
        <f t="shared" si="14"/>
        <v>Waste Activated Sludge</v>
      </c>
      <c r="I93" s="22"/>
      <c r="J93" s="22"/>
      <c r="K93" s="22" t="s">
        <v>113</v>
      </c>
      <c r="L93" s="22" t="s">
        <v>166</v>
      </c>
      <c r="M93" s="22" t="s">
        <v>2478</v>
      </c>
      <c r="N93" s="22" t="s">
        <v>170</v>
      </c>
      <c r="O93" s="101" t="s">
        <v>2491</v>
      </c>
      <c r="P93" s="34"/>
    </row>
    <row r="94" spans="1:16" x14ac:dyDescent="0.2">
      <c r="A94" s="21" t="s">
        <v>2064</v>
      </c>
      <c r="B94" s="22" t="s">
        <v>2065</v>
      </c>
      <c r="C94" s="22" t="s">
        <v>898</v>
      </c>
      <c r="D94" s="26" t="s">
        <v>155</v>
      </c>
      <c r="E94" s="26" t="s">
        <v>125</v>
      </c>
      <c r="F94" s="26">
        <v>150</v>
      </c>
      <c r="G94" s="26" t="s">
        <v>520</v>
      </c>
      <c r="H94" s="26" t="str">
        <f>IF(ISNA(VLOOKUP(G94,CommodityCodes,2,FALSE))=TRUE,"",VLOOKUP(G94,CommodityCodes,2,FALSE))</f>
        <v>Waste Activated Sludge</v>
      </c>
      <c r="I94" s="26"/>
      <c r="J94" s="26"/>
      <c r="K94" s="22" t="s">
        <v>113</v>
      </c>
      <c r="L94" s="22" t="s">
        <v>166</v>
      </c>
      <c r="M94" s="22" t="s">
        <v>2478</v>
      </c>
      <c r="N94" s="22" t="s">
        <v>170</v>
      </c>
      <c r="O94" s="101" t="s">
        <v>2491</v>
      </c>
      <c r="P94" s="34"/>
    </row>
    <row r="95" spans="1:16" x14ac:dyDescent="0.2">
      <c r="A95" s="77" t="s">
        <v>735</v>
      </c>
      <c r="B95" s="22"/>
      <c r="C95" s="22"/>
      <c r="D95" s="22"/>
      <c r="E95" s="22"/>
      <c r="F95" s="22"/>
      <c r="G95" s="22"/>
      <c r="H95" s="22" t="str">
        <f t="shared" si="6"/>
        <v/>
      </c>
      <c r="I95" s="22"/>
      <c r="J95" s="22"/>
      <c r="K95" s="22"/>
      <c r="L95" s="22"/>
      <c r="M95" s="22"/>
      <c r="N95" s="22"/>
      <c r="O95" s="101"/>
      <c r="P95" s="34"/>
    </row>
    <row r="96" spans="1:16" x14ac:dyDescent="0.2">
      <c r="A96" s="23" t="s">
        <v>864</v>
      </c>
      <c r="B96" s="22" t="s">
        <v>1295</v>
      </c>
      <c r="C96" s="22" t="s">
        <v>865</v>
      </c>
      <c r="D96" s="22" t="s">
        <v>866</v>
      </c>
      <c r="E96" s="22" t="s">
        <v>850</v>
      </c>
      <c r="F96" s="22" t="s">
        <v>850</v>
      </c>
      <c r="G96" s="22" t="s">
        <v>136</v>
      </c>
      <c r="H96" s="26" t="str">
        <f t="shared" si="6"/>
        <v>Air, Low Pressure</v>
      </c>
      <c r="I96" s="26"/>
      <c r="J96" s="26"/>
      <c r="K96" s="22" t="s">
        <v>113</v>
      </c>
      <c r="L96" s="22" t="s">
        <v>166</v>
      </c>
      <c r="M96" s="22"/>
      <c r="N96" s="22"/>
      <c r="O96" s="101" t="s">
        <v>2493</v>
      </c>
      <c r="P96" s="34" t="s">
        <v>867</v>
      </c>
    </row>
    <row r="97" spans="1:16" x14ac:dyDescent="0.2">
      <c r="A97" s="23" t="s">
        <v>868</v>
      </c>
      <c r="B97" s="22" t="s">
        <v>1029</v>
      </c>
      <c r="C97" s="22" t="s">
        <v>865</v>
      </c>
      <c r="D97" s="22" t="s">
        <v>866</v>
      </c>
      <c r="E97" s="22" t="s">
        <v>850</v>
      </c>
      <c r="F97" s="22" t="s">
        <v>850</v>
      </c>
      <c r="G97" s="22" t="s">
        <v>136</v>
      </c>
      <c r="H97" s="26" t="str">
        <f t="shared" ref="H97:H98" si="15">IF(ISNA(VLOOKUP(G97,CommodityCodes,2,FALSE))=TRUE,"",VLOOKUP(G97,CommodityCodes,2,FALSE))</f>
        <v>Air, Low Pressure</v>
      </c>
      <c r="I97" s="26"/>
      <c r="J97" s="26"/>
      <c r="K97" s="22" t="s">
        <v>113</v>
      </c>
      <c r="L97" s="22" t="s">
        <v>166</v>
      </c>
      <c r="M97" s="22"/>
      <c r="N97" s="22"/>
      <c r="O97" s="101" t="s">
        <v>2493</v>
      </c>
      <c r="P97" s="34" t="s">
        <v>867</v>
      </c>
    </row>
    <row r="98" spans="1:16" x14ac:dyDescent="0.2">
      <c r="A98" s="23" t="s">
        <v>869</v>
      </c>
      <c r="B98" s="22" t="s">
        <v>1030</v>
      </c>
      <c r="C98" s="22" t="s">
        <v>873</v>
      </c>
      <c r="D98" s="22" t="s">
        <v>866</v>
      </c>
      <c r="E98" s="22" t="s">
        <v>850</v>
      </c>
      <c r="F98" s="22" t="s">
        <v>850</v>
      </c>
      <c r="G98" s="22" t="s">
        <v>136</v>
      </c>
      <c r="H98" s="26" t="str">
        <f t="shared" si="15"/>
        <v>Air, Low Pressure</v>
      </c>
      <c r="I98" s="26"/>
      <c r="J98" s="26"/>
      <c r="K98" s="22" t="s">
        <v>113</v>
      </c>
      <c r="L98" s="22" t="s">
        <v>166</v>
      </c>
      <c r="M98" s="22"/>
      <c r="N98" s="22"/>
      <c r="O98" s="101" t="s">
        <v>2493</v>
      </c>
      <c r="P98" s="34" t="s">
        <v>867</v>
      </c>
    </row>
    <row r="99" spans="1:16" x14ac:dyDescent="0.2">
      <c r="A99" s="23" t="s">
        <v>870</v>
      </c>
      <c r="B99" s="22" t="s">
        <v>1031</v>
      </c>
      <c r="C99" s="22" t="s">
        <v>873</v>
      </c>
      <c r="D99" s="22" t="s">
        <v>866</v>
      </c>
      <c r="E99" s="22" t="s">
        <v>850</v>
      </c>
      <c r="F99" s="22" t="s">
        <v>850</v>
      </c>
      <c r="G99" s="22" t="s">
        <v>136</v>
      </c>
      <c r="H99" s="26" t="str">
        <f t="shared" ref="H99:H100" si="16">IF(ISNA(VLOOKUP(G99,CommodityCodes,2,FALSE))=TRUE,"",VLOOKUP(G99,CommodityCodes,2,FALSE))</f>
        <v>Air, Low Pressure</v>
      </c>
      <c r="I99" s="26"/>
      <c r="J99" s="26"/>
      <c r="K99" s="22" t="s">
        <v>113</v>
      </c>
      <c r="L99" s="22" t="s">
        <v>166</v>
      </c>
      <c r="M99" s="22"/>
      <c r="N99" s="22"/>
      <c r="O99" s="101" t="s">
        <v>2493</v>
      </c>
      <c r="P99" s="34" t="s">
        <v>867</v>
      </c>
    </row>
    <row r="100" spans="1:16" x14ac:dyDescent="0.2">
      <c r="A100" s="23" t="s">
        <v>871</v>
      </c>
      <c r="B100" s="22" t="s">
        <v>1032</v>
      </c>
      <c r="C100" s="22" t="s">
        <v>874</v>
      </c>
      <c r="D100" s="22" t="s">
        <v>866</v>
      </c>
      <c r="E100" s="22" t="s">
        <v>850</v>
      </c>
      <c r="F100" s="22" t="s">
        <v>850</v>
      </c>
      <c r="G100" s="22" t="s">
        <v>136</v>
      </c>
      <c r="H100" s="26" t="str">
        <f t="shared" si="16"/>
        <v>Air, Low Pressure</v>
      </c>
      <c r="I100" s="26"/>
      <c r="J100" s="26"/>
      <c r="K100" s="22" t="s">
        <v>113</v>
      </c>
      <c r="L100" s="22" t="s">
        <v>166</v>
      </c>
      <c r="M100" s="22"/>
      <c r="N100" s="22"/>
      <c r="O100" s="101" t="s">
        <v>2493</v>
      </c>
      <c r="P100" s="34" t="s">
        <v>867</v>
      </c>
    </row>
    <row r="101" spans="1:16" x14ac:dyDescent="0.2">
      <c r="A101" s="23" t="s">
        <v>872</v>
      </c>
      <c r="B101" s="22" t="s">
        <v>1033</v>
      </c>
      <c r="C101" s="22" t="s">
        <v>874</v>
      </c>
      <c r="D101" s="22" t="s">
        <v>866</v>
      </c>
      <c r="E101" s="22" t="s">
        <v>850</v>
      </c>
      <c r="F101" s="22" t="s">
        <v>850</v>
      </c>
      <c r="G101" s="22" t="s">
        <v>136</v>
      </c>
      <c r="H101" s="26" t="str">
        <f t="shared" ref="H101:H102" si="17">IF(ISNA(VLOOKUP(G101,CommodityCodes,2,FALSE))=TRUE,"",VLOOKUP(G101,CommodityCodes,2,FALSE))</f>
        <v>Air, Low Pressure</v>
      </c>
      <c r="I101" s="26"/>
      <c r="J101" s="26"/>
      <c r="K101" s="22" t="s">
        <v>113</v>
      </c>
      <c r="L101" s="22" t="s">
        <v>166</v>
      </c>
      <c r="M101" s="22"/>
      <c r="N101" s="22"/>
      <c r="O101" s="101" t="s">
        <v>2493</v>
      </c>
      <c r="P101" s="34" t="s">
        <v>867</v>
      </c>
    </row>
    <row r="102" spans="1:16" x14ac:dyDescent="0.2">
      <c r="A102" s="23" t="s">
        <v>889</v>
      </c>
      <c r="B102" s="22" t="s">
        <v>891</v>
      </c>
      <c r="C102" s="22" t="s">
        <v>865</v>
      </c>
      <c r="D102" s="22" t="s">
        <v>154</v>
      </c>
      <c r="E102" s="22" t="s">
        <v>1082</v>
      </c>
      <c r="F102" s="26">
        <v>150</v>
      </c>
      <c r="G102" s="26" t="s">
        <v>136</v>
      </c>
      <c r="H102" s="26" t="str">
        <f t="shared" si="17"/>
        <v>Air, Low Pressure</v>
      </c>
      <c r="I102" s="26"/>
      <c r="J102" s="26"/>
      <c r="K102" s="22" t="s">
        <v>113</v>
      </c>
      <c r="L102" s="22" t="s">
        <v>166</v>
      </c>
      <c r="M102" s="22" t="s">
        <v>2478</v>
      </c>
      <c r="N102" s="22" t="s">
        <v>170</v>
      </c>
      <c r="O102" s="101" t="s">
        <v>2491</v>
      </c>
      <c r="P102" s="34"/>
    </row>
    <row r="103" spans="1:16" x14ac:dyDescent="0.2">
      <c r="A103" s="21" t="s">
        <v>1014</v>
      </c>
      <c r="B103" s="22" t="s">
        <v>893</v>
      </c>
      <c r="C103" s="22" t="s">
        <v>752</v>
      </c>
      <c r="D103" s="22" t="s">
        <v>154</v>
      </c>
      <c r="E103" s="22" t="s">
        <v>1082</v>
      </c>
      <c r="F103" s="26">
        <v>150</v>
      </c>
      <c r="G103" s="26" t="s">
        <v>136</v>
      </c>
      <c r="H103" s="26" t="str">
        <f t="shared" ref="H103" si="18">IF(ISNA(VLOOKUP(G103,CommodityCodes,2,FALSE))=TRUE,"",VLOOKUP(G103,CommodityCodes,2,FALSE))</f>
        <v>Air, Low Pressure</v>
      </c>
      <c r="I103" s="26"/>
      <c r="J103" s="26"/>
      <c r="K103" s="22" t="s">
        <v>113</v>
      </c>
      <c r="L103" s="22" t="s">
        <v>166</v>
      </c>
      <c r="M103" s="22" t="s">
        <v>2478</v>
      </c>
      <c r="N103" s="22" t="s">
        <v>170</v>
      </c>
      <c r="O103" s="101" t="s">
        <v>2491</v>
      </c>
      <c r="P103" s="34" t="s">
        <v>1035</v>
      </c>
    </row>
    <row r="104" spans="1:16" x14ac:dyDescent="0.2">
      <c r="A104" s="21" t="s">
        <v>892</v>
      </c>
      <c r="B104" s="22" t="s">
        <v>894</v>
      </c>
      <c r="C104" s="22" t="s">
        <v>752</v>
      </c>
      <c r="D104" s="22" t="s">
        <v>154</v>
      </c>
      <c r="E104" s="22" t="s">
        <v>1082</v>
      </c>
      <c r="F104" s="26">
        <v>150</v>
      </c>
      <c r="G104" s="26" t="s">
        <v>136</v>
      </c>
      <c r="H104" s="26" t="str">
        <f t="shared" ref="H104:H105" si="19">IF(ISNA(VLOOKUP(G104,CommodityCodes,2,FALSE))=TRUE,"",VLOOKUP(G104,CommodityCodes,2,FALSE))</f>
        <v>Air, Low Pressure</v>
      </c>
      <c r="I104" s="26"/>
      <c r="J104" s="26"/>
      <c r="K104" s="22" t="s">
        <v>113</v>
      </c>
      <c r="L104" s="22" t="s">
        <v>166</v>
      </c>
      <c r="M104" s="22" t="s">
        <v>2478</v>
      </c>
      <c r="N104" s="22" t="s">
        <v>170</v>
      </c>
      <c r="O104" s="101" t="s">
        <v>2491</v>
      </c>
      <c r="P104" s="34" t="s">
        <v>1035</v>
      </c>
    </row>
    <row r="105" spans="1:16" x14ac:dyDescent="0.2">
      <c r="A105" s="23" t="s">
        <v>851</v>
      </c>
      <c r="B105" s="22" t="s">
        <v>1028</v>
      </c>
      <c r="C105" s="22" t="s">
        <v>854</v>
      </c>
      <c r="D105" s="22" t="s">
        <v>154</v>
      </c>
      <c r="E105" s="22" t="s">
        <v>1082</v>
      </c>
      <c r="F105" s="26">
        <v>150</v>
      </c>
      <c r="G105" s="26" t="s">
        <v>136</v>
      </c>
      <c r="H105" s="26" t="str">
        <f t="shared" si="19"/>
        <v>Air, Low Pressure</v>
      </c>
      <c r="I105" s="26"/>
      <c r="J105" s="26"/>
      <c r="K105" s="22" t="s">
        <v>113</v>
      </c>
      <c r="L105" s="22" t="s">
        <v>166</v>
      </c>
      <c r="M105" s="22" t="s">
        <v>2478</v>
      </c>
      <c r="N105" s="22" t="s">
        <v>170</v>
      </c>
      <c r="O105" s="101" t="s">
        <v>2491</v>
      </c>
      <c r="P105" s="34" t="s">
        <v>1035</v>
      </c>
    </row>
    <row r="106" spans="1:16" x14ac:dyDescent="0.2">
      <c r="A106" s="35" t="s">
        <v>539</v>
      </c>
      <c r="B106" s="37"/>
      <c r="C106" s="37"/>
      <c r="D106" s="37"/>
      <c r="E106" s="37"/>
      <c r="F106" s="37"/>
      <c r="G106" s="37"/>
      <c r="H106" s="37" t="str">
        <f t="shared" si="0"/>
        <v/>
      </c>
      <c r="I106" s="37"/>
      <c r="J106" s="37"/>
      <c r="K106" s="37"/>
      <c r="L106" s="37"/>
      <c r="M106" s="37"/>
      <c r="N106" s="37"/>
      <c r="O106" s="102"/>
      <c r="P106" s="39"/>
    </row>
    <row r="107" spans="1:16" x14ac:dyDescent="0.2">
      <c r="A107" s="21" t="s">
        <v>935</v>
      </c>
      <c r="B107" s="22" t="s">
        <v>936</v>
      </c>
      <c r="C107" s="22" t="s">
        <v>937</v>
      </c>
      <c r="D107" s="22" t="s">
        <v>154</v>
      </c>
      <c r="E107" s="22" t="s">
        <v>165</v>
      </c>
      <c r="F107" s="26">
        <v>900</v>
      </c>
      <c r="G107" s="26" t="s">
        <v>438</v>
      </c>
      <c r="H107" s="26" t="str">
        <f t="shared" si="0"/>
        <v>Mixed Liquor</v>
      </c>
      <c r="I107" s="26"/>
      <c r="J107" s="26">
        <v>1100</v>
      </c>
      <c r="K107" s="22" t="s">
        <v>249</v>
      </c>
      <c r="L107" s="22" t="s">
        <v>166</v>
      </c>
      <c r="M107" s="22" t="s">
        <v>2478</v>
      </c>
      <c r="N107" s="22" t="s">
        <v>535</v>
      </c>
      <c r="O107" s="101" t="s">
        <v>2494</v>
      </c>
      <c r="P107" s="34"/>
    </row>
    <row r="108" spans="1:16" x14ac:dyDescent="0.2">
      <c r="A108" s="21" t="s">
        <v>938</v>
      </c>
      <c r="B108" s="22" t="s">
        <v>939</v>
      </c>
      <c r="C108" s="22" t="s">
        <v>940</v>
      </c>
      <c r="D108" s="22" t="s">
        <v>154</v>
      </c>
      <c r="E108" s="22" t="s">
        <v>165</v>
      </c>
      <c r="F108" s="26">
        <v>900</v>
      </c>
      <c r="G108" s="26" t="s">
        <v>438</v>
      </c>
      <c r="H108" s="26" t="str">
        <f t="shared" ref="H108:H109" si="20">IF(ISNA(VLOOKUP(G108,CommodityCodes,2,FALSE))=TRUE,"",VLOOKUP(G108,CommodityCodes,2,FALSE))</f>
        <v>Mixed Liquor</v>
      </c>
      <c r="I108" s="26"/>
      <c r="J108" s="26">
        <v>1100</v>
      </c>
      <c r="K108" s="22" t="s">
        <v>249</v>
      </c>
      <c r="L108" s="22" t="s">
        <v>166</v>
      </c>
      <c r="M108" s="22" t="s">
        <v>2478</v>
      </c>
      <c r="N108" s="22" t="s">
        <v>535</v>
      </c>
      <c r="O108" s="101" t="s">
        <v>2494</v>
      </c>
      <c r="P108" s="34"/>
    </row>
    <row r="109" spans="1:16" x14ac:dyDescent="0.2">
      <c r="A109" s="21" t="s">
        <v>2249</v>
      </c>
      <c r="B109" s="22" t="s">
        <v>2280</v>
      </c>
      <c r="C109" s="22" t="s">
        <v>2081</v>
      </c>
      <c r="D109" s="22" t="s">
        <v>130</v>
      </c>
      <c r="E109" s="22" t="s">
        <v>1319</v>
      </c>
      <c r="F109" s="26">
        <v>200</v>
      </c>
      <c r="G109" s="26" t="s">
        <v>1368</v>
      </c>
      <c r="H109" s="26" t="str">
        <f t="shared" si="20"/>
        <v>Southend Thickened Sludge</v>
      </c>
      <c r="I109" s="26">
        <v>400</v>
      </c>
      <c r="J109" s="26">
        <v>8.3000000000000007</v>
      </c>
      <c r="K109" s="22" t="s">
        <v>113</v>
      </c>
      <c r="L109" s="22" t="s">
        <v>166</v>
      </c>
      <c r="M109" s="22" t="s">
        <v>2478</v>
      </c>
      <c r="N109" s="22" t="s">
        <v>170</v>
      </c>
      <c r="O109" s="101" t="s">
        <v>2491</v>
      </c>
      <c r="P109" s="34"/>
    </row>
    <row r="110" spans="1:16" x14ac:dyDescent="0.2">
      <c r="A110" s="21" t="s">
        <v>2250</v>
      </c>
      <c r="B110" s="22" t="s">
        <v>2281</v>
      </c>
      <c r="C110" s="22" t="s">
        <v>2081</v>
      </c>
      <c r="D110" s="22" t="s">
        <v>130</v>
      </c>
      <c r="E110" s="22" t="s">
        <v>1319</v>
      </c>
      <c r="F110" s="26">
        <v>200</v>
      </c>
      <c r="G110" s="26" t="s">
        <v>1368</v>
      </c>
      <c r="H110" s="26" t="str">
        <f t="shared" ref="H110" si="21">IF(ISNA(VLOOKUP(G110,CommodityCodes,2,FALSE))=TRUE,"",VLOOKUP(G110,CommodityCodes,2,FALSE))</f>
        <v>Southend Thickened Sludge</v>
      </c>
      <c r="I110" s="26">
        <v>400</v>
      </c>
      <c r="J110" s="26">
        <v>8.3000000000000007</v>
      </c>
      <c r="K110" s="22" t="s">
        <v>113</v>
      </c>
      <c r="L110" s="22" t="s">
        <v>166</v>
      </c>
      <c r="M110" s="22" t="s">
        <v>2478</v>
      </c>
      <c r="N110" s="22" t="s">
        <v>170</v>
      </c>
      <c r="O110" s="101" t="s">
        <v>2491</v>
      </c>
      <c r="P110" s="34"/>
    </row>
    <row r="111" spans="1:16" x14ac:dyDescent="0.2">
      <c r="A111" s="21" t="s">
        <v>978</v>
      </c>
      <c r="B111" s="22" t="s">
        <v>979</v>
      </c>
      <c r="C111" s="22" t="s">
        <v>972</v>
      </c>
      <c r="D111" s="22" t="s">
        <v>130</v>
      </c>
      <c r="E111" s="22" t="s">
        <v>1319</v>
      </c>
      <c r="F111" s="26">
        <v>38</v>
      </c>
      <c r="G111" s="26" t="s">
        <v>162</v>
      </c>
      <c r="H111" s="26" t="str">
        <f t="shared" ref="H111" si="22">IF(ISNA(VLOOKUP(G111,CommodityCodes,2,FALSE))=TRUE,"",VLOOKUP(G111,CommodityCodes,2,FALSE))</f>
        <v>Flushing Water</v>
      </c>
      <c r="I111" s="26">
        <v>800</v>
      </c>
      <c r="J111" s="26">
        <v>3.2</v>
      </c>
      <c r="K111" s="22" t="s">
        <v>113</v>
      </c>
      <c r="L111" s="22" t="s">
        <v>166</v>
      </c>
      <c r="M111" s="22" t="s">
        <v>602</v>
      </c>
      <c r="N111" s="22" t="s">
        <v>170</v>
      </c>
      <c r="O111" s="101" t="s">
        <v>2479</v>
      </c>
      <c r="P111" s="34"/>
    </row>
    <row r="112" spans="1:16" x14ac:dyDescent="0.2">
      <c r="A112" s="21" t="s">
        <v>980</v>
      </c>
      <c r="B112" s="22" t="s">
        <v>1317</v>
      </c>
      <c r="C112" s="22" t="s">
        <v>972</v>
      </c>
      <c r="D112" s="22" t="s">
        <v>130</v>
      </c>
      <c r="E112" s="22" t="s">
        <v>1319</v>
      </c>
      <c r="F112" s="26">
        <v>100</v>
      </c>
      <c r="G112" s="26" t="s">
        <v>476</v>
      </c>
      <c r="H112" s="26" t="str">
        <f t="shared" ref="H112" si="23">IF(ISNA(VLOOKUP(G112,CommodityCodes,2,FALSE))=TRUE,"",VLOOKUP(G112,CommodityCodes,2,FALSE))</f>
        <v>Scum</v>
      </c>
      <c r="I112" s="26">
        <v>200</v>
      </c>
      <c r="J112" s="26">
        <v>10</v>
      </c>
      <c r="K112" s="22" t="s">
        <v>113</v>
      </c>
      <c r="L112" s="22" t="s">
        <v>166</v>
      </c>
      <c r="M112" s="22" t="s">
        <v>2478</v>
      </c>
      <c r="N112" s="22" t="s">
        <v>170</v>
      </c>
      <c r="O112" s="101" t="s">
        <v>2491</v>
      </c>
      <c r="P112" s="34" t="s">
        <v>1034</v>
      </c>
    </row>
    <row r="113" spans="1:17" x14ac:dyDescent="0.2">
      <c r="A113" s="21" t="s">
        <v>981</v>
      </c>
      <c r="B113" s="22" t="s">
        <v>1318</v>
      </c>
      <c r="C113" s="22" t="s">
        <v>972</v>
      </c>
      <c r="D113" s="22" t="s">
        <v>130</v>
      </c>
      <c r="E113" s="22" t="s">
        <v>1319</v>
      </c>
      <c r="F113" s="26">
        <v>100</v>
      </c>
      <c r="G113" s="26" t="s">
        <v>476</v>
      </c>
      <c r="H113" s="26" t="str">
        <f t="shared" ref="H113" si="24">IF(ISNA(VLOOKUP(G113,CommodityCodes,2,FALSE))=TRUE,"",VLOOKUP(G113,CommodityCodes,2,FALSE))</f>
        <v>Scum</v>
      </c>
      <c r="I113" s="26">
        <v>200</v>
      </c>
      <c r="J113" s="26">
        <v>10</v>
      </c>
      <c r="K113" s="22" t="s">
        <v>113</v>
      </c>
      <c r="L113" s="22" t="s">
        <v>166</v>
      </c>
      <c r="M113" s="22" t="s">
        <v>2478</v>
      </c>
      <c r="N113" s="22" t="s">
        <v>170</v>
      </c>
      <c r="O113" s="101" t="s">
        <v>2491</v>
      </c>
      <c r="P113" s="34" t="s">
        <v>1034</v>
      </c>
    </row>
    <row r="114" spans="1:17" x14ac:dyDescent="0.2">
      <c r="A114" s="21" t="s">
        <v>2053</v>
      </c>
      <c r="B114" s="22" t="s">
        <v>2282</v>
      </c>
      <c r="C114" s="22" t="s">
        <v>1001</v>
      </c>
      <c r="D114" s="22" t="s">
        <v>130</v>
      </c>
      <c r="E114" s="22" t="s">
        <v>1319</v>
      </c>
      <c r="F114" s="26">
        <v>150</v>
      </c>
      <c r="G114" s="26" t="s">
        <v>476</v>
      </c>
      <c r="H114" s="26" t="str">
        <f t="shared" ref="H114" si="25">IF(ISNA(VLOOKUP(G114,CommodityCodes,2,FALSE))=TRUE,"",VLOOKUP(G114,CommodityCodes,2,FALSE))</f>
        <v>Scum</v>
      </c>
      <c r="I114" s="26">
        <v>150</v>
      </c>
      <c r="J114" s="26"/>
      <c r="K114" s="22" t="s">
        <v>113</v>
      </c>
      <c r="L114" s="22" t="s">
        <v>166</v>
      </c>
      <c r="M114" s="22" t="s">
        <v>2478</v>
      </c>
      <c r="N114" s="22" t="s">
        <v>170</v>
      </c>
      <c r="O114" s="101" t="s">
        <v>2491</v>
      </c>
      <c r="P114" s="34" t="s">
        <v>1034</v>
      </c>
    </row>
    <row r="115" spans="1:17" x14ac:dyDescent="0.2">
      <c r="A115" s="21" t="s">
        <v>2052</v>
      </c>
      <c r="B115" s="22" t="s">
        <v>2283</v>
      </c>
      <c r="C115" s="22" t="s">
        <v>1001</v>
      </c>
      <c r="D115" s="22" t="s">
        <v>130</v>
      </c>
      <c r="E115" s="22" t="s">
        <v>1319</v>
      </c>
      <c r="F115" s="26">
        <v>100</v>
      </c>
      <c r="G115" s="26" t="s">
        <v>476</v>
      </c>
      <c r="H115" s="26" t="str">
        <f t="shared" ref="H115" si="26">IF(ISNA(VLOOKUP(G115,CommodityCodes,2,FALSE))=TRUE,"",VLOOKUP(G115,CommodityCodes,2,FALSE))</f>
        <v>Scum</v>
      </c>
      <c r="I115" s="26">
        <v>150</v>
      </c>
      <c r="J115" s="26"/>
      <c r="K115" s="22" t="s">
        <v>113</v>
      </c>
      <c r="L115" s="22" t="s">
        <v>166</v>
      </c>
      <c r="M115" s="22" t="s">
        <v>2478</v>
      </c>
      <c r="N115" s="22" t="s">
        <v>170</v>
      </c>
      <c r="O115" s="101" t="s">
        <v>2491</v>
      </c>
      <c r="P115" s="34" t="s">
        <v>1034</v>
      </c>
    </row>
    <row r="116" spans="1:17" s="10" customFormat="1" x14ac:dyDescent="0.2">
      <c r="A116" s="21" t="s">
        <v>423</v>
      </c>
      <c r="B116" s="22" t="s">
        <v>2344</v>
      </c>
      <c r="C116" s="22" t="s">
        <v>2343</v>
      </c>
      <c r="D116" s="22"/>
      <c r="E116" s="22"/>
      <c r="F116" s="22"/>
      <c r="G116" s="22"/>
      <c r="H116" s="22" t="str">
        <f t="shared" si="0"/>
        <v/>
      </c>
      <c r="I116" s="22"/>
      <c r="J116" s="22"/>
      <c r="K116" s="22"/>
      <c r="L116" s="22"/>
      <c r="M116" s="22"/>
      <c r="N116" s="22"/>
      <c r="O116" s="101" t="s">
        <v>2493</v>
      </c>
      <c r="P116" s="34" t="s">
        <v>2345</v>
      </c>
    </row>
    <row r="117" spans="1:17" hidden="1" x14ac:dyDescent="0.2">
      <c r="A117" s="35" t="s">
        <v>540</v>
      </c>
      <c r="B117" s="37"/>
      <c r="C117" s="37"/>
      <c r="D117" s="37"/>
      <c r="E117" s="37"/>
      <c r="F117" s="37"/>
      <c r="G117" s="37"/>
      <c r="H117" s="37" t="str">
        <f t="shared" si="0"/>
        <v/>
      </c>
      <c r="I117" s="37"/>
      <c r="J117" s="37"/>
      <c r="K117" s="37"/>
      <c r="L117" s="37"/>
      <c r="M117" s="37"/>
      <c r="N117" s="37"/>
      <c r="O117" s="102"/>
      <c r="P117" s="39"/>
    </row>
    <row r="118" spans="1:17" hidden="1" x14ac:dyDescent="0.2">
      <c r="A118" s="28"/>
      <c r="B118" s="26"/>
      <c r="C118" s="26"/>
      <c r="D118" s="26"/>
      <c r="E118" s="26"/>
      <c r="F118" s="26"/>
      <c r="G118" s="26"/>
      <c r="H118" s="26" t="str">
        <f t="shared" si="0"/>
        <v/>
      </c>
      <c r="I118" s="26"/>
      <c r="J118" s="26"/>
      <c r="K118" s="26"/>
      <c r="L118" s="26"/>
      <c r="M118" s="26"/>
      <c r="N118" s="22"/>
      <c r="O118" s="101"/>
      <c r="P118" s="33"/>
    </row>
    <row r="119" spans="1:17" hidden="1" x14ac:dyDescent="0.2">
      <c r="A119" s="28"/>
      <c r="B119" s="26"/>
      <c r="C119" s="26"/>
      <c r="D119" s="26"/>
      <c r="E119" s="26"/>
      <c r="F119" s="26"/>
      <c r="G119" s="26"/>
      <c r="H119" s="26" t="str">
        <f t="shared" si="0"/>
        <v/>
      </c>
      <c r="I119" s="26"/>
      <c r="J119" s="26"/>
      <c r="K119" s="26"/>
      <c r="L119" s="26"/>
      <c r="M119" s="26"/>
      <c r="N119" s="22"/>
      <c r="O119" s="101"/>
      <c r="P119" s="33"/>
    </row>
    <row r="120" spans="1:17" hidden="1" x14ac:dyDescent="0.2">
      <c r="A120" s="28"/>
      <c r="B120" s="26"/>
      <c r="C120" s="26"/>
      <c r="D120" s="26"/>
      <c r="E120" s="26"/>
      <c r="F120" s="26"/>
      <c r="G120" s="26"/>
      <c r="H120" s="26" t="str">
        <f t="shared" si="0"/>
        <v/>
      </c>
      <c r="I120" s="26"/>
      <c r="J120" s="26"/>
      <c r="K120" s="26"/>
      <c r="L120" s="26"/>
      <c r="M120" s="26"/>
      <c r="N120" s="22"/>
      <c r="O120" s="101"/>
      <c r="P120" s="33"/>
    </row>
    <row r="121" spans="1:17" x14ac:dyDescent="0.2">
      <c r="A121" s="76" t="s">
        <v>541</v>
      </c>
      <c r="B121" s="37"/>
      <c r="C121" s="37"/>
      <c r="D121" s="37"/>
      <c r="E121" s="37"/>
      <c r="F121" s="37"/>
      <c r="G121" s="37"/>
      <c r="H121" s="37" t="str">
        <f t="shared" si="0"/>
        <v/>
      </c>
      <c r="I121" s="37"/>
      <c r="J121" s="37"/>
      <c r="K121" s="37"/>
      <c r="L121" s="37"/>
      <c r="M121" s="37"/>
      <c r="N121" s="37"/>
      <c r="O121" s="102"/>
      <c r="P121" s="91"/>
    </row>
    <row r="122" spans="1:17" x14ac:dyDescent="0.2">
      <c r="A122" s="23" t="s">
        <v>227</v>
      </c>
      <c r="B122" s="26" t="s">
        <v>163</v>
      </c>
      <c r="C122" s="26" t="s">
        <v>39</v>
      </c>
      <c r="D122" s="22" t="s">
        <v>154</v>
      </c>
      <c r="E122" s="22" t="s">
        <v>165</v>
      </c>
      <c r="F122" s="26">
        <v>100</v>
      </c>
      <c r="G122" s="26" t="s">
        <v>162</v>
      </c>
      <c r="H122" s="26" t="str">
        <f t="shared" si="0"/>
        <v>Flushing Water</v>
      </c>
      <c r="I122" s="26"/>
      <c r="J122" s="26"/>
      <c r="K122" s="26" t="s">
        <v>113</v>
      </c>
      <c r="L122" s="26" t="s">
        <v>166</v>
      </c>
      <c r="M122" s="26" t="s">
        <v>2478</v>
      </c>
      <c r="N122" s="26" t="s">
        <v>170</v>
      </c>
      <c r="O122" s="101" t="s">
        <v>2491</v>
      </c>
      <c r="P122" s="33"/>
      <c r="Q122" s="8"/>
    </row>
    <row r="123" spans="1:17" x14ac:dyDescent="0.2">
      <c r="A123" s="23" t="s">
        <v>228</v>
      </c>
      <c r="B123" s="26" t="s">
        <v>164</v>
      </c>
      <c r="C123" s="26" t="s">
        <v>39</v>
      </c>
      <c r="D123" s="22" t="s">
        <v>154</v>
      </c>
      <c r="E123" s="22" t="s">
        <v>165</v>
      </c>
      <c r="F123" s="26">
        <v>100</v>
      </c>
      <c r="G123" s="26" t="s">
        <v>162</v>
      </c>
      <c r="H123" s="26" t="str">
        <f t="shared" si="0"/>
        <v>Flushing Water</v>
      </c>
      <c r="I123" s="26"/>
      <c r="J123" s="26"/>
      <c r="K123" s="26" t="s">
        <v>113</v>
      </c>
      <c r="L123" s="26" t="s">
        <v>166</v>
      </c>
      <c r="M123" s="26" t="s">
        <v>2478</v>
      </c>
      <c r="N123" s="26" t="s">
        <v>170</v>
      </c>
      <c r="O123" s="101" t="s">
        <v>2491</v>
      </c>
      <c r="P123" s="33"/>
      <c r="Q123" s="8"/>
    </row>
    <row r="124" spans="1:17" s="10" customFormat="1" x14ac:dyDescent="0.2">
      <c r="A124" s="34" t="s">
        <v>699</v>
      </c>
      <c r="B124" s="22" t="s">
        <v>696</v>
      </c>
      <c r="C124" s="22" t="s">
        <v>40</v>
      </c>
      <c r="D124" s="22" t="s">
        <v>130</v>
      </c>
      <c r="E124" s="22" t="s">
        <v>140</v>
      </c>
      <c r="F124" s="22">
        <v>38</v>
      </c>
      <c r="G124" s="22" t="s">
        <v>175</v>
      </c>
      <c r="H124" s="22" t="str">
        <f t="shared" si="0"/>
        <v>Sodium Hypochlorite</v>
      </c>
      <c r="I124" s="22"/>
      <c r="J124" s="22"/>
      <c r="K124" s="26" t="s">
        <v>113</v>
      </c>
      <c r="L124" s="26">
        <v>7</v>
      </c>
      <c r="M124" s="22" t="s">
        <v>602</v>
      </c>
      <c r="N124" s="26" t="s">
        <v>170</v>
      </c>
      <c r="O124" s="101" t="s">
        <v>2479</v>
      </c>
      <c r="P124" s="34"/>
      <c r="Q124" s="53"/>
    </row>
    <row r="125" spans="1:17" s="10" customFormat="1" x14ac:dyDescent="0.2">
      <c r="A125" s="34" t="s">
        <v>700</v>
      </c>
      <c r="B125" s="22" t="s">
        <v>697</v>
      </c>
      <c r="C125" s="22" t="s">
        <v>44</v>
      </c>
      <c r="D125" s="22" t="s">
        <v>130</v>
      </c>
      <c r="E125" s="22" t="s">
        <v>140</v>
      </c>
      <c r="F125" s="22">
        <v>38</v>
      </c>
      <c r="G125" s="22" t="s">
        <v>175</v>
      </c>
      <c r="H125" s="22" t="str">
        <f t="shared" si="0"/>
        <v>Sodium Hypochlorite</v>
      </c>
      <c r="I125" s="22"/>
      <c r="J125" s="22"/>
      <c r="K125" s="26" t="s">
        <v>113</v>
      </c>
      <c r="L125" s="26">
        <v>7</v>
      </c>
      <c r="M125" s="22" t="s">
        <v>602</v>
      </c>
      <c r="N125" s="26" t="s">
        <v>170</v>
      </c>
      <c r="O125" s="101" t="s">
        <v>2479</v>
      </c>
      <c r="P125" s="34"/>
      <c r="Q125" s="53"/>
    </row>
    <row r="126" spans="1:17" s="10" customFormat="1" x14ac:dyDescent="0.2">
      <c r="A126" s="34" t="s">
        <v>698</v>
      </c>
      <c r="B126" s="22" t="s">
        <v>703</v>
      </c>
      <c r="C126" s="22" t="s">
        <v>42</v>
      </c>
      <c r="D126" s="22" t="s">
        <v>130</v>
      </c>
      <c r="E126" s="22" t="s">
        <v>140</v>
      </c>
      <c r="F126" s="22">
        <v>38</v>
      </c>
      <c r="G126" s="22" t="s">
        <v>175</v>
      </c>
      <c r="H126" s="22" t="str">
        <f t="shared" si="0"/>
        <v>Sodium Hypochlorite</v>
      </c>
      <c r="I126" s="22"/>
      <c r="J126" s="22"/>
      <c r="K126" s="26" t="s">
        <v>113</v>
      </c>
      <c r="L126" s="26">
        <v>7</v>
      </c>
      <c r="M126" s="22" t="s">
        <v>602</v>
      </c>
      <c r="N126" s="26" t="s">
        <v>170</v>
      </c>
      <c r="O126" s="101" t="s">
        <v>2479</v>
      </c>
      <c r="P126" s="34"/>
      <c r="Q126" s="53"/>
    </row>
    <row r="127" spans="1:17" s="10" customFormat="1" x14ac:dyDescent="0.2">
      <c r="A127" s="34" t="s">
        <v>701</v>
      </c>
      <c r="B127" s="22" t="s">
        <v>702</v>
      </c>
      <c r="C127" s="22" t="s">
        <v>45</v>
      </c>
      <c r="D127" s="22" t="s">
        <v>130</v>
      </c>
      <c r="E127" s="22" t="s">
        <v>140</v>
      </c>
      <c r="F127" s="22">
        <v>38</v>
      </c>
      <c r="G127" s="22" t="s">
        <v>175</v>
      </c>
      <c r="H127" s="22" t="str">
        <f t="shared" si="0"/>
        <v>Sodium Hypochlorite</v>
      </c>
      <c r="I127" s="22"/>
      <c r="J127" s="22"/>
      <c r="K127" s="26" t="s">
        <v>113</v>
      </c>
      <c r="L127" s="26">
        <v>7</v>
      </c>
      <c r="M127" s="22" t="s">
        <v>602</v>
      </c>
      <c r="N127" s="26" t="s">
        <v>170</v>
      </c>
      <c r="O127" s="101" t="s">
        <v>2479</v>
      </c>
      <c r="P127" s="34"/>
      <c r="Q127" s="53"/>
    </row>
    <row r="128" spans="1:17" x14ac:dyDescent="0.2">
      <c r="A128" s="23" t="s">
        <v>300</v>
      </c>
      <c r="B128" s="26" t="s">
        <v>2338</v>
      </c>
      <c r="C128" s="26" t="s">
        <v>42</v>
      </c>
      <c r="D128" s="26" t="s">
        <v>190</v>
      </c>
      <c r="E128" s="26" t="s">
        <v>191</v>
      </c>
      <c r="F128" s="26">
        <v>150</v>
      </c>
      <c r="G128" s="26" t="s">
        <v>181</v>
      </c>
      <c r="H128" s="26" t="str">
        <f t="shared" si="0"/>
        <v>Process Drain</v>
      </c>
      <c r="I128" s="26"/>
      <c r="J128" s="26"/>
      <c r="K128" s="26" t="s">
        <v>113</v>
      </c>
      <c r="L128" s="26">
        <v>7</v>
      </c>
      <c r="M128" s="26" t="s">
        <v>2478</v>
      </c>
      <c r="N128" s="26" t="s">
        <v>170</v>
      </c>
      <c r="O128" s="101" t="s">
        <v>2491</v>
      </c>
      <c r="P128" s="33"/>
      <c r="Q128" s="8"/>
    </row>
    <row r="129" spans="1:17" x14ac:dyDescent="0.2">
      <c r="A129" s="23" t="s">
        <v>301</v>
      </c>
      <c r="B129" s="26" t="s">
        <v>2339</v>
      </c>
      <c r="C129" s="26" t="s">
        <v>45</v>
      </c>
      <c r="D129" s="26" t="s">
        <v>190</v>
      </c>
      <c r="E129" s="26" t="s">
        <v>191</v>
      </c>
      <c r="F129" s="26">
        <v>150</v>
      </c>
      <c r="G129" s="26" t="s">
        <v>181</v>
      </c>
      <c r="H129" s="26" t="str">
        <f t="shared" si="0"/>
        <v>Process Drain</v>
      </c>
      <c r="I129" s="26"/>
      <c r="J129" s="26"/>
      <c r="K129" s="26" t="s">
        <v>113</v>
      </c>
      <c r="L129" s="26">
        <v>7</v>
      </c>
      <c r="M129" s="26" t="s">
        <v>2478</v>
      </c>
      <c r="N129" s="26" t="s">
        <v>170</v>
      </c>
      <c r="O129" s="101" t="s">
        <v>2491</v>
      </c>
      <c r="P129" s="33"/>
      <c r="Q129" s="8"/>
    </row>
    <row r="130" spans="1:17" s="10" customFormat="1" x14ac:dyDescent="0.2">
      <c r="A130" s="23" t="s">
        <v>692</v>
      </c>
      <c r="B130" s="101" t="s">
        <v>694</v>
      </c>
      <c r="C130" s="101" t="s">
        <v>42</v>
      </c>
      <c r="D130" s="101" t="s">
        <v>155</v>
      </c>
      <c r="E130" s="101" t="s">
        <v>125</v>
      </c>
      <c r="F130" s="101">
        <v>150</v>
      </c>
      <c r="G130" s="101" t="s">
        <v>181</v>
      </c>
      <c r="H130" s="101" t="str">
        <f t="shared" si="0"/>
        <v>Process Drain</v>
      </c>
      <c r="I130" s="101"/>
      <c r="J130" s="101"/>
      <c r="K130" s="101" t="s">
        <v>723</v>
      </c>
      <c r="L130" s="101" t="s">
        <v>166</v>
      </c>
      <c r="M130" s="101" t="s">
        <v>2478</v>
      </c>
      <c r="N130" s="101" t="s">
        <v>170</v>
      </c>
      <c r="O130" s="101" t="s">
        <v>2491</v>
      </c>
      <c r="P130" s="34"/>
      <c r="Q130" s="53"/>
    </row>
    <row r="131" spans="1:17" s="10" customFormat="1" x14ac:dyDescent="0.2">
      <c r="A131" s="23" t="s">
        <v>693</v>
      </c>
      <c r="B131" s="101" t="s">
        <v>695</v>
      </c>
      <c r="C131" s="101" t="s">
        <v>45</v>
      </c>
      <c r="D131" s="101" t="s">
        <v>155</v>
      </c>
      <c r="E131" s="101" t="s">
        <v>125</v>
      </c>
      <c r="F131" s="101">
        <v>150</v>
      </c>
      <c r="G131" s="101" t="s">
        <v>181</v>
      </c>
      <c r="H131" s="101" t="str">
        <f t="shared" si="0"/>
        <v>Process Drain</v>
      </c>
      <c r="I131" s="101"/>
      <c r="J131" s="101"/>
      <c r="K131" s="101" t="s">
        <v>723</v>
      </c>
      <c r="L131" s="101" t="s">
        <v>166</v>
      </c>
      <c r="M131" s="101" t="s">
        <v>2478</v>
      </c>
      <c r="N131" s="101" t="s">
        <v>170</v>
      </c>
      <c r="O131" s="101" t="s">
        <v>2491</v>
      </c>
      <c r="P131" s="34"/>
      <c r="Q131" s="53"/>
    </row>
    <row r="132" spans="1:17" x14ac:dyDescent="0.2">
      <c r="A132" s="23" t="s">
        <v>302</v>
      </c>
      <c r="B132" s="26" t="s">
        <v>199</v>
      </c>
      <c r="C132" s="26" t="s">
        <v>43</v>
      </c>
      <c r="D132" s="26" t="s">
        <v>130</v>
      </c>
      <c r="E132" s="26" t="s">
        <v>110</v>
      </c>
      <c r="F132" s="31">
        <v>12</v>
      </c>
      <c r="G132" s="26" t="s">
        <v>162</v>
      </c>
      <c r="H132" s="26" t="str">
        <f t="shared" si="0"/>
        <v>Flushing Water</v>
      </c>
      <c r="I132" s="26"/>
      <c r="J132" s="26"/>
      <c r="K132" s="26" t="s">
        <v>113</v>
      </c>
      <c r="L132" s="26" t="s">
        <v>166</v>
      </c>
      <c r="M132" s="22" t="s">
        <v>602</v>
      </c>
      <c r="N132" s="26" t="s">
        <v>170</v>
      </c>
      <c r="O132" s="101" t="s">
        <v>2479</v>
      </c>
      <c r="P132" s="33"/>
      <c r="Q132" s="8"/>
    </row>
    <row r="133" spans="1:17" s="10" customFormat="1" x14ac:dyDescent="0.2">
      <c r="A133" s="23" t="s">
        <v>303</v>
      </c>
      <c r="B133" s="22" t="s">
        <v>336</v>
      </c>
      <c r="C133" s="22" t="s">
        <v>43</v>
      </c>
      <c r="D133" s="22" t="s">
        <v>130</v>
      </c>
      <c r="E133" s="22" t="s">
        <v>140</v>
      </c>
      <c r="F133" s="22">
        <v>25</v>
      </c>
      <c r="G133" s="22" t="s">
        <v>138</v>
      </c>
      <c r="H133" s="22" t="str">
        <f t="shared" si="0"/>
        <v>Sample</v>
      </c>
      <c r="I133" s="22"/>
      <c r="J133" s="22"/>
      <c r="K133" s="22" t="s">
        <v>113</v>
      </c>
      <c r="L133" s="22" t="s">
        <v>166</v>
      </c>
      <c r="M133" s="22" t="s">
        <v>602</v>
      </c>
      <c r="N133" s="22" t="s">
        <v>170</v>
      </c>
      <c r="O133" s="101" t="s">
        <v>2479</v>
      </c>
      <c r="P133" s="34"/>
      <c r="Q133" s="53"/>
    </row>
    <row r="134" spans="1:17" s="10" customFormat="1" x14ac:dyDescent="0.2">
      <c r="A134" s="23" t="s">
        <v>304</v>
      </c>
      <c r="B134" s="22" t="s">
        <v>338</v>
      </c>
      <c r="C134" s="22" t="s">
        <v>43</v>
      </c>
      <c r="D134" s="22" t="s">
        <v>130</v>
      </c>
      <c r="E134" s="22" t="s">
        <v>140</v>
      </c>
      <c r="F134" s="22">
        <v>25</v>
      </c>
      <c r="G134" s="22" t="s">
        <v>138</v>
      </c>
      <c r="H134" s="22" t="str">
        <f t="shared" ref="H134:H309" si="27">IF(ISNA(VLOOKUP(G134,CommodityCodes,2,FALSE))=TRUE,"",VLOOKUP(G134,CommodityCodes,2,FALSE))</f>
        <v>Sample</v>
      </c>
      <c r="I134" s="22"/>
      <c r="J134" s="22"/>
      <c r="K134" s="22" t="s">
        <v>113</v>
      </c>
      <c r="L134" s="22" t="s">
        <v>166</v>
      </c>
      <c r="M134" s="22" t="s">
        <v>602</v>
      </c>
      <c r="N134" s="22" t="s">
        <v>170</v>
      </c>
      <c r="O134" s="101" t="s">
        <v>2479</v>
      </c>
      <c r="P134" s="34"/>
      <c r="Q134" s="53"/>
    </row>
    <row r="135" spans="1:17" x14ac:dyDescent="0.2">
      <c r="A135" s="23" t="s">
        <v>709</v>
      </c>
      <c r="B135" s="26" t="s">
        <v>200</v>
      </c>
      <c r="C135" s="26" t="s">
        <v>41</v>
      </c>
      <c r="D135" s="26" t="s">
        <v>130</v>
      </c>
      <c r="E135" s="26" t="s">
        <v>140</v>
      </c>
      <c r="F135" s="26">
        <v>25</v>
      </c>
      <c r="G135" s="26" t="s">
        <v>149</v>
      </c>
      <c r="H135" s="26" t="str">
        <f t="shared" si="27"/>
        <v>Mixed Polymer</v>
      </c>
      <c r="I135" s="26"/>
      <c r="J135" s="26"/>
      <c r="K135" s="26" t="s">
        <v>113</v>
      </c>
      <c r="L135" s="26">
        <v>7</v>
      </c>
      <c r="M135" s="26" t="s">
        <v>602</v>
      </c>
      <c r="N135" s="26" t="s">
        <v>170</v>
      </c>
      <c r="O135" s="101" t="s">
        <v>2479</v>
      </c>
      <c r="P135" s="33"/>
      <c r="Q135" s="8"/>
    </row>
    <row r="136" spans="1:17" x14ac:dyDescent="0.2">
      <c r="A136" s="23" t="s">
        <v>710</v>
      </c>
      <c r="B136" s="26" t="s">
        <v>201</v>
      </c>
      <c r="C136" s="26" t="s">
        <v>41</v>
      </c>
      <c r="D136" s="26" t="s">
        <v>130</v>
      </c>
      <c r="E136" s="26" t="s">
        <v>140</v>
      </c>
      <c r="F136" s="26">
        <v>25</v>
      </c>
      <c r="G136" s="26" t="s">
        <v>149</v>
      </c>
      <c r="H136" s="26" t="str">
        <f t="shared" si="27"/>
        <v>Mixed Polymer</v>
      </c>
      <c r="I136" s="26"/>
      <c r="J136" s="26"/>
      <c r="K136" s="26" t="s">
        <v>113</v>
      </c>
      <c r="L136" s="26">
        <v>7</v>
      </c>
      <c r="M136" s="26" t="s">
        <v>602</v>
      </c>
      <c r="N136" s="26" t="s">
        <v>170</v>
      </c>
      <c r="O136" s="101" t="s">
        <v>2479</v>
      </c>
      <c r="P136" s="33"/>
      <c r="Q136" s="8"/>
    </row>
    <row r="137" spans="1:17" x14ac:dyDescent="0.2">
      <c r="A137" s="23" t="s">
        <v>711</v>
      </c>
      <c r="B137" s="26" t="s">
        <v>202</v>
      </c>
      <c r="C137" s="26" t="s">
        <v>41</v>
      </c>
      <c r="D137" s="26" t="s">
        <v>130</v>
      </c>
      <c r="E137" s="26" t="s">
        <v>140</v>
      </c>
      <c r="F137" s="26">
        <v>25</v>
      </c>
      <c r="G137" s="26" t="s">
        <v>149</v>
      </c>
      <c r="H137" s="26" t="str">
        <f t="shared" si="27"/>
        <v>Mixed Polymer</v>
      </c>
      <c r="I137" s="26"/>
      <c r="J137" s="26"/>
      <c r="K137" s="26" t="s">
        <v>113</v>
      </c>
      <c r="L137" s="26">
        <v>7</v>
      </c>
      <c r="M137" s="26" t="s">
        <v>602</v>
      </c>
      <c r="N137" s="26" t="s">
        <v>170</v>
      </c>
      <c r="O137" s="101" t="s">
        <v>2479</v>
      </c>
      <c r="P137" s="33"/>
      <c r="Q137" s="8"/>
    </row>
    <row r="138" spans="1:17" x14ac:dyDescent="0.2">
      <c r="A138" s="23" t="s">
        <v>712</v>
      </c>
      <c r="B138" s="26" t="s">
        <v>203</v>
      </c>
      <c r="C138" s="26" t="s">
        <v>41</v>
      </c>
      <c r="D138" s="26" t="s">
        <v>130</v>
      </c>
      <c r="E138" s="26" t="s">
        <v>140</v>
      </c>
      <c r="F138" s="26">
        <v>25</v>
      </c>
      <c r="G138" s="26" t="s">
        <v>149</v>
      </c>
      <c r="H138" s="26" t="str">
        <f t="shared" si="27"/>
        <v>Mixed Polymer</v>
      </c>
      <c r="I138" s="26"/>
      <c r="J138" s="26"/>
      <c r="K138" s="26" t="s">
        <v>113</v>
      </c>
      <c r="L138" s="26">
        <v>7</v>
      </c>
      <c r="M138" s="26" t="s">
        <v>602</v>
      </c>
      <c r="N138" s="26" t="s">
        <v>170</v>
      </c>
      <c r="O138" s="101" t="s">
        <v>2479</v>
      </c>
      <c r="P138" s="34"/>
      <c r="Q138" s="8"/>
    </row>
    <row r="139" spans="1:17" x14ac:dyDescent="0.2">
      <c r="A139" s="23" t="s">
        <v>713</v>
      </c>
      <c r="B139" s="26" t="s">
        <v>204</v>
      </c>
      <c r="C139" s="26" t="s">
        <v>41</v>
      </c>
      <c r="D139" s="26" t="s">
        <v>130</v>
      </c>
      <c r="E139" s="26" t="s">
        <v>140</v>
      </c>
      <c r="F139" s="26">
        <v>25</v>
      </c>
      <c r="G139" s="26" t="s">
        <v>149</v>
      </c>
      <c r="H139" s="26" t="str">
        <f t="shared" si="27"/>
        <v>Mixed Polymer</v>
      </c>
      <c r="I139" s="26"/>
      <c r="J139" s="26"/>
      <c r="K139" s="26" t="s">
        <v>113</v>
      </c>
      <c r="L139" s="26">
        <v>7</v>
      </c>
      <c r="M139" s="26" t="s">
        <v>602</v>
      </c>
      <c r="N139" s="26" t="s">
        <v>170</v>
      </c>
      <c r="O139" s="101" t="s">
        <v>2479</v>
      </c>
      <c r="P139" s="33"/>
      <c r="Q139" s="8"/>
    </row>
    <row r="140" spans="1:17" x14ac:dyDescent="0.2">
      <c r="A140" s="23" t="s">
        <v>714</v>
      </c>
      <c r="B140" s="26" t="s">
        <v>205</v>
      </c>
      <c r="C140" s="26" t="s">
        <v>41</v>
      </c>
      <c r="D140" s="26" t="s">
        <v>130</v>
      </c>
      <c r="E140" s="26" t="s">
        <v>140</v>
      </c>
      <c r="F140" s="26">
        <v>25</v>
      </c>
      <c r="G140" s="26" t="s">
        <v>149</v>
      </c>
      <c r="H140" s="26" t="str">
        <f t="shared" si="27"/>
        <v>Mixed Polymer</v>
      </c>
      <c r="I140" s="26"/>
      <c r="J140" s="26"/>
      <c r="K140" s="26" t="s">
        <v>113</v>
      </c>
      <c r="L140" s="26">
        <v>7</v>
      </c>
      <c r="M140" s="26" t="s">
        <v>602</v>
      </c>
      <c r="N140" s="26" t="s">
        <v>170</v>
      </c>
      <c r="O140" s="101" t="s">
        <v>2479</v>
      </c>
      <c r="P140" s="33"/>
      <c r="Q140" s="8"/>
    </row>
    <row r="141" spans="1:17" x14ac:dyDescent="0.2">
      <c r="A141" s="23" t="s">
        <v>708</v>
      </c>
      <c r="B141" s="26" t="s">
        <v>312</v>
      </c>
      <c r="C141" s="26" t="s">
        <v>34</v>
      </c>
      <c r="D141" s="26" t="s">
        <v>155</v>
      </c>
      <c r="E141" s="26" t="s">
        <v>125</v>
      </c>
      <c r="F141" s="31">
        <v>300</v>
      </c>
      <c r="G141" s="26" t="s">
        <v>314</v>
      </c>
      <c r="H141" s="26" t="str">
        <f t="shared" si="27"/>
        <v>High Rate Clarifier Sludge</v>
      </c>
      <c r="I141" s="26"/>
      <c r="J141" s="26"/>
      <c r="K141" s="26" t="s">
        <v>113</v>
      </c>
      <c r="L141" s="26" t="s">
        <v>166</v>
      </c>
      <c r="M141" s="26" t="s">
        <v>2478</v>
      </c>
      <c r="N141" s="26" t="s">
        <v>170</v>
      </c>
      <c r="O141" s="101" t="s">
        <v>2491</v>
      </c>
      <c r="P141" s="33"/>
      <c r="Q141" s="8"/>
    </row>
    <row r="142" spans="1:17" x14ac:dyDescent="0.2">
      <c r="A142" s="23" t="s">
        <v>311</v>
      </c>
      <c r="B142" s="26" t="s">
        <v>313</v>
      </c>
      <c r="C142" s="26" t="s">
        <v>34</v>
      </c>
      <c r="D142" s="26" t="s">
        <v>155</v>
      </c>
      <c r="E142" s="26" t="s">
        <v>125</v>
      </c>
      <c r="F142" s="31">
        <v>300</v>
      </c>
      <c r="G142" s="26" t="s">
        <v>314</v>
      </c>
      <c r="H142" s="26" t="str">
        <f t="shared" si="27"/>
        <v>High Rate Clarifier Sludge</v>
      </c>
      <c r="I142" s="26"/>
      <c r="J142" s="26"/>
      <c r="K142" s="26" t="s">
        <v>113</v>
      </c>
      <c r="L142" s="26" t="s">
        <v>166</v>
      </c>
      <c r="M142" s="26" t="s">
        <v>2478</v>
      </c>
      <c r="N142" s="26" t="s">
        <v>170</v>
      </c>
      <c r="O142" s="101" t="s">
        <v>2491</v>
      </c>
      <c r="P142" s="33"/>
      <c r="Q142" s="8"/>
    </row>
    <row r="143" spans="1:17" x14ac:dyDescent="0.2">
      <c r="A143" s="23" t="s">
        <v>237</v>
      </c>
      <c r="B143" s="26" t="s">
        <v>223</v>
      </c>
      <c r="C143" s="26" t="s">
        <v>36</v>
      </c>
      <c r="D143" s="26" t="s">
        <v>155</v>
      </c>
      <c r="E143" s="26" t="s">
        <v>125</v>
      </c>
      <c r="F143" s="26">
        <v>50</v>
      </c>
      <c r="G143" s="26" t="s">
        <v>315</v>
      </c>
      <c r="H143" s="26" t="str">
        <f t="shared" si="27"/>
        <v>Sand Slurry</v>
      </c>
      <c r="I143" s="26"/>
      <c r="J143" s="26"/>
      <c r="K143" s="52" t="s">
        <v>222</v>
      </c>
      <c r="L143" s="52" t="s">
        <v>222</v>
      </c>
      <c r="M143" s="26" t="s">
        <v>2478</v>
      </c>
      <c r="N143" s="52" t="s">
        <v>222</v>
      </c>
      <c r="O143" s="93" t="s">
        <v>2491</v>
      </c>
      <c r="P143" s="33" t="s">
        <v>185</v>
      </c>
      <c r="Q143" s="8"/>
    </row>
    <row r="144" spans="1:17" x14ac:dyDescent="0.2">
      <c r="A144" s="78" t="s">
        <v>238</v>
      </c>
      <c r="B144" s="26" t="s">
        <v>224</v>
      </c>
      <c r="C144" s="26" t="s">
        <v>36</v>
      </c>
      <c r="D144" s="26" t="s">
        <v>155</v>
      </c>
      <c r="E144" s="26" t="s">
        <v>125</v>
      </c>
      <c r="F144" s="26">
        <v>50</v>
      </c>
      <c r="G144" s="26" t="s">
        <v>315</v>
      </c>
      <c r="H144" s="26" t="str">
        <f t="shared" si="27"/>
        <v>Sand Slurry</v>
      </c>
      <c r="I144" s="26"/>
      <c r="J144" s="26"/>
      <c r="K144" s="52" t="s">
        <v>222</v>
      </c>
      <c r="L144" s="52" t="s">
        <v>222</v>
      </c>
      <c r="M144" s="26" t="s">
        <v>2478</v>
      </c>
      <c r="N144" s="52" t="s">
        <v>222</v>
      </c>
      <c r="O144" s="93" t="s">
        <v>2491</v>
      </c>
      <c r="P144" s="33" t="s">
        <v>185</v>
      </c>
      <c r="Q144" s="8"/>
    </row>
    <row r="145" spans="1:16" x14ac:dyDescent="0.2">
      <c r="A145" s="35" t="s">
        <v>2370</v>
      </c>
      <c r="B145" s="37"/>
      <c r="C145" s="37"/>
      <c r="D145" s="37"/>
      <c r="E145" s="37"/>
      <c r="F145" s="37"/>
      <c r="G145" s="37"/>
      <c r="H145" s="37" t="str">
        <f t="shared" si="27"/>
        <v/>
      </c>
      <c r="I145" s="37"/>
      <c r="J145" s="37"/>
      <c r="K145" s="37"/>
      <c r="L145" s="37"/>
      <c r="M145" s="37"/>
      <c r="N145" s="37"/>
      <c r="O145" s="102"/>
      <c r="P145" s="39"/>
    </row>
    <row r="146" spans="1:16" x14ac:dyDescent="0.2">
      <c r="A146" s="77" t="s">
        <v>2622</v>
      </c>
      <c r="B146" s="101"/>
      <c r="C146" s="101"/>
      <c r="D146" s="101"/>
      <c r="E146" s="101"/>
      <c r="F146" s="101"/>
      <c r="G146" s="101"/>
      <c r="H146" s="101" t="str">
        <f t="shared" si="27"/>
        <v/>
      </c>
      <c r="I146" s="101"/>
      <c r="J146" s="101"/>
      <c r="K146" s="101"/>
      <c r="L146" s="101"/>
      <c r="M146" s="101"/>
      <c r="N146" s="101"/>
      <c r="O146" s="101"/>
      <c r="P146" s="34"/>
    </row>
    <row r="147" spans="1:16" x14ac:dyDescent="0.2">
      <c r="A147" s="90" t="s">
        <v>2054</v>
      </c>
      <c r="B147" s="31" t="s">
        <v>1678</v>
      </c>
      <c r="C147" s="26" t="s">
        <v>1679</v>
      </c>
      <c r="D147" s="26" t="s">
        <v>130</v>
      </c>
      <c r="E147" s="26" t="s">
        <v>110</v>
      </c>
      <c r="F147" s="31">
        <v>75</v>
      </c>
      <c r="G147" s="26" t="s">
        <v>162</v>
      </c>
      <c r="H147" s="26" t="str">
        <f t="shared" ref="H147" si="28">IF(ISNA(VLOOKUP(G147,CommodityCodes,2,FALSE))=TRUE,"",VLOOKUP(G147,CommodityCodes,2,FALSE))</f>
        <v>Flushing Water</v>
      </c>
      <c r="I147" s="26"/>
      <c r="J147" s="26"/>
      <c r="K147" s="26" t="s">
        <v>249</v>
      </c>
      <c r="L147" s="26">
        <v>7</v>
      </c>
      <c r="M147" s="26" t="s">
        <v>2478</v>
      </c>
      <c r="N147" s="26" t="s">
        <v>170</v>
      </c>
      <c r="O147" s="101" t="s">
        <v>2494</v>
      </c>
      <c r="P147" s="33"/>
    </row>
    <row r="148" spans="1:16" x14ac:dyDescent="0.2">
      <c r="A148" s="90" t="s">
        <v>2054</v>
      </c>
      <c r="B148" s="31" t="s">
        <v>2271</v>
      </c>
      <c r="C148" s="26" t="s">
        <v>1679</v>
      </c>
      <c r="D148" s="26" t="s">
        <v>130</v>
      </c>
      <c r="E148" s="26" t="s">
        <v>110</v>
      </c>
      <c r="F148" s="31">
        <v>75</v>
      </c>
      <c r="G148" s="26" t="s">
        <v>162</v>
      </c>
      <c r="H148" s="26" t="str">
        <f t="shared" ref="H148" si="29">IF(ISNA(VLOOKUP(G148,CommodityCodes,2,FALSE))=TRUE,"",VLOOKUP(G148,CommodityCodes,2,FALSE))</f>
        <v>Flushing Water</v>
      </c>
      <c r="I148" s="26"/>
      <c r="J148" s="26"/>
      <c r="K148" s="26" t="s">
        <v>113</v>
      </c>
      <c r="L148" s="26">
        <v>7</v>
      </c>
      <c r="M148" s="26" t="s">
        <v>2478</v>
      </c>
      <c r="N148" s="26" t="s">
        <v>170</v>
      </c>
      <c r="O148" s="101" t="s">
        <v>2491</v>
      </c>
      <c r="P148" s="33"/>
    </row>
    <row r="149" spans="1:16" x14ac:dyDescent="0.2">
      <c r="A149" s="90" t="s">
        <v>2055</v>
      </c>
      <c r="B149" s="31" t="s">
        <v>2272</v>
      </c>
      <c r="C149" s="26" t="s">
        <v>1679</v>
      </c>
      <c r="D149" s="26" t="s">
        <v>130</v>
      </c>
      <c r="E149" s="26" t="s">
        <v>110</v>
      </c>
      <c r="F149" s="31">
        <v>75</v>
      </c>
      <c r="G149" s="26" t="s">
        <v>162</v>
      </c>
      <c r="H149" s="26" t="str">
        <f t="shared" ref="H149:H150" si="30">IF(ISNA(VLOOKUP(G149,CommodityCodes,2,FALSE))=TRUE,"",VLOOKUP(G149,CommodityCodes,2,FALSE))</f>
        <v>Flushing Water</v>
      </c>
      <c r="I149" s="26"/>
      <c r="J149" s="26"/>
      <c r="K149" s="26" t="s">
        <v>113</v>
      </c>
      <c r="L149" s="26">
        <v>7</v>
      </c>
      <c r="M149" s="26" t="s">
        <v>2478</v>
      </c>
      <c r="N149" s="26" t="s">
        <v>170</v>
      </c>
      <c r="O149" s="101" t="s">
        <v>2491</v>
      </c>
      <c r="P149" s="33"/>
    </row>
    <row r="150" spans="1:16" x14ac:dyDescent="0.2">
      <c r="A150" s="90" t="s">
        <v>2056</v>
      </c>
      <c r="B150" s="31" t="s">
        <v>2273</v>
      </c>
      <c r="C150" s="26" t="s">
        <v>1679</v>
      </c>
      <c r="D150" s="26" t="s">
        <v>130</v>
      </c>
      <c r="E150" s="26" t="s">
        <v>110</v>
      </c>
      <c r="F150" s="31">
        <v>75</v>
      </c>
      <c r="G150" s="26" t="s">
        <v>162</v>
      </c>
      <c r="H150" s="26" t="str">
        <f t="shared" si="30"/>
        <v>Flushing Water</v>
      </c>
      <c r="I150" s="26"/>
      <c r="J150" s="26"/>
      <c r="K150" s="26" t="s">
        <v>113</v>
      </c>
      <c r="L150" s="26">
        <v>7</v>
      </c>
      <c r="M150" s="26" t="s">
        <v>2478</v>
      </c>
      <c r="N150" s="26" t="s">
        <v>170</v>
      </c>
      <c r="O150" s="101" t="s">
        <v>2491</v>
      </c>
      <c r="P150" s="33"/>
    </row>
    <row r="151" spans="1:16" x14ac:dyDescent="0.2">
      <c r="A151" s="90" t="s">
        <v>1681</v>
      </c>
      <c r="B151" s="31" t="s">
        <v>1680</v>
      </c>
      <c r="C151" s="26" t="s">
        <v>1679</v>
      </c>
      <c r="D151" s="26" t="s">
        <v>155</v>
      </c>
      <c r="E151" s="26" t="s">
        <v>125</v>
      </c>
      <c r="F151" s="31">
        <v>150</v>
      </c>
      <c r="G151" s="26" t="s">
        <v>457</v>
      </c>
      <c r="H151" s="26" t="str">
        <f t="shared" ref="H151" si="31">IF(ISNA(VLOOKUP(G151,CommodityCodes,2,FALSE))=TRUE,"",VLOOKUP(G151,CommodityCodes,2,FALSE))</f>
        <v>Primary Sludge</v>
      </c>
      <c r="I151" s="26"/>
      <c r="J151" s="26"/>
      <c r="K151" s="26" t="s">
        <v>113</v>
      </c>
      <c r="L151" s="26" t="s">
        <v>166</v>
      </c>
      <c r="M151" s="26" t="s">
        <v>2478</v>
      </c>
      <c r="N151" s="26" t="s">
        <v>170</v>
      </c>
      <c r="O151" s="101" t="s">
        <v>2491</v>
      </c>
      <c r="P151" s="34" t="s">
        <v>1034</v>
      </c>
    </row>
    <row r="152" spans="1:16" x14ac:dyDescent="0.2">
      <c r="A152" s="90" t="s">
        <v>1682</v>
      </c>
      <c r="B152" s="31" t="s">
        <v>2044</v>
      </c>
      <c r="C152" s="26" t="s">
        <v>1679</v>
      </c>
      <c r="D152" s="26" t="s">
        <v>155</v>
      </c>
      <c r="E152" s="26" t="s">
        <v>125</v>
      </c>
      <c r="F152" s="31">
        <v>150</v>
      </c>
      <c r="G152" s="26" t="s">
        <v>457</v>
      </c>
      <c r="H152" s="26" t="str">
        <f t="shared" ref="H152:H159" si="32">IF(ISNA(VLOOKUP(G152,CommodityCodes,2,FALSE))=TRUE,"",VLOOKUP(G152,CommodityCodes,2,FALSE))</f>
        <v>Primary Sludge</v>
      </c>
      <c r="I152" s="26"/>
      <c r="J152" s="26"/>
      <c r="K152" s="26" t="s">
        <v>113</v>
      </c>
      <c r="L152" s="26" t="s">
        <v>166</v>
      </c>
      <c r="M152" s="26" t="s">
        <v>2478</v>
      </c>
      <c r="N152" s="26" t="s">
        <v>170</v>
      </c>
      <c r="O152" s="101" t="s">
        <v>2491</v>
      </c>
      <c r="P152" s="33"/>
    </row>
    <row r="153" spans="1:16" x14ac:dyDescent="0.2">
      <c r="A153" s="90" t="s">
        <v>2057</v>
      </c>
      <c r="B153" s="31" t="s">
        <v>1683</v>
      </c>
      <c r="C153" s="26" t="s">
        <v>1679</v>
      </c>
      <c r="D153" s="26" t="s">
        <v>130</v>
      </c>
      <c r="E153" s="26" t="s">
        <v>1319</v>
      </c>
      <c r="F153" s="31">
        <v>75</v>
      </c>
      <c r="G153" s="26" t="s">
        <v>162</v>
      </c>
      <c r="H153" s="26" t="str">
        <f t="shared" si="32"/>
        <v>Flushing Water</v>
      </c>
      <c r="I153" s="26"/>
      <c r="J153" s="26"/>
      <c r="K153" s="26" t="s">
        <v>113</v>
      </c>
      <c r="L153" s="26" t="s">
        <v>166</v>
      </c>
      <c r="M153" s="26" t="s">
        <v>2478</v>
      </c>
      <c r="N153" s="26" t="s">
        <v>170</v>
      </c>
      <c r="O153" s="101" t="s">
        <v>2491</v>
      </c>
      <c r="P153" s="33"/>
    </row>
    <row r="154" spans="1:16" x14ac:dyDescent="0.2">
      <c r="A154" s="90" t="s">
        <v>2057</v>
      </c>
      <c r="B154" s="31" t="s">
        <v>1684</v>
      </c>
      <c r="C154" s="26" t="s">
        <v>1679</v>
      </c>
      <c r="D154" s="26" t="s">
        <v>130</v>
      </c>
      <c r="E154" s="26" t="s">
        <v>1319</v>
      </c>
      <c r="F154" s="31">
        <v>75</v>
      </c>
      <c r="G154" s="26" t="s">
        <v>162</v>
      </c>
      <c r="H154" s="26" t="str">
        <f t="shared" si="32"/>
        <v>Flushing Water</v>
      </c>
      <c r="I154" s="26"/>
      <c r="J154" s="26"/>
      <c r="K154" s="26" t="s">
        <v>113</v>
      </c>
      <c r="L154" s="26" t="s">
        <v>166</v>
      </c>
      <c r="M154" s="26" t="s">
        <v>2478</v>
      </c>
      <c r="N154" s="26" t="s">
        <v>170</v>
      </c>
      <c r="O154" s="101" t="s">
        <v>2491</v>
      </c>
      <c r="P154" s="33"/>
    </row>
    <row r="155" spans="1:16" x14ac:dyDescent="0.2">
      <c r="A155" s="90" t="s">
        <v>2058</v>
      </c>
      <c r="B155" s="31" t="s">
        <v>1687</v>
      </c>
      <c r="C155" s="26" t="s">
        <v>1722</v>
      </c>
      <c r="D155" s="26" t="s">
        <v>130</v>
      </c>
      <c r="E155" s="26" t="s">
        <v>110</v>
      </c>
      <c r="F155" s="31">
        <v>75</v>
      </c>
      <c r="G155" s="26" t="s">
        <v>162</v>
      </c>
      <c r="H155" s="26" t="str">
        <f t="shared" si="32"/>
        <v>Flushing Water</v>
      </c>
      <c r="I155" s="26"/>
      <c r="J155" s="26"/>
      <c r="K155" s="26" t="s">
        <v>249</v>
      </c>
      <c r="L155" s="26">
        <v>7</v>
      </c>
      <c r="M155" s="26" t="s">
        <v>2478</v>
      </c>
      <c r="N155" s="26" t="s">
        <v>170</v>
      </c>
      <c r="O155" s="101" t="s">
        <v>2494</v>
      </c>
      <c r="P155" s="33"/>
    </row>
    <row r="156" spans="1:16" x14ac:dyDescent="0.2">
      <c r="A156" s="90" t="s">
        <v>2058</v>
      </c>
      <c r="B156" s="31" t="s">
        <v>2274</v>
      </c>
      <c r="C156" s="26" t="s">
        <v>1722</v>
      </c>
      <c r="D156" s="26" t="s">
        <v>130</v>
      </c>
      <c r="E156" s="26" t="s">
        <v>110</v>
      </c>
      <c r="F156" s="31">
        <v>75</v>
      </c>
      <c r="G156" s="26" t="s">
        <v>162</v>
      </c>
      <c r="H156" s="26" t="str">
        <f t="shared" si="32"/>
        <v>Flushing Water</v>
      </c>
      <c r="I156" s="26"/>
      <c r="J156" s="26"/>
      <c r="K156" s="26" t="s">
        <v>113</v>
      </c>
      <c r="L156" s="26">
        <v>7</v>
      </c>
      <c r="M156" s="26" t="s">
        <v>2478</v>
      </c>
      <c r="N156" s="26" t="s">
        <v>170</v>
      </c>
      <c r="O156" s="101" t="s">
        <v>2491</v>
      </c>
      <c r="P156" s="33"/>
    </row>
    <row r="157" spans="1:16" x14ac:dyDescent="0.2">
      <c r="A157" s="90" t="s">
        <v>2059</v>
      </c>
      <c r="B157" s="31" t="s">
        <v>2275</v>
      </c>
      <c r="C157" s="26" t="s">
        <v>1722</v>
      </c>
      <c r="D157" s="26" t="s">
        <v>130</v>
      </c>
      <c r="E157" s="26" t="s">
        <v>110</v>
      </c>
      <c r="F157" s="31">
        <v>75</v>
      </c>
      <c r="G157" s="26" t="s">
        <v>162</v>
      </c>
      <c r="H157" s="26" t="str">
        <f t="shared" si="32"/>
        <v>Flushing Water</v>
      </c>
      <c r="I157" s="26"/>
      <c r="J157" s="26"/>
      <c r="K157" s="26" t="s">
        <v>113</v>
      </c>
      <c r="L157" s="26">
        <v>7</v>
      </c>
      <c r="M157" s="26" t="s">
        <v>2478</v>
      </c>
      <c r="N157" s="26" t="s">
        <v>170</v>
      </c>
      <c r="O157" s="101" t="s">
        <v>2491</v>
      </c>
      <c r="P157" s="33"/>
    </row>
    <row r="158" spans="1:16" x14ac:dyDescent="0.2">
      <c r="A158" s="90" t="s">
        <v>2060</v>
      </c>
      <c r="B158" s="31" t="s">
        <v>2276</v>
      </c>
      <c r="C158" s="26" t="s">
        <v>1722</v>
      </c>
      <c r="D158" s="26" t="s">
        <v>130</v>
      </c>
      <c r="E158" s="26" t="s">
        <v>110</v>
      </c>
      <c r="F158" s="31">
        <v>75</v>
      </c>
      <c r="G158" s="26" t="s">
        <v>162</v>
      </c>
      <c r="H158" s="26" t="str">
        <f t="shared" si="32"/>
        <v>Flushing Water</v>
      </c>
      <c r="I158" s="26"/>
      <c r="J158" s="26"/>
      <c r="K158" s="26" t="s">
        <v>113</v>
      </c>
      <c r="L158" s="26">
        <v>7</v>
      </c>
      <c r="M158" s="26" t="s">
        <v>2478</v>
      </c>
      <c r="N158" s="26" t="s">
        <v>170</v>
      </c>
      <c r="O158" s="101" t="s">
        <v>2491</v>
      </c>
      <c r="P158" s="33"/>
    </row>
    <row r="159" spans="1:16" x14ac:dyDescent="0.2">
      <c r="A159" s="21" t="s">
        <v>1685</v>
      </c>
      <c r="B159" s="26" t="s">
        <v>1688</v>
      </c>
      <c r="C159" s="26" t="s">
        <v>1722</v>
      </c>
      <c r="D159" s="26" t="s">
        <v>155</v>
      </c>
      <c r="E159" s="26" t="s">
        <v>125</v>
      </c>
      <c r="F159" s="31">
        <v>150</v>
      </c>
      <c r="G159" s="26" t="s">
        <v>457</v>
      </c>
      <c r="H159" s="26" t="str">
        <f t="shared" si="32"/>
        <v>Primary Sludge</v>
      </c>
      <c r="I159" s="26"/>
      <c r="J159" s="26"/>
      <c r="K159" s="26" t="s">
        <v>113</v>
      </c>
      <c r="L159" s="26" t="s">
        <v>166</v>
      </c>
      <c r="M159" s="26" t="s">
        <v>2478</v>
      </c>
      <c r="N159" s="26" t="s">
        <v>170</v>
      </c>
      <c r="O159" s="101" t="s">
        <v>2491</v>
      </c>
      <c r="P159" s="33" t="s">
        <v>1034</v>
      </c>
    </row>
    <row r="160" spans="1:16" x14ac:dyDescent="0.2">
      <c r="A160" s="25" t="s">
        <v>1686</v>
      </c>
      <c r="B160" s="26" t="s">
        <v>2045</v>
      </c>
      <c r="C160" s="26" t="s">
        <v>1722</v>
      </c>
      <c r="D160" s="26" t="s">
        <v>155</v>
      </c>
      <c r="E160" s="26" t="s">
        <v>125</v>
      </c>
      <c r="F160" s="31">
        <v>150</v>
      </c>
      <c r="G160" s="26" t="s">
        <v>457</v>
      </c>
      <c r="H160" s="26" t="str">
        <f t="shared" ref="H160:H163" si="33">IF(ISNA(VLOOKUP(G160,CommodityCodes,2,FALSE))=TRUE,"",VLOOKUP(G160,CommodityCodes,2,FALSE))</f>
        <v>Primary Sludge</v>
      </c>
      <c r="I160" s="26"/>
      <c r="J160" s="26"/>
      <c r="K160" s="26" t="s">
        <v>113</v>
      </c>
      <c r="L160" s="26" t="s">
        <v>166</v>
      </c>
      <c r="M160" s="26" t="s">
        <v>2478</v>
      </c>
      <c r="N160" s="26" t="s">
        <v>170</v>
      </c>
      <c r="O160" s="101" t="s">
        <v>2491</v>
      </c>
      <c r="P160" s="33"/>
    </row>
    <row r="161" spans="1:16" x14ac:dyDescent="0.2">
      <c r="A161" s="25" t="s">
        <v>2061</v>
      </c>
      <c r="B161" s="26" t="s">
        <v>1689</v>
      </c>
      <c r="C161" s="26" t="s">
        <v>1722</v>
      </c>
      <c r="D161" s="26" t="s">
        <v>130</v>
      </c>
      <c r="E161" s="26" t="s">
        <v>1319</v>
      </c>
      <c r="F161" s="31">
        <v>75</v>
      </c>
      <c r="G161" s="26" t="s">
        <v>162</v>
      </c>
      <c r="H161" s="26" t="str">
        <f t="shared" si="33"/>
        <v>Flushing Water</v>
      </c>
      <c r="I161" s="26"/>
      <c r="J161" s="26"/>
      <c r="K161" s="26" t="s">
        <v>113</v>
      </c>
      <c r="L161" s="26" t="s">
        <v>166</v>
      </c>
      <c r="M161" s="26" t="s">
        <v>2478</v>
      </c>
      <c r="N161" s="26" t="s">
        <v>170</v>
      </c>
      <c r="O161" s="101" t="s">
        <v>2491</v>
      </c>
      <c r="P161" s="33"/>
    </row>
    <row r="162" spans="1:16" x14ac:dyDescent="0.2">
      <c r="A162" s="25" t="s">
        <v>2061</v>
      </c>
      <c r="B162" s="26" t="s">
        <v>1690</v>
      </c>
      <c r="C162" s="26" t="s">
        <v>1722</v>
      </c>
      <c r="D162" s="26" t="s">
        <v>130</v>
      </c>
      <c r="E162" s="26" t="s">
        <v>1319</v>
      </c>
      <c r="F162" s="31">
        <v>75</v>
      </c>
      <c r="G162" s="26" t="s">
        <v>162</v>
      </c>
      <c r="H162" s="26" t="str">
        <f t="shared" si="33"/>
        <v>Flushing Water</v>
      </c>
      <c r="I162" s="26"/>
      <c r="J162" s="26"/>
      <c r="K162" s="26" t="s">
        <v>113</v>
      </c>
      <c r="L162" s="26" t="s">
        <v>166</v>
      </c>
      <c r="M162" s="26" t="s">
        <v>2478</v>
      </c>
      <c r="N162" s="26" t="s">
        <v>170</v>
      </c>
      <c r="O162" s="101" t="s">
        <v>2491</v>
      </c>
      <c r="P162" s="33"/>
    </row>
    <row r="163" spans="1:16" x14ac:dyDescent="0.2">
      <c r="A163" s="77" t="s">
        <v>2623</v>
      </c>
      <c r="B163" s="101"/>
      <c r="C163" s="101"/>
      <c r="D163" s="101"/>
      <c r="E163" s="101"/>
      <c r="F163" s="101"/>
      <c r="G163" s="101"/>
      <c r="H163" s="101" t="str">
        <f t="shared" si="33"/>
        <v/>
      </c>
      <c r="I163" s="101"/>
      <c r="J163" s="101"/>
      <c r="K163" s="101"/>
      <c r="L163" s="101"/>
      <c r="M163" s="101"/>
      <c r="N163" s="101"/>
      <c r="O163" s="101"/>
      <c r="P163" s="34"/>
    </row>
    <row r="164" spans="1:16" x14ac:dyDescent="0.2">
      <c r="A164" s="25" t="s">
        <v>1557</v>
      </c>
      <c r="B164" s="26" t="s">
        <v>1564</v>
      </c>
      <c r="C164" s="26" t="s">
        <v>1559</v>
      </c>
      <c r="D164" s="26" t="s">
        <v>155</v>
      </c>
      <c r="E164" s="26" t="s">
        <v>125</v>
      </c>
      <c r="F164" s="31">
        <v>150</v>
      </c>
      <c r="G164" s="26" t="s">
        <v>520</v>
      </c>
      <c r="H164" s="26" t="str">
        <f t="shared" si="27"/>
        <v>Waste Activated Sludge</v>
      </c>
      <c r="I164" s="26"/>
      <c r="J164" s="26"/>
      <c r="K164" s="26" t="s">
        <v>113</v>
      </c>
      <c r="L164" s="26" t="s">
        <v>166</v>
      </c>
      <c r="M164" s="26" t="s">
        <v>2478</v>
      </c>
      <c r="N164" s="26" t="s">
        <v>170</v>
      </c>
      <c r="O164" s="101" t="s">
        <v>2491</v>
      </c>
      <c r="P164" s="33"/>
    </row>
    <row r="165" spans="1:16" x14ac:dyDescent="0.2">
      <c r="A165" s="25" t="s">
        <v>1560</v>
      </c>
      <c r="B165" s="26" t="s">
        <v>1565</v>
      </c>
      <c r="C165" s="26" t="s">
        <v>1559</v>
      </c>
      <c r="D165" s="26" t="s">
        <v>155</v>
      </c>
      <c r="E165" s="26" t="s">
        <v>125</v>
      </c>
      <c r="F165" s="31">
        <v>150</v>
      </c>
      <c r="G165" s="26" t="s">
        <v>520</v>
      </c>
      <c r="H165" s="26" t="str">
        <f t="shared" ref="H165" si="34">IF(ISNA(VLOOKUP(G165,CommodityCodes,2,FALSE))=TRUE,"",VLOOKUP(G165,CommodityCodes,2,FALSE))</f>
        <v>Waste Activated Sludge</v>
      </c>
      <c r="I165" s="26"/>
      <c r="J165" s="26"/>
      <c r="K165" s="26" t="s">
        <v>113</v>
      </c>
      <c r="L165" s="26" t="s">
        <v>166</v>
      </c>
      <c r="M165" s="26" t="s">
        <v>2478</v>
      </c>
      <c r="N165" s="26" t="s">
        <v>170</v>
      </c>
      <c r="O165" s="101" t="s">
        <v>2491</v>
      </c>
      <c r="P165" s="33"/>
    </row>
    <row r="166" spans="1:16" x14ac:dyDescent="0.2">
      <c r="A166" s="25" t="s">
        <v>1562</v>
      </c>
      <c r="B166" s="26" t="s">
        <v>1563</v>
      </c>
      <c r="C166" s="26" t="s">
        <v>1559</v>
      </c>
      <c r="D166" s="26" t="s">
        <v>130</v>
      </c>
      <c r="E166" s="26" t="s">
        <v>110</v>
      </c>
      <c r="F166" s="31">
        <v>38</v>
      </c>
      <c r="G166" s="26" t="s">
        <v>162</v>
      </c>
      <c r="H166" s="26" t="str">
        <f t="shared" si="27"/>
        <v>Flushing Water</v>
      </c>
      <c r="I166" s="26"/>
      <c r="J166" s="26"/>
      <c r="K166" s="26" t="s">
        <v>113</v>
      </c>
      <c r="L166" s="26" t="s">
        <v>166</v>
      </c>
      <c r="M166" s="26" t="s">
        <v>602</v>
      </c>
      <c r="N166" s="22" t="s">
        <v>170</v>
      </c>
      <c r="O166" s="101" t="s">
        <v>2479</v>
      </c>
      <c r="P166" s="33"/>
    </row>
    <row r="167" spans="1:16" x14ac:dyDescent="0.2">
      <c r="A167" s="25" t="s">
        <v>1566</v>
      </c>
      <c r="B167" s="26" t="s">
        <v>1567</v>
      </c>
      <c r="C167" s="26" t="s">
        <v>1559</v>
      </c>
      <c r="D167" s="26" t="s">
        <v>130</v>
      </c>
      <c r="E167" s="26" t="s">
        <v>110</v>
      </c>
      <c r="F167" s="31">
        <v>38</v>
      </c>
      <c r="G167" s="26" t="s">
        <v>162</v>
      </c>
      <c r="H167" s="26" t="str">
        <f t="shared" ref="H167" si="35">IF(ISNA(VLOOKUP(G167,CommodityCodes,2,FALSE))=TRUE,"",VLOOKUP(G167,CommodityCodes,2,FALSE))</f>
        <v>Flushing Water</v>
      </c>
      <c r="I167" s="26"/>
      <c r="J167" s="26"/>
      <c r="K167" s="26" t="s">
        <v>113</v>
      </c>
      <c r="L167" s="26" t="s">
        <v>166</v>
      </c>
      <c r="M167" s="26" t="s">
        <v>602</v>
      </c>
      <c r="N167" s="22" t="s">
        <v>170</v>
      </c>
      <c r="O167" s="101" t="s">
        <v>2479</v>
      </c>
      <c r="P167" s="33"/>
    </row>
    <row r="168" spans="1:16" x14ac:dyDescent="0.2">
      <c r="A168" s="25" t="s">
        <v>1568</v>
      </c>
      <c r="B168" s="26" t="s">
        <v>1569</v>
      </c>
      <c r="C168" s="26" t="s">
        <v>1559</v>
      </c>
      <c r="D168" s="26" t="s">
        <v>130</v>
      </c>
      <c r="E168" s="26" t="s">
        <v>110</v>
      </c>
      <c r="F168" s="31">
        <v>38</v>
      </c>
      <c r="G168" s="26" t="s">
        <v>162</v>
      </c>
      <c r="H168" s="26" t="str">
        <f t="shared" ref="H168" si="36">IF(ISNA(VLOOKUP(G168,CommodityCodes,2,FALSE))=TRUE,"",VLOOKUP(G168,CommodityCodes,2,FALSE))</f>
        <v>Flushing Water</v>
      </c>
      <c r="I168" s="26"/>
      <c r="J168" s="26"/>
      <c r="K168" s="26" t="s">
        <v>113</v>
      </c>
      <c r="L168" s="26" t="s">
        <v>166</v>
      </c>
      <c r="M168" s="26" t="s">
        <v>602</v>
      </c>
      <c r="N168" s="22" t="s">
        <v>170</v>
      </c>
      <c r="O168" s="101" t="s">
        <v>2493</v>
      </c>
      <c r="P168" s="33" t="s">
        <v>1991</v>
      </c>
    </row>
    <row r="169" spans="1:16" x14ac:dyDescent="0.2">
      <c r="A169" s="25" t="s">
        <v>1571</v>
      </c>
      <c r="B169" s="26" t="s">
        <v>1570</v>
      </c>
      <c r="C169" s="26" t="s">
        <v>1559</v>
      </c>
      <c r="D169" s="26" t="s">
        <v>130</v>
      </c>
      <c r="E169" s="26" t="s">
        <v>110</v>
      </c>
      <c r="F169" s="31">
        <v>38</v>
      </c>
      <c r="G169" s="26" t="s">
        <v>162</v>
      </c>
      <c r="H169" s="26" t="str">
        <f t="shared" ref="H169" si="37">IF(ISNA(VLOOKUP(G169,CommodityCodes,2,FALSE))=TRUE,"",VLOOKUP(G169,CommodityCodes,2,FALSE))</f>
        <v>Flushing Water</v>
      </c>
      <c r="I169" s="26"/>
      <c r="J169" s="26"/>
      <c r="K169" s="26" t="s">
        <v>113</v>
      </c>
      <c r="L169" s="26" t="s">
        <v>166</v>
      </c>
      <c r="M169" s="26" t="s">
        <v>602</v>
      </c>
      <c r="N169" s="22" t="s">
        <v>170</v>
      </c>
      <c r="O169" s="101" t="s">
        <v>2493</v>
      </c>
      <c r="P169" s="33" t="s">
        <v>1991</v>
      </c>
    </row>
    <row r="170" spans="1:16" x14ac:dyDescent="0.2">
      <c r="A170" s="25" t="s">
        <v>1598</v>
      </c>
      <c r="B170" s="26" t="s">
        <v>2372</v>
      </c>
      <c r="C170" s="26" t="s">
        <v>1589</v>
      </c>
      <c r="D170" s="26" t="s">
        <v>155</v>
      </c>
      <c r="E170" s="26" t="s">
        <v>125</v>
      </c>
      <c r="F170" s="31">
        <v>150</v>
      </c>
      <c r="G170" s="26" t="s">
        <v>401</v>
      </c>
      <c r="H170" s="26" t="str">
        <f t="shared" si="27"/>
        <v>Fermented Sludge</v>
      </c>
      <c r="I170" s="26"/>
      <c r="J170" s="26"/>
      <c r="K170" s="26" t="s">
        <v>113</v>
      </c>
      <c r="L170" s="26" t="s">
        <v>166</v>
      </c>
      <c r="M170" s="26" t="s">
        <v>2478</v>
      </c>
      <c r="N170" s="26" t="s">
        <v>170</v>
      </c>
      <c r="O170" s="101" t="s">
        <v>2479</v>
      </c>
      <c r="P170" s="33"/>
    </row>
    <row r="171" spans="1:16" x14ac:dyDescent="0.2">
      <c r="A171" s="25" t="s">
        <v>1598</v>
      </c>
      <c r="B171" s="26" t="s">
        <v>2373</v>
      </c>
      <c r="C171" s="26" t="s">
        <v>1589</v>
      </c>
      <c r="D171" s="26" t="s">
        <v>155</v>
      </c>
      <c r="E171" s="26" t="s">
        <v>125</v>
      </c>
      <c r="F171" s="31">
        <v>150</v>
      </c>
      <c r="G171" s="26" t="s">
        <v>401</v>
      </c>
      <c r="H171" s="26" t="str">
        <f t="shared" ref="H171" si="38">IF(ISNA(VLOOKUP(G171,CommodityCodes,2,FALSE))=TRUE,"",VLOOKUP(G171,CommodityCodes,2,FALSE))</f>
        <v>Fermented Sludge</v>
      </c>
      <c r="I171" s="26"/>
      <c r="J171" s="26"/>
      <c r="K171" s="26" t="s">
        <v>113</v>
      </c>
      <c r="L171" s="26" t="s">
        <v>166</v>
      </c>
      <c r="M171" s="26" t="s">
        <v>2478</v>
      </c>
      <c r="N171" s="26" t="s">
        <v>170</v>
      </c>
      <c r="O171" s="101" t="s">
        <v>2479</v>
      </c>
      <c r="P171" s="33"/>
    </row>
    <row r="172" spans="1:16" x14ac:dyDescent="0.2">
      <c r="A172" s="25" t="s">
        <v>1598</v>
      </c>
      <c r="B172" s="26" t="s">
        <v>2371</v>
      </c>
      <c r="C172" s="26" t="s">
        <v>1599</v>
      </c>
      <c r="D172" s="26" t="s">
        <v>155</v>
      </c>
      <c r="E172" s="26" t="s">
        <v>125</v>
      </c>
      <c r="F172" s="31">
        <v>150</v>
      </c>
      <c r="G172" s="26" t="s">
        <v>401</v>
      </c>
      <c r="H172" s="26" t="str">
        <f t="shared" ref="H172:H173" si="39">IF(ISNA(VLOOKUP(G172,CommodityCodes,2,FALSE))=TRUE,"",VLOOKUP(G172,CommodityCodes,2,FALSE))</f>
        <v>Fermented Sludge</v>
      </c>
      <c r="I172" s="26"/>
      <c r="J172" s="26"/>
      <c r="K172" s="26" t="s">
        <v>113</v>
      </c>
      <c r="L172" s="26" t="s">
        <v>166</v>
      </c>
      <c r="M172" s="26" t="s">
        <v>2478</v>
      </c>
      <c r="N172" s="26" t="s">
        <v>170</v>
      </c>
      <c r="O172" s="101" t="s">
        <v>2479</v>
      </c>
      <c r="P172" s="33"/>
    </row>
    <row r="173" spans="1:16" x14ac:dyDescent="0.2">
      <c r="A173" s="25" t="s">
        <v>1618</v>
      </c>
      <c r="B173" s="26" t="s">
        <v>1626</v>
      </c>
      <c r="C173" s="26" t="s">
        <v>1620</v>
      </c>
      <c r="D173" s="26" t="s">
        <v>155</v>
      </c>
      <c r="E173" s="26" t="s">
        <v>125</v>
      </c>
      <c r="F173" s="31">
        <v>150</v>
      </c>
      <c r="G173" s="26" t="s">
        <v>401</v>
      </c>
      <c r="H173" s="26" t="str">
        <f t="shared" si="39"/>
        <v>Fermented Sludge</v>
      </c>
      <c r="I173" s="26"/>
      <c r="J173" s="26"/>
      <c r="K173" s="26" t="s">
        <v>113</v>
      </c>
      <c r="L173" s="26" t="s">
        <v>166</v>
      </c>
      <c r="M173" s="26" t="s">
        <v>2478</v>
      </c>
      <c r="N173" s="26" t="s">
        <v>170</v>
      </c>
      <c r="O173" s="101" t="s">
        <v>2479</v>
      </c>
      <c r="P173" s="33"/>
    </row>
    <row r="174" spans="1:16" x14ac:dyDescent="0.2">
      <c r="A174" s="25" t="s">
        <v>1621</v>
      </c>
      <c r="B174" s="26" t="s">
        <v>1627</v>
      </c>
      <c r="C174" s="26" t="s">
        <v>1620</v>
      </c>
      <c r="D174" s="26" t="s">
        <v>155</v>
      </c>
      <c r="E174" s="26" t="s">
        <v>125</v>
      </c>
      <c r="F174" s="31">
        <v>150</v>
      </c>
      <c r="G174" s="26" t="s">
        <v>401</v>
      </c>
      <c r="H174" s="26" t="str">
        <f t="shared" ref="H174:H176" si="40">IF(ISNA(VLOOKUP(G174,CommodityCodes,2,FALSE))=TRUE,"",VLOOKUP(G174,CommodityCodes,2,FALSE))</f>
        <v>Fermented Sludge</v>
      </c>
      <c r="I174" s="26"/>
      <c r="J174" s="26"/>
      <c r="K174" s="26" t="s">
        <v>113</v>
      </c>
      <c r="L174" s="26" t="s">
        <v>166</v>
      </c>
      <c r="M174" s="26" t="s">
        <v>2478</v>
      </c>
      <c r="N174" s="26" t="s">
        <v>170</v>
      </c>
      <c r="O174" s="101" t="s">
        <v>2479</v>
      </c>
      <c r="P174" s="33"/>
    </row>
    <row r="175" spans="1:16" x14ac:dyDescent="0.2">
      <c r="A175" s="25" t="s">
        <v>1623</v>
      </c>
      <c r="B175" s="26" t="s">
        <v>1628</v>
      </c>
      <c r="C175" s="26" t="s">
        <v>1625</v>
      </c>
      <c r="D175" s="26" t="s">
        <v>155</v>
      </c>
      <c r="E175" s="26" t="s">
        <v>125</v>
      </c>
      <c r="F175" s="31">
        <v>150</v>
      </c>
      <c r="G175" s="26" t="s">
        <v>401</v>
      </c>
      <c r="H175" s="26" t="str">
        <f t="shared" si="40"/>
        <v>Fermented Sludge</v>
      </c>
      <c r="I175" s="26"/>
      <c r="J175" s="26"/>
      <c r="K175" s="26" t="s">
        <v>113</v>
      </c>
      <c r="L175" s="26" t="s">
        <v>166</v>
      </c>
      <c r="M175" s="26" t="s">
        <v>2478</v>
      </c>
      <c r="N175" s="26" t="s">
        <v>170</v>
      </c>
      <c r="O175" s="101" t="s">
        <v>2479</v>
      </c>
      <c r="P175" s="33"/>
    </row>
    <row r="176" spans="1:16" x14ac:dyDescent="0.2">
      <c r="A176" s="25" t="s">
        <v>1629</v>
      </c>
      <c r="B176" s="26" t="s">
        <v>1630</v>
      </c>
      <c r="C176" s="26" t="s">
        <v>1620</v>
      </c>
      <c r="D176" s="26" t="s">
        <v>130</v>
      </c>
      <c r="E176" s="26" t="s">
        <v>110</v>
      </c>
      <c r="F176" s="31">
        <v>38</v>
      </c>
      <c r="G176" s="26" t="s">
        <v>162</v>
      </c>
      <c r="H176" s="26" t="str">
        <f t="shared" si="40"/>
        <v>Flushing Water</v>
      </c>
      <c r="I176" s="26"/>
      <c r="J176" s="26"/>
      <c r="K176" s="26" t="s">
        <v>113</v>
      </c>
      <c r="L176" s="26" t="s">
        <v>166</v>
      </c>
      <c r="M176" s="26" t="s">
        <v>602</v>
      </c>
      <c r="N176" s="22" t="s">
        <v>170</v>
      </c>
      <c r="O176" s="101" t="s">
        <v>2479</v>
      </c>
      <c r="P176" s="33"/>
    </row>
    <row r="177" spans="1:16" x14ac:dyDescent="0.2">
      <c r="A177" s="25" t="s">
        <v>1631</v>
      </c>
      <c r="B177" s="26" t="s">
        <v>1632</v>
      </c>
      <c r="C177" s="26" t="s">
        <v>1620</v>
      </c>
      <c r="D177" s="26" t="s">
        <v>130</v>
      </c>
      <c r="E177" s="26" t="s">
        <v>110</v>
      </c>
      <c r="F177" s="31">
        <v>38</v>
      </c>
      <c r="G177" s="26" t="s">
        <v>162</v>
      </c>
      <c r="H177" s="26" t="str">
        <f t="shared" ref="H177" si="41">IF(ISNA(VLOOKUP(G177,CommodityCodes,2,FALSE))=TRUE,"",VLOOKUP(G177,CommodityCodes,2,FALSE))</f>
        <v>Flushing Water</v>
      </c>
      <c r="I177" s="26"/>
      <c r="J177" s="26"/>
      <c r="K177" s="26" t="s">
        <v>113</v>
      </c>
      <c r="L177" s="26" t="s">
        <v>166</v>
      </c>
      <c r="M177" s="26" t="s">
        <v>602</v>
      </c>
      <c r="N177" s="22" t="s">
        <v>170</v>
      </c>
      <c r="O177" s="101" t="s">
        <v>2479</v>
      </c>
      <c r="P177" s="33"/>
    </row>
    <row r="178" spans="1:16" x14ac:dyDescent="0.2">
      <c r="A178" s="25" t="s">
        <v>1633</v>
      </c>
      <c r="B178" s="26" t="s">
        <v>1634</v>
      </c>
      <c r="C178" s="26" t="s">
        <v>1625</v>
      </c>
      <c r="D178" s="26" t="s">
        <v>130</v>
      </c>
      <c r="E178" s="26" t="s">
        <v>110</v>
      </c>
      <c r="F178" s="31">
        <v>38</v>
      </c>
      <c r="G178" s="26" t="s">
        <v>162</v>
      </c>
      <c r="H178" s="26" t="str">
        <f t="shared" ref="H178:H179" si="42">IF(ISNA(VLOOKUP(G178,CommodityCodes,2,FALSE))=TRUE,"",VLOOKUP(G178,CommodityCodes,2,FALSE))</f>
        <v>Flushing Water</v>
      </c>
      <c r="I178" s="26"/>
      <c r="J178" s="26"/>
      <c r="K178" s="26" t="s">
        <v>113</v>
      </c>
      <c r="L178" s="26" t="s">
        <v>166</v>
      </c>
      <c r="M178" s="26" t="s">
        <v>602</v>
      </c>
      <c r="N178" s="22" t="s">
        <v>170</v>
      </c>
      <c r="O178" s="101" t="s">
        <v>2479</v>
      </c>
      <c r="P178" s="33"/>
    </row>
    <row r="179" spans="1:16" x14ac:dyDescent="0.2">
      <c r="A179" s="25" t="s">
        <v>2392</v>
      </c>
      <c r="B179" s="26" t="s">
        <v>1635</v>
      </c>
      <c r="C179" s="26" t="s">
        <v>1620</v>
      </c>
      <c r="D179" s="26" t="s">
        <v>130</v>
      </c>
      <c r="E179" s="26" t="s">
        <v>110</v>
      </c>
      <c r="F179" s="31">
        <v>38</v>
      </c>
      <c r="G179" s="26" t="s">
        <v>162</v>
      </c>
      <c r="H179" s="26" t="str">
        <f t="shared" si="42"/>
        <v>Flushing Water</v>
      </c>
      <c r="I179" s="26"/>
      <c r="J179" s="26"/>
      <c r="K179" s="26" t="s">
        <v>113</v>
      </c>
      <c r="L179" s="26" t="s">
        <v>166</v>
      </c>
      <c r="M179" s="26" t="s">
        <v>602</v>
      </c>
      <c r="N179" s="22" t="s">
        <v>170</v>
      </c>
      <c r="O179" s="101" t="s">
        <v>2493</v>
      </c>
      <c r="P179" s="33" t="s">
        <v>1991</v>
      </c>
    </row>
    <row r="180" spans="1:16" x14ac:dyDescent="0.2">
      <c r="A180" s="25" t="s">
        <v>2393</v>
      </c>
      <c r="B180" s="26" t="s">
        <v>1636</v>
      </c>
      <c r="C180" s="26" t="s">
        <v>1620</v>
      </c>
      <c r="D180" s="26" t="s">
        <v>130</v>
      </c>
      <c r="E180" s="26" t="s">
        <v>110</v>
      </c>
      <c r="F180" s="31">
        <v>38</v>
      </c>
      <c r="G180" s="26" t="s">
        <v>162</v>
      </c>
      <c r="H180" s="26" t="str">
        <f t="shared" ref="H180:H184" si="43">IF(ISNA(VLOOKUP(G180,CommodityCodes,2,FALSE))=TRUE,"",VLOOKUP(G180,CommodityCodes,2,FALSE))</f>
        <v>Flushing Water</v>
      </c>
      <c r="I180" s="26"/>
      <c r="J180" s="26"/>
      <c r="K180" s="26" t="s">
        <v>113</v>
      </c>
      <c r="L180" s="26" t="s">
        <v>166</v>
      </c>
      <c r="M180" s="26" t="s">
        <v>602</v>
      </c>
      <c r="N180" s="22" t="s">
        <v>170</v>
      </c>
      <c r="O180" s="101" t="s">
        <v>2493</v>
      </c>
      <c r="P180" s="33" t="s">
        <v>1991</v>
      </c>
    </row>
    <row r="181" spans="1:16" x14ac:dyDescent="0.2">
      <c r="A181" s="25" t="s">
        <v>2394</v>
      </c>
      <c r="B181" s="26" t="s">
        <v>1637</v>
      </c>
      <c r="C181" s="26" t="s">
        <v>1625</v>
      </c>
      <c r="D181" s="26" t="s">
        <v>130</v>
      </c>
      <c r="E181" s="26" t="s">
        <v>110</v>
      </c>
      <c r="F181" s="31">
        <v>38</v>
      </c>
      <c r="G181" s="26" t="s">
        <v>162</v>
      </c>
      <c r="H181" s="26" t="str">
        <f t="shared" si="43"/>
        <v>Flushing Water</v>
      </c>
      <c r="I181" s="26"/>
      <c r="J181" s="26"/>
      <c r="K181" s="26" t="s">
        <v>113</v>
      </c>
      <c r="L181" s="26" t="s">
        <v>166</v>
      </c>
      <c r="M181" s="26" t="s">
        <v>602</v>
      </c>
      <c r="N181" s="22" t="s">
        <v>170</v>
      </c>
      <c r="O181" s="101" t="s">
        <v>2493</v>
      </c>
      <c r="P181" s="33" t="s">
        <v>1991</v>
      </c>
    </row>
    <row r="182" spans="1:16" x14ac:dyDescent="0.2">
      <c r="A182" s="25" t="s">
        <v>2375</v>
      </c>
      <c r="B182" s="26" t="s">
        <v>2374</v>
      </c>
      <c r="C182" s="26" t="s">
        <v>1994</v>
      </c>
      <c r="D182" s="26" t="s">
        <v>130</v>
      </c>
      <c r="E182" s="26" t="s">
        <v>110</v>
      </c>
      <c r="F182" s="31">
        <v>25</v>
      </c>
      <c r="G182" s="26" t="s">
        <v>181</v>
      </c>
      <c r="H182" s="26" t="str">
        <f t="shared" si="43"/>
        <v>Process Drain</v>
      </c>
      <c r="I182" s="26"/>
      <c r="J182" s="26"/>
      <c r="K182" s="26" t="s">
        <v>113</v>
      </c>
      <c r="L182" s="26" t="s">
        <v>166</v>
      </c>
      <c r="M182" s="26" t="s">
        <v>602</v>
      </c>
      <c r="N182" s="22" t="s">
        <v>170</v>
      </c>
      <c r="O182" s="101" t="s">
        <v>2493</v>
      </c>
      <c r="P182" s="33" t="s">
        <v>2376</v>
      </c>
    </row>
    <row r="183" spans="1:16" x14ac:dyDescent="0.2">
      <c r="A183" s="25" t="s">
        <v>2377</v>
      </c>
      <c r="B183" s="26" t="s">
        <v>2378</v>
      </c>
      <c r="C183" s="26" t="s">
        <v>1994</v>
      </c>
      <c r="D183" s="26" t="s">
        <v>130</v>
      </c>
      <c r="E183" s="26" t="s">
        <v>110</v>
      </c>
      <c r="F183" s="31">
        <v>25</v>
      </c>
      <c r="G183" s="26" t="s">
        <v>181</v>
      </c>
      <c r="H183" s="26" t="str">
        <f t="shared" ref="H183" si="44">IF(ISNA(VLOOKUP(G183,CommodityCodes,2,FALSE))=TRUE,"",VLOOKUP(G183,CommodityCodes,2,FALSE))</f>
        <v>Process Drain</v>
      </c>
      <c r="I183" s="26"/>
      <c r="J183" s="26"/>
      <c r="K183" s="26" t="s">
        <v>113</v>
      </c>
      <c r="L183" s="26" t="s">
        <v>166</v>
      </c>
      <c r="M183" s="26" t="s">
        <v>602</v>
      </c>
      <c r="N183" s="22" t="s">
        <v>170</v>
      </c>
      <c r="O183" s="101" t="s">
        <v>2493</v>
      </c>
      <c r="P183" s="33" t="s">
        <v>2376</v>
      </c>
    </row>
    <row r="184" spans="1:16" x14ac:dyDescent="0.2">
      <c r="A184" s="25" t="s">
        <v>2005</v>
      </c>
      <c r="B184" s="26" t="s">
        <v>2031</v>
      </c>
      <c r="C184" s="26" t="s">
        <v>1663</v>
      </c>
      <c r="D184" s="26" t="s">
        <v>154</v>
      </c>
      <c r="E184" s="26" t="s">
        <v>1082</v>
      </c>
      <c r="F184" s="31">
        <v>150</v>
      </c>
      <c r="G184" s="26" t="s">
        <v>522</v>
      </c>
      <c r="H184" s="26" t="str">
        <f t="shared" si="43"/>
        <v>Waste Activated Sludge Filtrate</v>
      </c>
      <c r="I184" s="26"/>
      <c r="J184" s="26"/>
      <c r="K184" s="26" t="s">
        <v>249</v>
      </c>
      <c r="L184" s="26" t="s">
        <v>166</v>
      </c>
      <c r="M184" s="26" t="s">
        <v>2478</v>
      </c>
      <c r="N184" s="22" t="s">
        <v>170</v>
      </c>
      <c r="O184" s="101" t="s">
        <v>2494</v>
      </c>
      <c r="P184" s="33"/>
    </row>
    <row r="185" spans="1:16" x14ac:dyDescent="0.2">
      <c r="A185" s="25" t="s">
        <v>2010</v>
      </c>
      <c r="B185" s="26" t="s">
        <v>2032</v>
      </c>
      <c r="C185" s="26" t="s">
        <v>1663</v>
      </c>
      <c r="D185" s="26" t="s">
        <v>154</v>
      </c>
      <c r="E185" s="26" t="s">
        <v>1082</v>
      </c>
      <c r="F185" s="31">
        <v>150</v>
      </c>
      <c r="G185" s="26" t="s">
        <v>522</v>
      </c>
      <c r="H185" s="26" t="str">
        <f t="shared" ref="H185:H189" si="45">IF(ISNA(VLOOKUP(G185,CommodityCodes,2,FALSE))=TRUE,"",VLOOKUP(G185,CommodityCodes,2,FALSE))</f>
        <v>Waste Activated Sludge Filtrate</v>
      </c>
      <c r="I185" s="26"/>
      <c r="J185" s="26"/>
      <c r="K185" s="26" t="s">
        <v>249</v>
      </c>
      <c r="L185" s="26" t="s">
        <v>166</v>
      </c>
      <c r="M185" s="26" t="s">
        <v>2478</v>
      </c>
      <c r="N185" s="22" t="s">
        <v>170</v>
      </c>
      <c r="O185" s="101" t="s">
        <v>2494</v>
      </c>
      <c r="P185" s="33"/>
    </row>
    <row r="186" spans="1:16" x14ac:dyDescent="0.2">
      <c r="A186" s="25" t="s">
        <v>2017</v>
      </c>
      <c r="B186" s="26" t="s">
        <v>2033</v>
      </c>
      <c r="C186" s="26" t="s">
        <v>1676</v>
      </c>
      <c r="D186" s="26" t="s">
        <v>154</v>
      </c>
      <c r="E186" s="26" t="s">
        <v>1082</v>
      </c>
      <c r="F186" s="31">
        <v>150</v>
      </c>
      <c r="G186" s="26" t="s">
        <v>399</v>
      </c>
      <c r="H186" s="26" t="str">
        <f t="shared" si="45"/>
        <v>Fermented Sludge Filtrate</v>
      </c>
      <c r="I186" s="26"/>
      <c r="J186" s="26"/>
      <c r="K186" s="26" t="s">
        <v>249</v>
      </c>
      <c r="L186" s="26" t="s">
        <v>166</v>
      </c>
      <c r="M186" s="26" t="s">
        <v>2478</v>
      </c>
      <c r="N186" s="22" t="s">
        <v>170</v>
      </c>
      <c r="O186" s="101" t="s">
        <v>2494</v>
      </c>
      <c r="P186" s="33"/>
    </row>
    <row r="187" spans="1:16" x14ac:dyDescent="0.2">
      <c r="A187" s="25" t="s">
        <v>2019</v>
      </c>
      <c r="B187" s="26" t="s">
        <v>2034</v>
      </c>
      <c r="C187" s="26" t="s">
        <v>1676</v>
      </c>
      <c r="D187" s="26" t="s">
        <v>154</v>
      </c>
      <c r="E187" s="26" t="s">
        <v>1082</v>
      </c>
      <c r="F187" s="31">
        <v>150</v>
      </c>
      <c r="G187" s="26" t="s">
        <v>399</v>
      </c>
      <c r="H187" s="26" t="str">
        <f t="shared" si="45"/>
        <v>Fermented Sludge Filtrate</v>
      </c>
      <c r="I187" s="26"/>
      <c r="J187" s="26"/>
      <c r="K187" s="26" t="s">
        <v>249</v>
      </c>
      <c r="L187" s="26" t="s">
        <v>166</v>
      </c>
      <c r="M187" s="26" t="s">
        <v>2478</v>
      </c>
      <c r="N187" s="22" t="s">
        <v>170</v>
      </c>
      <c r="O187" s="101" t="s">
        <v>2494</v>
      </c>
      <c r="P187" s="33"/>
    </row>
    <row r="188" spans="1:16" x14ac:dyDescent="0.2">
      <c r="A188" s="25" t="s">
        <v>1890</v>
      </c>
      <c r="B188" s="26" t="s">
        <v>2035</v>
      </c>
      <c r="C188" s="26" t="s">
        <v>1677</v>
      </c>
      <c r="D188" s="26" t="s">
        <v>154</v>
      </c>
      <c r="E188" s="26" t="s">
        <v>1082</v>
      </c>
      <c r="F188" s="31">
        <v>150</v>
      </c>
      <c r="G188" s="26" t="s">
        <v>399</v>
      </c>
      <c r="H188" s="26" t="str">
        <f t="shared" si="45"/>
        <v>Fermented Sludge Filtrate</v>
      </c>
      <c r="I188" s="26"/>
      <c r="J188" s="26"/>
      <c r="K188" s="26" t="s">
        <v>249</v>
      </c>
      <c r="L188" s="26" t="s">
        <v>166</v>
      </c>
      <c r="M188" s="26" t="s">
        <v>2478</v>
      </c>
      <c r="N188" s="22" t="s">
        <v>170</v>
      </c>
      <c r="O188" s="101" t="s">
        <v>2494</v>
      </c>
      <c r="P188" s="33"/>
    </row>
    <row r="189" spans="1:16" x14ac:dyDescent="0.2">
      <c r="A189" s="25" t="s">
        <v>1891</v>
      </c>
      <c r="B189" s="26" t="s">
        <v>2036</v>
      </c>
      <c r="C189" s="26" t="s">
        <v>1677</v>
      </c>
      <c r="D189" s="26" t="s">
        <v>154</v>
      </c>
      <c r="E189" s="26" t="s">
        <v>1082</v>
      </c>
      <c r="F189" s="31">
        <v>150</v>
      </c>
      <c r="G189" s="26" t="s">
        <v>399</v>
      </c>
      <c r="H189" s="26" t="str">
        <f t="shared" si="45"/>
        <v>Fermented Sludge Filtrate</v>
      </c>
      <c r="I189" s="26"/>
      <c r="J189" s="26"/>
      <c r="K189" s="26" t="s">
        <v>249</v>
      </c>
      <c r="L189" s="26" t="s">
        <v>166</v>
      </c>
      <c r="M189" s="26" t="s">
        <v>2478</v>
      </c>
      <c r="N189" s="22" t="s">
        <v>170</v>
      </c>
      <c r="O189" s="101" t="s">
        <v>2494</v>
      </c>
      <c r="P189" s="33"/>
    </row>
    <row r="190" spans="1:16" x14ac:dyDescent="0.2">
      <c r="A190" s="35" t="s">
        <v>542</v>
      </c>
      <c r="B190" s="37"/>
      <c r="C190" s="37"/>
      <c r="D190" s="37"/>
      <c r="E190" s="37"/>
      <c r="F190" s="37"/>
      <c r="G190" s="37"/>
      <c r="H190" s="37" t="str">
        <f t="shared" si="27"/>
        <v/>
      </c>
      <c r="I190" s="37"/>
      <c r="J190" s="37"/>
      <c r="K190" s="37"/>
      <c r="L190" s="37"/>
      <c r="M190" s="37"/>
      <c r="N190" s="37"/>
      <c r="O190" s="102"/>
      <c r="P190" s="39"/>
    </row>
    <row r="191" spans="1:16" x14ac:dyDescent="0.2">
      <c r="A191" s="25" t="s">
        <v>1933</v>
      </c>
      <c r="B191" s="26" t="s">
        <v>2317</v>
      </c>
      <c r="C191" s="26" t="s">
        <v>1831</v>
      </c>
      <c r="D191" s="26" t="s">
        <v>2415</v>
      </c>
      <c r="E191" s="26" t="s">
        <v>222</v>
      </c>
      <c r="F191" s="31">
        <v>75</v>
      </c>
      <c r="G191" s="26" t="s">
        <v>261</v>
      </c>
      <c r="H191" s="26" t="str">
        <f t="shared" si="27"/>
        <v>Glycol Supply</v>
      </c>
      <c r="I191" s="26"/>
      <c r="J191" s="26"/>
      <c r="K191" s="26" t="s">
        <v>249</v>
      </c>
      <c r="L191" s="26">
        <v>7</v>
      </c>
      <c r="M191" s="26" t="s">
        <v>2478</v>
      </c>
      <c r="N191" s="22" t="s">
        <v>170</v>
      </c>
      <c r="O191" s="101" t="s">
        <v>2493</v>
      </c>
      <c r="P191" s="34" t="s">
        <v>1955</v>
      </c>
    </row>
    <row r="192" spans="1:16" x14ac:dyDescent="0.2">
      <c r="A192" s="25" t="s">
        <v>1935</v>
      </c>
      <c r="B192" s="26" t="s">
        <v>1936</v>
      </c>
      <c r="C192" s="26" t="s">
        <v>1900</v>
      </c>
      <c r="D192" s="26" t="s">
        <v>130</v>
      </c>
      <c r="E192" s="26" t="s">
        <v>140</v>
      </c>
      <c r="F192" s="31">
        <v>25</v>
      </c>
      <c r="G192" s="26" t="s">
        <v>181</v>
      </c>
      <c r="H192" s="26" t="str">
        <f t="shared" ref="H192" si="46">IF(ISNA(VLOOKUP(G192,CommodityCodes,2,FALSE))=TRUE,"",VLOOKUP(G192,CommodityCodes,2,FALSE))</f>
        <v>Process Drain</v>
      </c>
      <c r="I192" s="26"/>
      <c r="J192" s="26"/>
      <c r="K192" s="22" t="s">
        <v>113</v>
      </c>
      <c r="L192" s="22">
        <v>7</v>
      </c>
      <c r="M192" s="22" t="s">
        <v>602</v>
      </c>
      <c r="N192" s="22" t="s">
        <v>170</v>
      </c>
      <c r="O192" s="101" t="s">
        <v>2493</v>
      </c>
      <c r="P192" s="34" t="s">
        <v>1955</v>
      </c>
    </row>
    <row r="193" spans="1:16" x14ac:dyDescent="0.2">
      <c r="A193" s="25" t="s">
        <v>1937</v>
      </c>
      <c r="B193" s="26" t="s">
        <v>1938</v>
      </c>
      <c r="C193" s="26" t="s">
        <v>1903</v>
      </c>
      <c r="D193" s="26" t="s">
        <v>130</v>
      </c>
      <c r="E193" s="26" t="s">
        <v>140</v>
      </c>
      <c r="F193" s="31">
        <v>25</v>
      </c>
      <c r="G193" s="26" t="s">
        <v>181</v>
      </c>
      <c r="H193" s="26" t="str">
        <f t="shared" ref="H193" si="47">IF(ISNA(VLOOKUP(G193,CommodityCodes,2,FALSE))=TRUE,"",VLOOKUP(G193,CommodityCodes,2,FALSE))</f>
        <v>Process Drain</v>
      </c>
      <c r="I193" s="26"/>
      <c r="J193" s="26"/>
      <c r="K193" s="22" t="s">
        <v>113</v>
      </c>
      <c r="L193" s="22">
        <v>7</v>
      </c>
      <c r="M193" s="22" t="s">
        <v>602</v>
      </c>
      <c r="N193" s="22" t="s">
        <v>170</v>
      </c>
      <c r="O193" s="101" t="s">
        <v>2493</v>
      </c>
      <c r="P193" s="34" t="s">
        <v>1955</v>
      </c>
    </row>
    <row r="194" spans="1:16" x14ac:dyDescent="0.2">
      <c r="A194" s="25" t="s">
        <v>1939</v>
      </c>
      <c r="B194" s="26" t="s">
        <v>2352</v>
      </c>
      <c r="C194" s="26" t="s">
        <v>1901</v>
      </c>
      <c r="D194" s="26" t="s">
        <v>130</v>
      </c>
      <c r="E194" s="26" t="s">
        <v>140</v>
      </c>
      <c r="F194" s="31">
        <v>25</v>
      </c>
      <c r="G194" s="26" t="s">
        <v>181</v>
      </c>
      <c r="H194" s="26" t="str">
        <f t="shared" ref="H194:H195" si="48">IF(ISNA(VLOOKUP(G194,CommodityCodes,2,FALSE))=TRUE,"",VLOOKUP(G194,CommodityCodes,2,FALSE))</f>
        <v>Process Drain</v>
      </c>
      <c r="I194" s="26"/>
      <c r="J194" s="26"/>
      <c r="K194" s="22" t="s">
        <v>113</v>
      </c>
      <c r="L194" s="22" t="s">
        <v>166</v>
      </c>
      <c r="M194" s="22" t="s">
        <v>602</v>
      </c>
      <c r="N194" s="22" t="s">
        <v>170</v>
      </c>
      <c r="O194" s="101" t="s">
        <v>2493</v>
      </c>
      <c r="P194" s="34" t="s">
        <v>1940</v>
      </c>
    </row>
    <row r="195" spans="1:16" x14ac:dyDescent="0.2">
      <c r="A195" s="25" t="s">
        <v>1895</v>
      </c>
      <c r="B195" s="26" t="s">
        <v>2251</v>
      </c>
      <c r="C195" s="26" t="s">
        <v>1901</v>
      </c>
      <c r="D195" s="26" t="s">
        <v>130</v>
      </c>
      <c r="E195" s="26" t="s">
        <v>916</v>
      </c>
      <c r="F195" s="31">
        <v>75</v>
      </c>
      <c r="G195" s="26" t="s">
        <v>162</v>
      </c>
      <c r="H195" s="26" t="str">
        <f t="shared" si="48"/>
        <v>Flushing Water</v>
      </c>
      <c r="I195" s="26"/>
      <c r="J195" s="26"/>
      <c r="K195" s="22" t="s">
        <v>113</v>
      </c>
      <c r="L195" s="22" t="s">
        <v>166</v>
      </c>
      <c r="M195" s="26" t="s">
        <v>2478</v>
      </c>
      <c r="N195" s="22" t="s">
        <v>170</v>
      </c>
      <c r="O195" s="101" t="s">
        <v>2491</v>
      </c>
      <c r="P195" s="34"/>
    </row>
    <row r="196" spans="1:16" x14ac:dyDescent="0.2">
      <c r="A196" s="25" t="s">
        <v>1941</v>
      </c>
      <c r="B196" s="26" t="s">
        <v>2252</v>
      </c>
      <c r="C196" s="26" t="s">
        <v>1901</v>
      </c>
      <c r="D196" s="26" t="s">
        <v>130</v>
      </c>
      <c r="E196" s="26" t="s">
        <v>916</v>
      </c>
      <c r="F196" s="31">
        <v>38</v>
      </c>
      <c r="G196" s="26" t="s">
        <v>319</v>
      </c>
      <c r="H196" s="26" t="str">
        <f t="shared" ref="H196:H200" si="49">IF(ISNA(VLOOKUP(G196,CommodityCodes,2,FALSE))=TRUE,"",VLOOKUP(G196,CommodityCodes,2,FALSE))</f>
        <v>Non-Potable Water</v>
      </c>
      <c r="I196" s="26"/>
      <c r="J196" s="26"/>
      <c r="K196" s="22" t="s">
        <v>113</v>
      </c>
      <c r="L196" s="22" t="s">
        <v>166</v>
      </c>
      <c r="M196" s="22" t="s">
        <v>602</v>
      </c>
      <c r="N196" s="22" t="s">
        <v>170</v>
      </c>
      <c r="O196" s="101" t="s">
        <v>2479</v>
      </c>
      <c r="P196" s="34"/>
    </row>
    <row r="197" spans="1:16" x14ac:dyDescent="0.2">
      <c r="A197" s="25" t="s">
        <v>1942</v>
      </c>
      <c r="B197" s="26" t="s">
        <v>1946</v>
      </c>
      <c r="C197" s="26" t="s">
        <v>1901</v>
      </c>
      <c r="D197" s="26" t="s">
        <v>130</v>
      </c>
      <c r="E197" s="26" t="s">
        <v>916</v>
      </c>
      <c r="F197" s="31">
        <v>25</v>
      </c>
      <c r="G197" s="26" t="s">
        <v>162</v>
      </c>
      <c r="H197" s="26" t="str">
        <f t="shared" si="49"/>
        <v>Flushing Water</v>
      </c>
      <c r="I197" s="26"/>
      <c r="J197" s="26"/>
      <c r="K197" s="22" t="s">
        <v>113</v>
      </c>
      <c r="L197" s="22">
        <v>7</v>
      </c>
      <c r="M197" s="22" t="s">
        <v>222</v>
      </c>
      <c r="N197" s="22" t="s">
        <v>170</v>
      </c>
      <c r="O197" s="101" t="s">
        <v>2493</v>
      </c>
      <c r="P197" s="34" t="s">
        <v>1955</v>
      </c>
    </row>
    <row r="198" spans="1:16" x14ac:dyDescent="0.2">
      <c r="A198" s="25" t="s">
        <v>1943</v>
      </c>
      <c r="B198" s="26" t="s">
        <v>1945</v>
      </c>
      <c r="C198" s="26" t="s">
        <v>1901</v>
      </c>
      <c r="D198" s="26" t="s">
        <v>130</v>
      </c>
      <c r="E198" s="26" t="s">
        <v>916</v>
      </c>
      <c r="F198" s="31">
        <v>25</v>
      </c>
      <c r="G198" s="26" t="s">
        <v>162</v>
      </c>
      <c r="H198" s="26" t="str">
        <f t="shared" si="49"/>
        <v>Flushing Water</v>
      </c>
      <c r="I198" s="26"/>
      <c r="J198" s="26"/>
      <c r="K198" s="22" t="s">
        <v>113</v>
      </c>
      <c r="L198" s="22">
        <v>7</v>
      </c>
      <c r="M198" s="22" t="s">
        <v>222</v>
      </c>
      <c r="N198" s="22" t="s">
        <v>170</v>
      </c>
      <c r="O198" s="101" t="s">
        <v>2493</v>
      </c>
      <c r="P198" s="34" t="s">
        <v>1955</v>
      </c>
    </row>
    <row r="199" spans="1:16" x14ac:dyDescent="0.2">
      <c r="A199" s="25" t="s">
        <v>1944</v>
      </c>
      <c r="B199" s="26" t="s">
        <v>1947</v>
      </c>
      <c r="C199" s="26" t="s">
        <v>1901</v>
      </c>
      <c r="D199" s="26" t="s">
        <v>130</v>
      </c>
      <c r="E199" s="26" t="s">
        <v>916</v>
      </c>
      <c r="F199" s="31">
        <v>25</v>
      </c>
      <c r="G199" s="26" t="s">
        <v>162</v>
      </c>
      <c r="H199" s="26" t="str">
        <f t="shared" si="49"/>
        <v>Flushing Water</v>
      </c>
      <c r="I199" s="26"/>
      <c r="J199" s="26"/>
      <c r="K199" s="22" t="s">
        <v>113</v>
      </c>
      <c r="L199" s="22">
        <v>7</v>
      </c>
      <c r="M199" s="22" t="s">
        <v>222</v>
      </c>
      <c r="N199" s="22" t="s">
        <v>170</v>
      </c>
      <c r="O199" s="101" t="s">
        <v>2493</v>
      </c>
      <c r="P199" s="34" t="s">
        <v>1955</v>
      </c>
    </row>
    <row r="200" spans="1:16" x14ac:dyDescent="0.2">
      <c r="A200" s="25" t="s">
        <v>1948</v>
      </c>
      <c r="B200" s="26" t="s">
        <v>1952</v>
      </c>
      <c r="C200" s="26" t="s">
        <v>1931</v>
      </c>
      <c r="D200" s="26" t="s">
        <v>2037</v>
      </c>
      <c r="E200" s="26" t="s">
        <v>2038</v>
      </c>
      <c r="F200" s="65">
        <v>1200</v>
      </c>
      <c r="G200" s="26" t="s">
        <v>397</v>
      </c>
      <c r="H200" s="26" t="str">
        <f t="shared" si="49"/>
        <v>Foul Air</v>
      </c>
      <c r="I200" s="26"/>
      <c r="J200" s="26"/>
      <c r="K200" s="22" t="s">
        <v>113</v>
      </c>
      <c r="L200" s="22">
        <v>8</v>
      </c>
      <c r="M200" s="26" t="s">
        <v>2478</v>
      </c>
      <c r="N200" s="22" t="s">
        <v>170</v>
      </c>
      <c r="O200" s="101" t="s">
        <v>2491</v>
      </c>
      <c r="P200" s="34" t="s">
        <v>1954</v>
      </c>
    </row>
    <row r="201" spans="1:16" x14ac:dyDescent="0.2">
      <c r="A201" s="25" t="s">
        <v>1949</v>
      </c>
      <c r="B201" s="26" t="s">
        <v>1953</v>
      </c>
      <c r="C201" s="26" t="s">
        <v>1931</v>
      </c>
      <c r="D201" s="26" t="s">
        <v>2037</v>
      </c>
      <c r="E201" s="26" t="s">
        <v>2038</v>
      </c>
      <c r="F201" s="65">
        <v>1200</v>
      </c>
      <c r="G201" s="26" t="s">
        <v>397</v>
      </c>
      <c r="H201" s="26" t="str">
        <f t="shared" ref="H201" si="50">IF(ISNA(VLOOKUP(G201,CommodityCodes,2,FALSE))=TRUE,"",VLOOKUP(G201,CommodityCodes,2,FALSE))</f>
        <v>Foul Air</v>
      </c>
      <c r="I201" s="26"/>
      <c r="J201" s="26"/>
      <c r="K201" s="22" t="s">
        <v>113</v>
      </c>
      <c r="L201" s="22">
        <v>8</v>
      </c>
      <c r="M201" s="26" t="s">
        <v>2478</v>
      </c>
      <c r="N201" s="22" t="s">
        <v>170</v>
      </c>
      <c r="O201" s="101" t="s">
        <v>2491</v>
      </c>
      <c r="P201" s="34" t="s">
        <v>1954</v>
      </c>
    </row>
    <row r="202" spans="1:16" x14ac:dyDescent="0.2">
      <c r="A202" s="35" t="s">
        <v>543</v>
      </c>
      <c r="B202" s="37"/>
      <c r="C202" s="37"/>
      <c r="D202" s="37"/>
      <c r="E202" s="37"/>
      <c r="F202" s="37"/>
      <c r="G202" s="37"/>
      <c r="H202" s="37" t="str">
        <f t="shared" si="27"/>
        <v/>
      </c>
      <c r="I202" s="37"/>
      <c r="J202" s="37"/>
      <c r="K202" s="37"/>
      <c r="L202" s="37"/>
      <c r="M202" s="37"/>
      <c r="N202" s="37"/>
      <c r="O202" s="102"/>
      <c r="P202" s="39"/>
    </row>
    <row r="203" spans="1:16" x14ac:dyDescent="0.2">
      <c r="A203" s="27" t="s">
        <v>606</v>
      </c>
      <c r="B203" s="26"/>
      <c r="C203" s="26"/>
      <c r="D203" s="26"/>
      <c r="E203" s="26"/>
      <c r="F203" s="31"/>
      <c r="G203" s="26"/>
      <c r="H203" s="26" t="str">
        <f t="shared" si="27"/>
        <v/>
      </c>
      <c r="I203" s="26"/>
      <c r="J203" s="26"/>
      <c r="K203" s="26"/>
      <c r="L203" s="26"/>
      <c r="M203" s="26"/>
      <c r="N203" s="22"/>
      <c r="O203" s="101"/>
      <c r="P203" s="33"/>
    </row>
    <row r="204" spans="1:16" x14ac:dyDescent="0.2">
      <c r="A204" s="25" t="s">
        <v>548</v>
      </c>
      <c r="B204" s="26" t="s">
        <v>549</v>
      </c>
      <c r="C204" s="26" t="s">
        <v>680</v>
      </c>
      <c r="D204" s="26" t="s">
        <v>130</v>
      </c>
      <c r="E204" s="26" t="s">
        <v>140</v>
      </c>
      <c r="F204" s="31">
        <v>75</v>
      </c>
      <c r="G204" s="26" t="s">
        <v>147</v>
      </c>
      <c r="H204" s="26" t="str">
        <f t="shared" si="27"/>
        <v>Ferric Chloride</v>
      </c>
      <c r="I204" s="26"/>
      <c r="J204" s="86"/>
      <c r="K204" s="26" t="s">
        <v>113</v>
      </c>
      <c r="L204" s="26" t="s">
        <v>166</v>
      </c>
      <c r="M204" s="26" t="s">
        <v>602</v>
      </c>
      <c r="N204" s="22" t="s">
        <v>605</v>
      </c>
      <c r="O204" s="101" t="s">
        <v>2495</v>
      </c>
      <c r="P204" s="33" t="s">
        <v>603</v>
      </c>
    </row>
    <row r="205" spans="1:16" x14ac:dyDescent="0.2">
      <c r="A205" s="25" t="s">
        <v>550</v>
      </c>
      <c r="B205" s="26" t="s">
        <v>551</v>
      </c>
      <c r="C205" s="26" t="str">
        <f>C204</f>
        <v>1-0102-PPID-C101</v>
      </c>
      <c r="D205" s="26" t="s">
        <v>130</v>
      </c>
      <c r="E205" s="26" t="s">
        <v>140</v>
      </c>
      <c r="F205" s="31">
        <v>75</v>
      </c>
      <c r="G205" s="26" t="s">
        <v>147</v>
      </c>
      <c r="H205" s="26" t="str">
        <f t="shared" si="27"/>
        <v>Ferric Chloride</v>
      </c>
      <c r="I205" s="26"/>
      <c r="J205" s="86"/>
      <c r="K205" s="26" t="s">
        <v>113</v>
      </c>
      <c r="L205" s="26" t="s">
        <v>166</v>
      </c>
      <c r="M205" s="26" t="s">
        <v>602</v>
      </c>
      <c r="N205" s="22" t="s">
        <v>605</v>
      </c>
      <c r="O205" s="101" t="s">
        <v>2495</v>
      </c>
      <c r="P205" s="33" t="s">
        <v>603</v>
      </c>
    </row>
    <row r="206" spans="1:16" x14ac:dyDescent="0.2">
      <c r="A206" s="25" t="s">
        <v>552</v>
      </c>
      <c r="B206" s="26" t="s">
        <v>553</v>
      </c>
      <c r="C206" s="26" t="str">
        <f>C205</f>
        <v>1-0102-PPID-C101</v>
      </c>
      <c r="D206" s="26" t="s">
        <v>130</v>
      </c>
      <c r="E206" s="26" t="s">
        <v>140</v>
      </c>
      <c r="F206" s="31">
        <v>75</v>
      </c>
      <c r="G206" s="26" t="s">
        <v>147</v>
      </c>
      <c r="H206" s="26" t="str">
        <f t="shared" si="27"/>
        <v>Ferric Chloride</v>
      </c>
      <c r="I206" s="26"/>
      <c r="J206" s="86"/>
      <c r="K206" s="26" t="s">
        <v>113</v>
      </c>
      <c r="L206" s="26" t="s">
        <v>166</v>
      </c>
      <c r="M206" s="26" t="s">
        <v>602</v>
      </c>
      <c r="N206" s="22" t="s">
        <v>605</v>
      </c>
      <c r="O206" s="101" t="s">
        <v>2495</v>
      </c>
      <c r="P206" s="33" t="s">
        <v>603</v>
      </c>
    </row>
    <row r="207" spans="1:16" x14ac:dyDescent="0.2">
      <c r="A207" s="25" t="s">
        <v>554</v>
      </c>
      <c r="B207" s="26" t="s">
        <v>555</v>
      </c>
      <c r="C207" s="26" t="str">
        <f t="shared" ref="C207:C209" si="51">C206</f>
        <v>1-0102-PPID-C101</v>
      </c>
      <c r="D207" s="26" t="s">
        <v>130</v>
      </c>
      <c r="E207" s="26" t="s">
        <v>140</v>
      </c>
      <c r="F207" s="31">
        <v>50</v>
      </c>
      <c r="G207" s="26" t="s">
        <v>147</v>
      </c>
      <c r="H207" s="26" t="str">
        <f t="shared" si="27"/>
        <v>Ferric Chloride</v>
      </c>
      <c r="I207" s="26"/>
      <c r="J207" s="26">
        <f>(4.6+13.7+14.7)/60</f>
        <v>0.55000000000000004</v>
      </c>
      <c r="K207" s="26" t="s">
        <v>113</v>
      </c>
      <c r="L207" s="26" t="s">
        <v>166</v>
      </c>
      <c r="M207" s="26" t="s">
        <v>602</v>
      </c>
      <c r="N207" s="22" t="s">
        <v>605</v>
      </c>
      <c r="O207" s="101" t="s">
        <v>2495</v>
      </c>
      <c r="P207" s="33" t="s">
        <v>603</v>
      </c>
    </row>
    <row r="208" spans="1:16" x14ac:dyDescent="0.2">
      <c r="A208" s="25" t="s">
        <v>556</v>
      </c>
      <c r="B208" s="26" t="s">
        <v>557</v>
      </c>
      <c r="C208" s="26" t="str">
        <f t="shared" si="51"/>
        <v>1-0102-PPID-C101</v>
      </c>
      <c r="D208" s="26" t="s">
        <v>130</v>
      </c>
      <c r="E208" s="26" t="s">
        <v>140</v>
      </c>
      <c r="F208" s="31">
        <v>50</v>
      </c>
      <c r="G208" s="26" t="s">
        <v>147</v>
      </c>
      <c r="H208" s="26" t="str">
        <f t="shared" si="27"/>
        <v>Ferric Chloride</v>
      </c>
      <c r="I208" s="26"/>
      <c r="J208" s="26">
        <f t="shared" ref="J208:J209" si="52">(4.6+13.7+14.7)/60</f>
        <v>0.55000000000000004</v>
      </c>
      <c r="K208" s="26" t="s">
        <v>113</v>
      </c>
      <c r="L208" s="26" t="s">
        <v>166</v>
      </c>
      <c r="M208" s="26" t="s">
        <v>602</v>
      </c>
      <c r="N208" s="22" t="s">
        <v>605</v>
      </c>
      <c r="O208" s="101" t="s">
        <v>2495</v>
      </c>
      <c r="P208" s="33" t="s">
        <v>603</v>
      </c>
    </row>
    <row r="209" spans="1:16" x14ac:dyDescent="0.2">
      <c r="A209" s="25" t="s">
        <v>558</v>
      </c>
      <c r="B209" s="26" t="s">
        <v>559</v>
      </c>
      <c r="C209" s="26" t="str">
        <f t="shared" si="51"/>
        <v>1-0102-PPID-C101</v>
      </c>
      <c r="D209" s="26" t="s">
        <v>130</v>
      </c>
      <c r="E209" s="26" t="s">
        <v>140</v>
      </c>
      <c r="F209" s="31">
        <v>50</v>
      </c>
      <c r="G209" s="26" t="s">
        <v>147</v>
      </c>
      <c r="H209" s="26" t="str">
        <f t="shared" si="27"/>
        <v>Ferric Chloride</v>
      </c>
      <c r="I209" s="26"/>
      <c r="J209" s="26">
        <f t="shared" si="52"/>
        <v>0.55000000000000004</v>
      </c>
      <c r="K209" s="26" t="s">
        <v>113</v>
      </c>
      <c r="L209" s="26" t="s">
        <v>166</v>
      </c>
      <c r="M209" s="26" t="s">
        <v>602</v>
      </c>
      <c r="N209" s="22" t="s">
        <v>605</v>
      </c>
      <c r="O209" s="101" t="s">
        <v>2495</v>
      </c>
      <c r="P209" s="33" t="s">
        <v>603</v>
      </c>
    </row>
    <row r="210" spans="1:16" x14ac:dyDescent="0.2">
      <c r="A210" s="27" t="s">
        <v>607</v>
      </c>
      <c r="B210" s="26"/>
      <c r="C210" s="26"/>
      <c r="D210" s="26"/>
      <c r="E210" s="26"/>
      <c r="F210" s="31"/>
      <c r="G210" s="26"/>
      <c r="H210" s="26" t="str">
        <f t="shared" si="27"/>
        <v/>
      </c>
      <c r="I210" s="26"/>
      <c r="J210" s="26"/>
      <c r="K210" s="26"/>
      <c r="L210" s="26"/>
      <c r="M210" s="26"/>
      <c r="N210" s="22"/>
      <c r="O210" s="101"/>
      <c r="P210" s="33"/>
    </row>
    <row r="211" spans="1:16" x14ac:dyDescent="0.2">
      <c r="A211" s="25" t="s">
        <v>560</v>
      </c>
      <c r="B211" s="26" t="s">
        <v>561</v>
      </c>
      <c r="C211" s="26" t="s">
        <v>681</v>
      </c>
      <c r="D211" s="26" t="s">
        <v>130</v>
      </c>
      <c r="E211" s="26" t="s">
        <v>140</v>
      </c>
      <c r="F211" s="31">
        <v>75</v>
      </c>
      <c r="G211" s="26" t="s">
        <v>175</v>
      </c>
      <c r="H211" s="26" t="str">
        <f t="shared" si="27"/>
        <v>Sodium Hypochlorite</v>
      </c>
      <c r="I211" s="26"/>
      <c r="J211" s="87"/>
      <c r="K211" s="26" t="s">
        <v>113</v>
      </c>
      <c r="L211" s="26" t="s">
        <v>166</v>
      </c>
      <c r="M211" s="26" t="s">
        <v>602</v>
      </c>
      <c r="N211" s="22" t="s">
        <v>605</v>
      </c>
      <c r="O211" s="101" t="s">
        <v>2495</v>
      </c>
      <c r="P211" s="33" t="s">
        <v>603</v>
      </c>
    </row>
    <row r="212" spans="1:16" x14ac:dyDescent="0.2">
      <c r="A212" s="25" t="s">
        <v>562</v>
      </c>
      <c r="B212" s="26" t="s">
        <v>563</v>
      </c>
      <c r="C212" s="26" t="str">
        <f>C211</f>
        <v>1-0102-PPID-C201</v>
      </c>
      <c r="D212" s="26" t="s">
        <v>130</v>
      </c>
      <c r="E212" s="26" t="s">
        <v>140</v>
      </c>
      <c r="F212" s="31">
        <v>75</v>
      </c>
      <c r="G212" s="26" t="s">
        <v>175</v>
      </c>
      <c r="H212" s="26" t="str">
        <f t="shared" si="27"/>
        <v>Sodium Hypochlorite</v>
      </c>
      <c r="I212" s="26"/>
      <c r="J212" s="87"/>
      <c r="K212" s="26" t="s">
        <v>113</v>
      </c>
      <c r="L212" s="26" t="s">
        <v>166</v>
      </c>
      <c r="M212" s="26" t="s">
        <v>602</v>
      </c>
      <c r="N212" s="22" t="s">
        <v>605</v>
      </c>
      <c r="O212" s="101" t="s">
        <v>2495</v>
      </c>
      <c r="P212" s="33" t="s">
        <v>603</v>
      </c>
    </row>
    <row r="213" spans="1:16" x14ac:dyDescent="0.2">
      <c r="A213" s="25" t="s">
        <v>564</v>
      </c>
      <c r="B213" s="26" t="s">
        <v>565</v>
      </c>
      <c r="C213" s="26" t="str">
        <f t="shared" ref="C213:C214" si="53">C212</f>
        <v>1-0102-PPID-C201</v>
      </c>
      <c r="D213" s="26" t="s">
        <v>130</v>
      </c>
      <c r="E213" s="26" t="s">
        <v>140</v>
      </c>
      <c r="F213" s="31">
        <v>50</v>
      </c>
      <c r="G213" s="26" t="s">
        <v>175</v>
      </c>
      <c r="H213" s="26" t="str">
        <f t="shared" si="27"/>
        <v>Sodium Hypochlorite</v>
      </c>
      <c r="I213" s="26"/>
      <c r="J213" s="87">
        <f>(0.2+11.9+19.6)/60</f>
        <v>0.52833333333333343</v>
      </c>
      <c r="K213" s="26" t="s">
        <v>113</v>
      </c>
      <c r="L213" s="26" t="s">
        <v>166</v>
      </c>
      <c r="M213" s="26" t="s">
        <v>602</v>
      </c>
      <c r="N213" s="22" t="s">
        <v>605</v>
      </c>
      <c r="O213" s="101" t="s">
        <v>2495</v>
      </c>
      <c r="P213" s="33" t="s">
        <v>603</v>
      </c>
    </row>
    <row r="214" spans="1:16" x14ac:dyDescent="0.2">
      <c r="A214" s="25" t="s">
        <v>566</v>
      </c>
      <c r="B214" s="26" t="s">
        <v>567</v>
      </c>
      <c r="C214" s="26" t="str">
        <f t="shared" si="53"/>
        <v>1-0102-PPID-C201</v>
      </c>
      <c r="D214" s="26" t="s">
        <v>130</v>
      </c>
      <c r="E214" s="26" t="s">
        <v>140</v>
      </c>
      <c r="F214" s="31">
        <v>50</v>
      </c>
      <c r="G214" s="26" t="s">
        <v>175</v>
      </c>
      <c r="H214" s="26" t="str">
        <f t="shared" si="27"/>
        <v>Sodium Hypochlorite</v>
      </c>
      <c r="I214" s="26"/>
      <c r="J214" s="87">
        <f>(0.2+11.9+19.6)/60</f>
        <v>0.52833333333333343</v>
      </c>
      <c r="K214" s="26" t="s">
        <v>113</v>
      </c>
      <c r="L214" s="26" t="s">
        <v>166</v>
      </c>
      <c r="M214" s="26" t="s">
        <v>602</v>
      </c>
      <c r="N214" s="22" t="s">
        <v>605</v>
      </c>
      <c r="O214" s="101" t="s">
        <v>2495</v>
      </c>
      <c r="P214" s="33" t="s">
        <v>603</v>
      </c>
    </row>
    <row r="215" spans="1:16" x14ac:dyDescent="0.2">
      <c r="A215" s="25" t="s">
        <v>682</v>
      </c>
      <c r="B215" s="26" t="s">
        <v>683</v>
      </c>
      <c r="C215" s="26" t="s">
        <v>684</v>
      </c>
      <c r="D215" s="26" t="s">
        <v>130</v>
      </c>
      <c r="E215" s="26" t="s">
        <v>140</v>
      </c>
      <c r="F215" s="31">
        <v>25</v>
      </c>
      <c r="G215" s="26" t="s">
        <v>175</v>
      </c>
      <c r="H215" s="26" t="str">
        <f t="shared" si="27"/>
        <v>Sodium Hypochlorite</v>
      </c>
      <c r="I215" s="26"/>
      <c r="J215" s="87">
        <f>19.6/60</f>
        <v>0.32666666666666672</v>
      </c>
      <c r="K215" s="26" t="s">
        <v>113</v>
      </c>
      <c r="L215" s="26" t="s">
        <v>166</v>
      </c>
      <c r="M215" s="26" t="s">
        <v>602</v>
      </c>
      <c r="N215" s="22" t="s">
        <v>605</v>
      </c>
      <c r="O215" s="101" t="s">
        <v>2495</v>
      </c>
      <c r="P215" s="33" t="s">
        <v>604</v>
      </c>
    </row>
    <row r="216" spans="1:16" x14ac:dyDescent="0.2">
      <c r="A216" s="25" t="s">
        <v>682</v>
      </c>
      <c r="B216" s="26" t="s">
        <v>1534</v>
      </c>
      <c r="C216" s="26" t="str">
        <f>C215</f>
        <v>1-0102-PPID-C205</v>
      </c>
      <c r="D216" s="26" t="s">
        <v>130</v>
      </c>
      <c r="E216" s="26" t="s">
        <v>140</v>
      </c>
      <c r="F216" s="31">
        <v>25</v>
      </c>
      <c r="G216" s="26" t="s">
        <v>175</v>
      </c>
      <c r="H216" s="26" t="str">
        <f t="shared" si="27"/>
        <v>Sodium Hypochlorite</v>
      </c>
      <c r="I216" s="26"/>
      <c r="J216" s="87">
        <f>19.6/60</f>
        <v>0.32666666666666672</v>
      </c>
      <c r="K216" s="26" t="s">
        <v>113</v>
      </c>
      <c r="L216" s="26" t="s">
        <v>166</v>
      </c>
      <c r="M216" s="26" t="s">
        <v>602</v>
      </c>
      <c r="N216" s="22" t="s">
        <v>605</v>
      </c>
      <c r="O216" s="101" t="s">
        <v>2495</v>
      </c>
      <c r="P216" s="33" t="s">
        <v>604</v>
      </c>
    </row>
    <row r="217" spans="1:16" x14ac:dyDescent="0.2">
      <c r="A217" s="27" t="s">
        <v>608</v>
      </c>
      <c r="B217" s="26"/>
      <c r="C217" s="26"/>
      <c r="D217" s="26"/>
      <c r="E217" s="26"/>
      <c r="F217" s="31"/>
      <c r="G217" s="26"/>
      <c r="H217" s="26" t="str">
        <f t="shared" si="27"/>
        <v/>
      </c>
      <c r="I217" s="26"/>
      <c r="J217" s="26"/>
      <c r="K217" s="26"/>
      <c r="L217" s="26"/>
      <c r="M217" s="26"/>
      <c r="N217" s="22"/>
      <c r="O217" s="101"/>
      <c r="P217" s="33"/>
    </row>
    <row r="218" spans="1:16" x14ac:dyDescent="0.2">
      <c r="A218" s="25" t="s">
        <v>1450</v>
      </c>
      <c r="B218" s="26" t="s">
        <v>1452</v>
      </c>
      <c r="C218" s="26" t="s">
        <v>681</v>
      </c>
      <c r="D218" s="26" t="s">
        <v>130</v>
      </c>
      <c r="E218" s="26" t="s">
        <v>140</v>
      </c>
      <c r="F218" s="31">
        <v>75</v>
      </c>
      <c r="G218" s="26" t="s">
        <v>145</v>
      </c>
      <c r="H218" s="26" t="str">
        <f t="shared" si="27"/>
        <v>Sodium Hydroxide</v>
      </c>
      <c r="I218" s="26"/>
      <c r="J218" s="26"/>
      <c r="K218" s="26" t="s">
        <v>113</v>
      </c>
      <c r="L218" s="26" t="s">
        <v>166</v>
      </c>
      <c r="M218" s="26" t="s">
        <v>602</v>
      </c>
      <c r="N218" s="22" t="s">
        <v>605</v>
      </c>
      <c r="O218" s="101" t="s">
        <v>2495</v>
      </c>
      <c r="P218" s="33" t="s">
        <v>603</v>
      </c>
    </row>
    <row r="219" spans="1:16" x14ac:dyDescent="0.2">
      <c r="A219" s="25" t="s">
        <v>1451</v>
      </c>
      <c r="B219" s="26" t="s">
        <v>1535</v>
      </c>
      <c r="C219" s="26" t="s">
        <v>681</v>
      </c>
      <c r="D219" s="26" t="s">
        <v>130</v>
      </c>
      <c r="E219" s="26" t="s">
        <v>140</v>
      </c>
      <c r="F219" s="31">
        <v>50</v>
      </c>
      <c r="G219" s="26" t="s">
        <v>145</v>
      </c>
      <c r="H219" s="26" t="str">
        <f t="shared" si="27"/>
        <v>Sodium Hydroxide</v>
      </c>
      <c r="I219" s="26"/>
      <c r="J219" s="87">
        <f>3.2/60</f>
        <v>5.3333333333333337E-2</v>
      </c>
      <c r="K219" s="26" t="s">
        <v>113</v>
      </c>
      <c r="L219" s="26" t="s">
        <v>166</v>
      </c>
      <c r="M219" s="26" t="s">
        <v>602</v>
      </c>
      <c r="N219" s="22" t="s">
        <v>605</v>
      </c>
      <c r="O219" s="101" t="s">
        <v>2495</v>
      </c>
      <c r="P219" s="33" t="s">
        <v>603</v>
      </c>
    </row>
    <row r="220" spans="1:16" x14ac:dyDescent="0.2">
      <c r="A220" s="27" t="s">
        <v>685</v>
      </c>
      <c r="B220" s="26"/>
      <c r="C220" s="26"/>
      <c r="D220" s="26"/>
      <c r="E220" s="26"/>
      <c r="F220" s="31"/>
      <c r="G220" s="26"/>
      <c r="H220" s="26" t="str">
        <f t="shared" ref="H220:H223" si="54">IF(ISNA(VLOOKUP(G220,CommodityCodes,2,FALSE))=TRUE,"",VLOOKUP(G220,CommodityCodes,2,FALSE))</f>
        <v/>
      </c>
      <c r="I220" s="26"/>
      <c r="J220" s="26"/>
      <c r="K220" s="26"/>
      <c r="L220" s="26"/>
      <c r="M220" s="26"/>
      <c r="N220" s="22"/>
      <c r="O220" s="101"/>
      <c r="P220" s="33"/>
    </row>
    <row r="221" spans="1:16" x14ac:dyDescent="0.2">
      <c r="A221" s="25" t="s">
        <v>686</v>
      </c>
      <c r="B221" s="26" t="s">
        <v>687</v>
      </c>
      <c r="C221" s="26" t="s">
        <v>690</v>
      </c>
      <c r="D221" s="26" t="s">
        <v>130</v>
      </c>
      <c r="E221" s="26" t="s">
        <v>140</v>
      </c>
      <c r="F221" s="31">
        <v>75</v>
      </c>
      <c r="G221" s="26" t="s">
        <v>153</v>
      </c>
      <c r="H221" s="26" t="str">
        <f t="shared" si="54"/>
        <v>Sodium Bisulphite</v>
      </c>
      <c r="I221" s="26"/>
      <c r="J221" s="26"/>
      <c r="K221" s="26" t="s">
        <v>113</v>
      </c>
      <c r="L221" s="26" t="s">
        <v>166</v>
      </c>
      <c r="M221" s="26" t="s">
        <v>602</v>
      </c>
      <c r="N221" s="22" t="str">
        <f>N223</f>
        <v>&lt; 60</v>
      </c>
      <c r="O221" s="101" t="s">
        <v>2495</v>
      </c>
      <c r="P221" s="33" t="s">
        <v>603</v>
      </c>
    </row>
    <row r="222" spans="1:16" x14ac:dyDescent="0.2">
      <c r="A222" s="25" t="s">
        <v>688</v>
      </c>
      <c r="B222" s="26" t="s">
        <v>689</v>
      </c>
      <c r="C222" s="26" t="s">
        <v>690</v>
      </c>
      <c r="D222" s="26" t="s">
        <v>130</v>
      </c>
      <c r="E222" s="26" t="s">
        <v>140</v>
      </c>
      <c r="F222" s="31">
        <v>50</v>
      </c>
      <c r="G222" s="26" t="s">
        <v>153</v>
      </c>
      <c r="H222" s="26" t="str">
        <f t="shared" ref="H222" si="55">IF(ISNA(VLOOKUP(G222,CommodityCodes,2,FALSE))=TRUE,"",VLOOKUP(G222,CommodityCodes,2,FALSE))</f>
        <v>Sodium Bisulphite</v>
      </c>
      <c r="I222" s="26"/>
      <c r="J222" s="87">
        <f>6.6/60</f>
        <v>0.11</v>
      </c>
      <c r="K222" s="26" t="s">
        <v>113</v>
      </c>
      <c r="L222" s="26" t="s">
        <v>166</v>
      </c>
      <c r="M222" s="26" t="s">
        <v>602</v>
      </c>
      <c r="N222" s="22" t="s">
        <v>605</v>
      </c>
      <c r="O222" s="101" t="s">
        <v>2495</v>
      </c>
      <c r="P222" s="33" t="s">
        <v>603</v>
      </c>
    </row>
    <row r="223" spans="1:16" x14ac:dyDescent="0.2">
      <c r="A223" s="25" t="s">
        <v>1453</v>
      </c>
      <c r="B223" s="26" t="s">
        <v>1454</v>
      </c>
      <c r="C223" s="26" t="s">
        <v>690</v>
      </c>
      <c r="D223" s="26" t="s">
        <v>130</v>
      </c>
      <c r="E223" s="26" t="s">
        <v>916</v>
      </c>
      <c r="F223" s="31">
        <v>50</v>
      </c>
      <c r="G223" s="26" t="s">
        <v>162</v>
      </c>
      <c r="H223" s="26" t="str">
        <f t="shared" si="54"/>
        <v>Flushing Water</v>
      </c>
      <c r="I223" s="26"/>
      <c r="J223" s="87"/>
      <c r="K223" s="26" t="s">
        <v>113</v>
      </c>
      <c r="L223" s="26" t="s">
        <v>166</v>
      </c>
      <c r="M223" s="26" t="s">
        <v>602</v>
      </c>
      <c r="N223" s="22" t="s">
        <v>605</v>
      </c>
      <c r="O223" s="101" t="s">
        <v>2496</v>
      </c>
      <c r="P223" s="33" t="s">
        <v>603</v>
      </c>
    </row>
    <row r="224" spans="1:16" x14ac:dyDescent="0.2">
      <c r="A224" s="27" t="s">
        <v>2505</v>
      </c>
      <c r="B224" s="26"/>
      <c r="C224" s="26"/>
      <c r="D224" s="26"/>
      <c r="E224" s="26"/>
      <c r="F224" s="31"/>
      <c r="G224" s="26"/>
      <c r="H224" s="26" t="str">
        <f t="shared" si="27"/>
        <v/>
      </c>
      <c r="I224" s="26"/>
      <c r="J224" s="26"/>
      <c r="K224" s="26"/>
      <c r="L224" s="26"/>
      <c r="M224" s="26"/>
      <c r="N224" s="22"/>
      <c r="O224" s="101"/>
      <c r="P224" s="33"/>
    </row>
    <row r="225" spans="1:16" x14ac:dyDescent="0.2">
      <c r="A225" s="25" t="s">
        <v>1455</v>
      </c>
      <c r="B225" s="26" t="s">
        <v>568</v>
      </c>
      <c r="C225" s="26" t="s">
        <v>691</v>
      </c>
      <c r="D225" s="26" t="s">
        <v>130</v>
      </c>
      <c r="E225" s="26" t="s">
        <v>140</v>
      </c>
      <c r="F225" s="31">
        <v>50</v>
      </c>
      <c r="G225" s="26" t="s">
        <v>149</v>
      </c>
      <c r="H225" s="26" t="str">
        <f t="shared" si="27"/>
        <v>Mixed Polymer</v>
      </c>
      <c r="I225" s="26"/>
      <c r="J225" s="26">
        <f>75/60</f>
        <v>1.25</v>
      </c>
      <c r="K225" s="26" t="s">
        <v>113</v>
      </c>
      <c r="L225" s="26" t="s">
        <v>166</v>
      </c>
      <c r="M225" s="26" t="s">
        <v>602</v>
      </c>
      <c r="N225" s="22" t="s">
        <v>605</v>
      </c>
      <c r="O225" s="101" t="s">
        <v>2493</v>
      </c>
      <c r="P225" s="33" t="s">
        <v>604</v>
      </c>
    </row>
    <row r="226" spans="1:16" x14ac:dyDescent="0.2">
      <c r="A226" s="25" t="s">
        <v>571</v>
      </c>
      <c r="B226" s="26" t="s">
        <v>569</v>
      </c>
      <c r="C226" s="26" t="s">
        <v>691</v>
      </c>
      <c r="D226" s="26" t="s">
        <v>130</v>
      </c>
      <c r="E226" s="26" t="s">
        <v>140</v>
      </c>
      <c r="F226" s="31">
        <v>50</v>
      </c>
      <c r="G226" s="26" t="s">
        <v>149</v>
      </c>
      <c r="H226" s="26" t="str">
        <f t="shared" si="27"/>
        <v>Mixed Polymer</v>
      </c>
      <c r="I226" s="26"/>
      <c r="J226" s="26">
        <f t="shared" ref="J226:J227" si="56">75/60</f>
        <v>1.25</v>
      </c>
      <c r="K226" s="26" t="s">
        <v>113</v>
      </c>
      <c r="L226" s="26" t="s">
        <v>166</v>
      </c>
      <c r="M226" s="26" t="s">
        <v>602</v>
      </c>
      <c r="N226" s="22" t="s">
        <v>605</v>
      </c>
      <c r="O226" s="101" t="s">
        <v>2493</v>
      </c>
      <c r="P226" s="33" t="s">
        <v>604</v>
      </c>
    </row>
    <row r="227" spans="1:16" x14ac:dyDescent="0.2">
      <c r="A227" s="25" t="s">
        <v>573</v>
      </c>
      <c r="B227" s="26" t="s">
        <v>570</v>
      </c>
      <c r="C227" s="26" t="s">
        <v>691</v>
      </c>
      <c r="D227" s="26" t="s">
        <v>130</v>
      </c>
      <c r="E227" s="26" t="s">
        <v>140</v>
      </c>
      <c r="F227" s="31">
        <v>50</v>
      </c>
      <c r="G227" s="26" t="s">
        <v>149</v>
      </c>
      <c r="H227" s="26" t="str">
        <f t="shared" si="27"/>
        <v>Mixed Polymer</v>
      </c>
      <c r="I227" s="26"/>
      <c r="J227" s="26">
        <f t="shared" si="56"/>
        <v>1.25</v>
      </c>
      <c r="K227" s="26" t="s">
        <v>113</v>
      </c>
      <c r="L227" s="26" t="s">
        <v>166</v>
      </c>
      <c r="M227" s="26" t="s">
        <v>602</v>
      </c>
      <c r="N227" s="22" t="s">
        <v>605</v>
      </c>
      <c r="O227" s="101" t="s">
        <v>2493</v>
      </c>
      <c r="P227" s="33" t="s">
        <v>604</v>
      </c>
    </row>
    <row r="228" spans="1:16" x14ac:dyDescent="0.2">
      <c r="A228" s="25" t="s">
        <v>571</v>
      </c>
      <c r="B228" s="26" t="s">
        <v>572</v>
      </c>
      <c r="C228" s="26" t="s">
        <v>691</v>
      </c>
      <c r="D228" s="26" t="s">
        <v>130</v>
      </c>
      <c r="E228" s="26" t="s">
        <v>140</v>
      </c>
      <c r="F228" s="31">
        <v>50</v>
      </c>
      <c r="G228" s="26" t="s">
        <v>149</v>
      </c>
      <c r="H228" s="26" t="str">
        <f t="shared" si="27"/>
        <v>Mixed Polymer</v>
      </c>
      <c r="I228" s="26"/>
      <c r="J228" s="26"/>
      <c r="K228" s="26" t="s">
        <v>113</v>
      </c>
      <c r="L228" s="26" t="s">
        <v>166</v>
      </c>
      <c r="M228" s="26" t="s">
        <v>602</v>
      </c>
      <c r="N228" s="22" t="s">
        <v>605</v>
      </c>
      <c r="O228" s="101" t="s">
        <v>2493</v>
      </c>
      <c r="P228" s="33" t="s">
        <v>604</v>
      </c>
    </row>
    <row r="229" spans="1:16" x14ac:dyDescent="0.2">
      <c r="A229" s="25" t="s">
        <v>573</v>
      </c>
      <c r="B229" s="26" t="s">
        <v>574</v>
      </c>
      <c r="C229" s="26" t="s">
        <v>691</v>
      </c>
      <c r="D229" s="26" t="s">
        <v>130</v>
      </c>
      <c r="E229" s="26" t="s">
        <v>140</v>
      </c>
      <c r="F229" s="31">
        <v>50</v>
      </c>
      <c r="G229" s="26" t="s">
        <v>149</v>
      </c>
      <c r="H229" s="26" t="str">
        <f t="shared" si="27"/>
        <v>Mixed Polymer</v>
      </c>
      <c r="I229" s="26"/>
      <c r="J229" s="26"/>
      <c r="K229" s="26" t="s">
        <v>113</v>
      </c>
      <c r="L229" s="26" t="s">
        <v>166</v>
      </c>
      <c r="M229" s="26" t="s">
        <v>602</v>
      </c>
      <c r="N229" s="22" t="s">
        <v>605</v>
      </c>
      <c r="O229" s="101" t="s">
        <v>2493</v>
      </c>
      <c r="P229" s="33" t="s">
        <v>604</v>
      </c>
    </row>
    <row r="230" spans="1:16" x14ac:dyDescent="0.2">
      <c r="A230" s="25" t="s">
        <v>575</v>
      </c>
      <c r="B230" s="26" t="s">
        <v>576</v>
      </c>
      <c r="C230" s="26" t="s">
        <v>691</v>
      </c>
      <c r="D230" s="26" t="s">
        <v>130</v>
      </c>
      <c r="E230" s="26" t="s">
        <v>140</v>
      </c>
      <c r="F230" s="31">
        <v>50</v>
      </c>
      <c r="G230" s="26" t="s">
        <v>149</v>
      </c>
      <c r="H230" s="26" t="str">
        <f t="shared" si="27"/>
        <v>Mixed Polymer</v>
      </c>
      <c r="I230" s="26"/>
      <c r="J230" s="26"/>
      <c r="K230" s="26" t="s">
        <v>113</v>
      </c>
      <c r="L230" s="26" t="s">
        <v>166</v>
      </c>
      <c r="M230" s="26" t="s">
        <v>602</v>
      </c>
      <c r="N230" s="22" t="s">
        <v>605</v>
      </c>
      <c r="O230" s="101" t="s">
        <v>2493</v>
      </c>
      <c r="P230" s="33" t="s">
        <v>604</v>
      </c>
    </row>
    <row r="231" spans="1:16" x14ac:dyDescent="0.2">
      <c r="A231" s="25" t="s">
        <v>577</v>
      </c>
      <c r="B231" s="26" t="s">
        <v>578</v>
      </c>
      <c r="C231" s="26" t="s">
        <v>691</v>
      </c>
      <c r="D231" s="26" t="s">
        <v>130</v>
      </c>
      <c r="E231" s="26" t="s">
        <v>140</v>
      </c>
      <c r="F231" s="31">
        <v>50</v>
      </c>
      <c r="G231" s="26" t="s">
        <v>149</v>
      </c>
      <c r="H231" s="26" t="str">
        <f t="shared" si="27"/>
        <v>Mixed Polymer</v>
      </c>
      <c r="I231" s="26"/>
      <c r="J231" s="26"/>
      <c r="K231" s="26" t="s">
        <v>113</v>
      </c>
      <c r="L231" s="26" t="s">
        <v>166</v>
      </c>
      <c r="M231" s="26" t="s">
        <v>602</v>
      </c>
      <c r="N231" s="22" t="s">
        <v>605</v>
      </c>
      <c r="O231" s="101" t="s">
        <v>2493</v>
      </c>
      <c r="P231" s="33" t="s">
        <v>604</v>
      </c>
    </row>
    <row r="232" spans="1:16" x14ac:dyDescent="0.2">
      <c r="A232" s="25" t="s">
        <v>1456</v>
      </c>
      <c r="B232" s="26" t="s">
        <v>579</v>
      </c>
      <c r="C232" s="26" t="s">
        <v>691</v>
      </c>
      <c r="D232" s="26" t="s">
        <v>130</v>
      </c>
      <c r="E232" s="26" t="s">
        <v>140</v>
      </c>
      <c r="F232" s="31">
        <v>50</v>
      </c>
      <c r="G232" s="26" t="s">
        <v>149</v>
      </c>
      <c r="H232" s="26" t="str">
        <f t="shared" si="27"/>
        <v>Mixed Polymer</v>
      </c>
      <c r="I232" s="26"/>
      <c r="J232" s="26"/>
      <c r="K232" s="26" t="s">
        <v>113</v>
      </c>
      <c r="L232" s="26" t="s">
        <v>166</v>
      </c>
      <c r="M232" s="26" t="s">
        <v>602</v>
      </c>
      <c r="N232" s="22" t="s">
        <v>605</v>
      </c>
      <c r="O232" s="101" t="s">
        <v>2493</v>
      </c>
      <c r="P232" s="33" t="s">
        <v>604</v>
      </c>
    </row>
    <row r="233" spans="1:16" x14ac:dyDescent="0.2">
      <c r="A233" s="25" t="s">
        <v>1457</v>
      </c>
      <c r="B233" s="26" t="s">
        <v>1470</v>
      </c>
      <c r="C233" s="26" t="s">
        <v>1458</v>
      </c>
      <c r="D233" s="26" t="s">
        <v>130</v>
      </c>
      <c r="E233" s="26" t="s">
        <v>916</v>
      </c>
      <c r="F233" s="31">
        <v>75</v>
      </c>
      <c r="G233" s="26" t="s">
        <v>162</v>
      </c>
      <c r="H233" s="26" t="str">
        <f t="shared" si="27"/>
        <v>Flushing Water</v>
      </c>
      <c r="I233" s="26"/>
      <c r="J233" s="26"/>
      <c r="K233" s="26" t="s">
        <v>113</v>
      </c>
      <c r="L233" s="26" t="s">
        <v>166</v>
      </c>
      <c r="M233" s="26" t="s">
        <v>602</v>
      </c>
      <c r="N233" s="22" t="s">
        <v>605</v>
      </c>
      <c r="O233" s="101" t="s">
        <v>2496</v>
      </c>
      <c r="P233" s="33" t="s">
        <v>603</v>
      </c>
    </row>
    <row r="234" spans="1:16" x14ac:dyDescent="0.2">
      <c r="A234" s="25" t="s">
        <v>1457</v>
      </c>
      <c r="B234" s="26" t="s">
        <v>1471</v>
      </c>
      <c r="C234" s="26" t="s">
        <v>1459</v>
      </c>
      <c r="D234" s="26" t="s">
        <v>130</v>
      </c>
      <c r="E234" s="26" t="s">
        <v>916</v>
      </c>
      <c r="F234" s="31">
        <v>75</v>
      </c>
      <c r="G234" s="26" t="s">
        <v>162</v>
      </c>
      <c r="H234" s="26" t="str">
        <f t="shared" ref="H234:H235" si="57">IF(ISNA(VLOOKUP(G234,CommodityCodes,2,FALSE))=TRUE,"",VLOOKUP(G234,CommodityCodes,2,FALSE))</f>
        <v>Flushing Water</v>
      </c>
      <c r="I234" s="26"/>
      <c r="J234" s="26"/>
      <c r="K234" s="26" t="s">
        <v>113</v>
      </c>
      <c r="L234" s="26" t="s">
        <v>166</v>
      </c>
      <c r="M234" s="26" t="s">
        <v>602</v>
      </c>
      <c r="N234" s="22" t="s">
        <v>605</v>
      </c>
      <c r="O234" s="101" t="s">
        <v>2496</v>
      </c>
      <c r="P234" s="33" t="s">
        <v>603</v>
      </c>
    </row>
    <row r="235" spans="1:16" x14ac:dyDescent="0.2">
      <c r="A235" s="25" t="s">
        <v>1457</v>
      </c>
      <c r="B235" s="31" t="s">
        <v>2498</v>
      </c>
      <c r="C235" s="26" t="s">
        <v>1460</v>
      </c>
      <c r="D235" s="26" t="s">
        <v>130</v>
      </c>
      <c r="E235" s="26" t="s">
        <v>916</v>
      </c>
      <c r="F235" s="31">
        <v>75</v>
      </c>
      <c r="G235" s="26" t="s">
        <v>162</v>
      </c>
      <c r="H235" s="26" t="str">
        <f t="shared" si="57"/>
        <v>Flushing Water</v>
      </c>
      <c r="I235" s="26"/>
      <c r="J235" s="26"/>
      <c r="K235" s="26" t="s">
        <v>113</v>
      </c>
      <c r="L235" s="26" t="s">
        <v>166</v>
      </c>
      <c r="M235" s="26" t="s">
        <v>602</v>
      </c>
      <c r="N235" s="22" t="s">
        <v>605</v>
      </c>
      <c r="O235" s="101" t="s">
        <v>2496</v>
      </c>
      <c r="P235" s="33" t="s">
        <v>603</v>
      </c>
    </row>
    <row r="236" spans="1:16" x14ac:dyDescent="0.2">
      <c r="A236" s="25" t="s">
        <v>1461</v>
      </c>
      <c r="B236" s="26" t="s">
        <v>1462</v>
      </c>
      <c r="C236" s="26" t="s">
        <v>1459</v>
      </c>
      <c r="D236" s="26" t="s">
        <v>130</v>
      </c>
      <c r="E236" s="26" t="s">
        <v>140</v>
      </c>
      <c r="F236" s="31">
        <v>50</v>
      </c>
      <c r="G236" s="26" t="s">
        <v>149</v>
      </c>
      <c r="H236" s="26" t="str">
        <f t="shared" si="27"/>
        <v>Mixed Polymer</v>
      </c>
      <c r="I236" s="26"/>
      <c r="J236" s="26"/>
      <c r="K236" s="26" t="s">
        <v>113</v>
      </c>
      <c r="L236" s="26" t="s">
        <v>166</v>
      </c>
      <c r="M236" s="26" t="s">
        <v>602</v>
      </c>
      <c r="N236" s="22" t="s">
        <v>605</v>
      </c>
      <c r="O236" s="101" t="s">
        <v>2495</v>
      </c>
      <c r="P236" s="33" t="s">
        <v>604</v>
      </c>
    </row>
    <row r="237" spans="1:16" x14ac:dyDescent="0.2">
      <c r="A237" s="25" t="s">
        <v>1461</v>
      </c>
      <c r="B237" s="26" t="s">
        <v>1463</v>
      </c>
      <c r="C237" s="26" t="s">
        <v>1459</v>
      </c>
      <c r="D237" s="26" t="s">
        <v>130</v>
      </c>
      <c r="E237" s="26" t="s">
        <v>140</v>
      </c>
      <c r="F237" s="31">
        <v>50</v>
      </c>
      <c r="G237" s="26" t="s">
        <v>149</v>
      </c>
      <c r="H237" s="26" t="str">
        <f t="shared" si="27"/>
        <v>Mixed Polymer</v>
      </c>
      <c r="I237" s="26"/>
      <c r="J237" s="26"/>
      <c r="K237" s="26" t="s">
        <v>113</v>
      </c>
      <c r="L237" s="26" t="s">
        <v>166</v>
      </c>
      <c r="M237" s="26" t="s">
        <v>602</v>
      </c>
      <c r="N237" s="22" t="s">
        <v>605</v>
      </c>
      <c r="O237" s="101" t="s">
        <v>2495</v>
      </c>
      <c r="P237" s="33" t="s">
        <v>604</v>
      </c>
    </row>
    <row r="238" spans="1:16" x14ac:dyDescent="0.2">
      <c r="A238" s="27" t="s">
        <v>609</v>
      </c>
      <c r="B238" s="26"/>
      <c r="C238" s="26"/>
      <c r="D238" s="26"/>
      <c r="E238" s="26"/>
      <c r="F238" s="31"/>
      <c r="G238" s="26"/>
      <c r="H238" s="26" t="str">
        <f t="shared" si="27"/>
        <v/>
      </c>
      <c r="I238" s="26"/>
      <c r="J238" s="26"/>
      <c r="K238" s="26"/>
      <c r="L238" s="26"/>
      <c r="M238" s="26"/>
      <c r="N238" s="22"/>
      <c r="O238" s="101"/>
      <c r="P238" s="33"/>
    </row>
    <row r="239" spans="1:16" x14ac:dyDescent="0.2">
      <c r="A239" s="25" t="s">
        <v>1464</v>
      </c>
      <c r="B239" s="26" t="s">
        <v>580</v>
      </c>
      <c r="C239" s="26" t="s">
        <v>1465</v>
      </c>
      <c r="D239" s="26" t="s">
        <v>130</v>
      </c>
      <c r="E239" s="26" t="s">
        <v>140</v>
      </c>
      <c r="F239" s="31">
        <v>25</v>
      </c>
      <c r="G239" s="26" t="s">
        <v>149</v>
      </c>
      <c r="H239" s="26" t="str">
        <f t="shared" si="27"/>
        <v>Mixed Polymer</v>
      </c>
      <c r="I239" s="26"/>
      <c r="J239" s="26"/>
      <c r="K239" s="26" t="s">
        <v>113</v>
      </c>
      <c r="L239" s="26" t="s">
        <v>166</v>
      </c>
      <c r="M239" s="26" t="s">
        <v>602</v>
      </c>
      <c r="N239" s="22" t="s">
        <v>605</v>
      </c>
      <c r="O239" s="101" t="s">
        <v>2493</v>
      </c>
      <c r="P239" s="33" t="s">
        <v>604</v>
      </c>
    </row>
    <row r="240" spans="1:16" x14ac:dyDescent="0.2">
      <c r="A240" s="25" t="s">
        <v>582</v>
      </c>
      <c r="B240" s="26" t="s">
        <v>581</v>
      </c>
      <c r="C240" s="26" t="s">
        <v>1465</v>
      </c>
      <c r="D240" s="26" t="s">
        <v>130</v>
      </c>
      <c r="E240" s="26" t="s">
        <v>140</v>
      </c>
      <c r="F240" s="31">
        <v>25</v>
      </c>
      <c r="G240" s="26" t="s">
        <v>149</v>
      </c>
      <c r="H240" s="26" t="str">
        <f t="shared" si="27"/>
        <v>Mixed Polymer</v>
      </c>
      <c r="I240" s="26"/>
      <c r="J240" s="26"/>
      <c r="K240" s="26" t="s">
        <v>113</v>
      </c>
      <c r="L240" s="26" t="s">
        <v>166</v>
      </c>
      <c r="M240" s="26" t="s">
        <v>602</v>
      </c>
      <c r="N240" s="22" t="s">
        <v>605</v>
      </c>
      <c r="O240" s="101" t="s">
        <v>2493</v>
      </c>
      <c r="P240" s="33" t="s">
        <v>604</v>
      </c>
    </row>
    <row r="241" spans="1:16" x14ac:dyDescent="0.2">
      <c r="A241" s="25" t="s">
        <v>582</v>
      </c>
      <c r="B241" s="26" t="s">
        <v>583</v>
      </c>
      <c r="C241" s="26" t="s">
        <v>1465</v>
      </c>
      <c r="D241" s="26" t="s">
        <v>130</v>
      </c>
      <c r="E241" s="26" t="s">
        <v>140</v>
      </c>
      <c r="F241" s="31">
        <v>50</v>
      </c>
      <c r="G241" s="26" t="s">
        <v>149</v>
      </c>
      <c r="H241" s="26" t="str">
        <f t="shared" si="27"/>
        <v>Mixed Polymer</v>
      </c>
      <c r="I241" s="26"/>
      <c r="J241" s="26"/>
      <c r="K241" s="26" t="s">
        <v>113</v>
      </c>
      <c r="L241" s="26" t="s">
        <v>166</v>
      </c>
      <c r="M241" s="26" t="s">
        <v>602</v>
      </c>
      <c r="N241" s="22" t="s">
        <v>605</v>
      </c>
      <c r="O241" s="101" t="s">
        <v>2493</v>
      </c>
      <c r="P241" s="33" t="s">
        <v>604</v>
      </c>
    </row>
    <row r="242" spans="1:16" x14ac:dyDescent="0.2">
      <c r="A242" s="25" t="s">
        <v>1457</v>
      </c>
      <c r="B242" s="26" t="s">
        <v>1466</v>
      </c>
      <c r="C242" s="26" t="s">
        <v>1468</v>
      </c>
      <c r="D242" s="26" t="s">
        <v>130</v>
      </c>
      <c r="E242" s="26" t="s">
        <v>916</v>
      </c>
      <c r="F242" s="31">
        <v>50</v>
      </c>
      <c r="G242" s="26" t="s">
        <v>162</v>
      </c>
      <c r="H242" s="26" t="str">
        <f t="shared" ref="H242:H243" si="58">IF(ISNA(VLOOKUP(G242,CommodityCodes,2,FALSE))=TRUE,"",VLOOKUP(G242,CommodityCodes,2,FALSE))</f>
        <v>Flushing Water</v>
      </c>
      <c r="I242" s="26"/>
      <c r="J242" s="26"/>
      <c r="K242" s="26" t="s">
        <v>113</v>
      </c>
      <c r="L242" s="26" t="s">
        <v>166</v>
      </c>
      <c r="M242" s="26" t="s">
        <v>602</v>
      </c>
      <c r="N242" s="22" t="s">
        <v>605</v>
      </c>
      <c r="O242" s="101" t="s">
        <v>2496</v>
      </c>
      <c r="P242" s="33" t="s">
        <v>603</v>
      </c>
    </row>
    <row r="243" spans="1:16" x14ac:dyDescent="0.2">
      <c r="A243" s="25" t="s">
        <v>1457</v>
      </c>
      <c r="B243" s="26" t="s">
        <v>1467</v>
      </c>
      <c r="C243" s="26" t="s">
        <v>1469</v>
      </c>
      <c r="D243" s="26" t="s">
        <v>130</v>
      </c>
      <c r="E243" s="26" t="s">
        <v>916</v>
      </c>
      <c r="F243" s="31">
        <v>50</v>
      </c>
      <c r="G243" s="26" t="s">
        <v>162</v>
      </c>
      <c r="H243" s="26" t="str">
        <f t="shared" si="58"/>
        <v>Flushing Water</v>
      </c>
      <c r="I243" s="26"/>
      <c r="J243" s="26"/>
      <c r="K243" s="26" t="s">
        <v>113</v>
      </c>
      <c r="L243" s="26" t="s">
        <v>166</v>
      </c>
      <c r="M243" s="26" t="s">
        <v>602</v>
      </c>
      <c r="N243" s="22" t="s">
        <v>605</v>
      </c>
      <c r="O243" s="101" t="s">
        <v>2496</v>
      </c>
      <c r="P243" s="33" t="s">
        <v>603</v>
      </c>
    </row>
    <row r="244" spans="1:16" x14ac:dyDescent="0.2">
      <c r="A244" s="25" t="s">
        <v>584</v>
      </c>
      <c r="B244" s="26" t="s">
        <v>1472</v>
      </c>
      <c r="C244" s="26" t="s">
        <v>1468</v>
      </c>
      <c r="D244" s="26" t="s">
        <v>130</v>
      </c>
      <c r="E244" s="26" t="s">
        <v>140</v>
      </c>
      <c r="F244" s="31">
        <v>50</v>
      </c>
      <c r="G244" s="26" t="s">
        <v>149</v>
      </c>
      <c r="H244" s="26" t="str">
        <f t="shared" si="27"/>
        <v>Mixed Polymer</v>
      </c>
      <c r="I244" s="26"/>
      <c r="J244" s="26"/>
      <c r="K244" s="26" t="s">
        <v>113</v>
      </c>
      <c r="L244" s="26" t="s">
        <v>166</v>
      </c>
      <c r="M244" s="26" t="s">
        <v>602</v>
      </c>
      <c r="N244" s="22" t="s">
        <v>605</v>
      </c>
      <c r="O244" s="101" t="s">
        <v>2495</v>
      </c>
      <c r="P244" s="33" t="s">
        <v>604</v>
      </c>
    </row>
    <row r="245" spans="1:16" x14ac:dyDescent="0.2">
      <c r="A245" s="25" t="s">
        <v>584</v>
      </c>
      <c r="B245" s="26" t="s">
        <v>1473</v>
      </c>
      <c r="C245" s="26" t="s">
        <v>1468</v>
      </c>
      <c r="D245" s="26" t="s">
        <v>130</v>
      </c>
      <c r="E245" s="26" t="s">
        <v>140</v>
      </c>
      <c r="F245" s="31">
        <v>50</v>
      </c>
      <c r="G245" s="26" t="s">
        <v>149</v>
      </c>
      <c r="H245" s="26" t="str">
        <f t="shared" si="27"/>
        <v>Mixed Polymer</v>
      </c>
      <c r="I245" s="26"/>
      <c r="J245" s="26"/>
      <c r="K245" s="26" t="s">
        <v>113</v>
      </c>
      <c r="L245" s="26" t="s">
        <v>166</v>
      </c>
      <c r="M245" s="26" t="s">
        <v>602</v>
      </c>
      <c r="N245" s="22" t="s">
        <v>605</v>
      </c>
      <c r="O245" s="101" t="s">
        <v>2495</v>
      </c>
      <c r="P245" s="33" t="s">
        <v>604</v>
      </c>
    </row>
    <row r="246" spans="1:16" x14ac:dyDescent="0.2">
      <c r="A246" s="27" t="s">
        <v>610</v>
      </c>
      <c r="B246" s="26"/>
      <c r="C246" s="26"/>
      <c r="D246" s="26"/>
      <c r="E246" s="26"/>
      <c r="F246" s="31"/>
      <c r="G246" s="26"/>
      <c r="H246" s="26" t="str">
        <f t="shared" si="27"/>
        <v/>
      </c>
      <c r="I246" s="26"/>
      <c r="J246" s="26"/>
      <c r="K246" s="26"/>
      <c r="L246" s="26"/>
      <c r="M246" s="26"/>
      <c r="N246" s="22"/>
      <c r="O246" s="101"/>
      <c r="P246" s="33"/>
    </row>
    <row r="247" spans="1:16" x14ac:dyDescent="0.2">
      <c r="A247" s="25" t="s">
        <v>1474</v>
      </c>
      <c r="B247" s="26" t="s">
        <v>585</v>
      </c>
      <c r="C247" s="26" t="s">
        <v>1475</v>
      </c>
      <c r="D247" s="26" t="s">
        <v>130</v>
      </c>
      <c r="E247" s="26" t="s">
        <v>140</v>
      </c>
      <c r="F247" s="31">
        <v>50</v>
      </c>
      <c r="G247" s="26" t="s">
        <v>149</v>
      </c>
      <c r="H247" s="26" t="str">
        <f t="shared" si="27"/>
        <v>Mixed Polymer</v>
      </c>
      <c r="I247" s="26"/>
      <c r="J247" s="26"/>
      <c r="K247" s="26" t="s">
        <v>113</v>
      </c>
      <c r="L247" s="26" t="s">
        <v>166</v>
      </c>
      <c r="M247" s="26" t="s">
        <v>602</v>
      </c>
      <c r="N247" s="22" t="s">
        <v>605</v>
      </c>
      <c r="O247" s="101" t="s">
        <v>2493</v>
      </c>
      <c r="P247" s="33" t="s">
        <v>604</v>
      </c>
    </row>
    <row r="248" spans="1:16" x14ac:dyDescent="0.2">
      <c r="A248" s="25" t="s">
        <v>588</v>
      </c>
      <c r="B248" s="26" t="s">
        <v>586</v>
      </c>
      <c r="C248" s="26" t="s">
        <v>1475</v>
      </c>
      <c r="D248" s="26" t="s">
        <v>130</v>
      </c>
      <c r="E248" s="26" t="s">
        <v>140</v>
      </c>
      <c r="F248" s="31">
        <v>50</v>
      </c>
      <c r="G248" s="26" t="s">
        <v>149</v>
      </c>
      <c r="H248" s="26" t="str">
        <f t="shared" si="27"/>
        <v>Mixed Polymer</v>
      </c>
      <c r="I248" s="26"/>
      <c r="J248" s="26"/>
      <c r="K248" s="26" t="s">
        <v>113</v>
      </c>
      <c r="L248" s="26" t="s">
        <v>166</v>
      </c>
      <c r="M248" s="26" t="s">
        <v>602</v>
      </c>
      <c r="N248" s="22" t="s">
        <v>605</v>
      </c>
      <c r="O248" s="101" t="s">
        <v>2493</v>
      </c>
      <c r="P248" s="33" t="s">
        <v>604</v>
      </c>
    </row>
    <row r="249" spans="1:16" x14ac:dyDescent="0.2">
      <c r="A249" s="25" t="s">
        <v>1476</v>
      </c>
      <c r="B249" s="26" t="s">
        <v>587</v>
      </c>
      <c r="C249" s="26" t="s">
        <v>1475</v>
      </c>
      <c r="D249" s="26" t="s">
        <v>130</v>
      </c>
      <c r="E249" s="26" t="s">
        <v>140</v>
      </c>
      <c r="F249" s="31">
        <v>50</v>
      </c>
      <c r="G249" s="26" t="s">
        <v>149</v>
      </c>
      <c r="H249" s="26" t="str">
        <f t="shared" si="27"/>
        <v>Mixed Polymer</v>
      </c>
      <c r="I249" s="26"/>
      <c r="J249" s="26"/>
      <c r="K249" s="26" t="s">
        <v>113</v>
      </c>
      <c r="L249" s="26" t="s">
        <v>166</v>
      </c>
      <c r="M249" s="26" t="s">
        <v>602</v>
      </c>
      <c r="N249" s="22" t="s">
        <v>605</v>
      </c>
      <c r="O249" s="101" t="s">
        <v>2493</v>
      </c>
      <c r="P249" s="33" t="s">
        <v>604</v>
      </c>
    </row>
    <row r="250" spans="1:16" x14ac:dyDescent="0.2">
      <c r="A250" s="25" t="s">
        <v>588</v>
      </c>
      <c r="B250" s="26" t="s">
        <v>589</v>
      </c>
      <c r="C250" s="26" t="s">
        <v>1475</v>
      </c>
      <c r="D250" s="26" t="s">
        <v>130</v>
      </c>
      <c r="E250" s="26" t="s">
        <v>140</v>
      </c>
      <c r="F250" s="31">
        <v>50</v>
      </c>
      <c r="G250" s="26" t="s">
        <v>149</v>
      </c>
      <c r="H250" s="26" t="str">
        <f t="shared" si="27"/>
        <v>Mixed Polymer</v>
      </c>
      <c r="I250" s="26"/>
      <c r="J250" s="26"/>
      <c r="K250" s="26" t="s">
        <v>113</v>
      </c>
      <c r="L250" s="26" t="s">
        <v>166</v>
      </c>
      <c r="M250" s="26" t="s">
        <v>602</v>
      </c>
      <c r="N250" s="22" t="s">
        <v>605</v>
      </c>
      <c r="O250" s="101" t="s">
        <v>2493</v>
      </c>
      <c r="P250" s="33" t="s">
        <v>604</v>
      </c>
    </row>
    <row r="251" spans="1:16" x14ac:dyDescent="0.2">
      <c r="A251" s="25" t="s">
        <v>590</v>
      </c>
      <c r="B251" s="26" t="s">
        <v>591</v>
      </c>
      <c r="C251" s="26" t="s">
        <v>1475</v>
      </c>
      <c r="D251" s="26" t="s">
        <v>130</v>
      </c>
      <c r="E251" s="26" t="s">
        <v>140</v>
      </c>
      <c r="F251" s="31">
        <v>50</v>
      </c>
      <c r="G251" s="26" t="s">
        <v>149</v>
      </c>
      <c r="H251" s="26" t="str">
        <f t="shared" si="27"/>
        <v>Mixed Polymer</v>
      </c>
      <c r="I251" s="26"/>
      <c r="J251" s="26"/>
      <c r="K251" s="26" t="s">
        <v>113</v>
      </c>
      <c r="L251" s="26" t="s">
        <v>166</v>
      </c>
      <c r="M251" s="26" t="s">
        <v>602</v>
      </c>
      <c r="N251" s="22" t="s">
        <v>605</v>
      </c>
      <c r="O251" s="101" t="s">
        <v>2493</v>
      </c>
      <c r="P251" s="33" t="s">
        <v>604</v>
      </c>
    </row>
    <row r="252" spans="1:16" x14ac:dyDescent="0.2">
      <c r="A252" s="25" t="s">
        <v>575</v>
      </c>
      <c r="B252" s="26" t="s">
        <v>592</v>
      </c>
      <c r="C252" s="26" t="s">
        <v>1475</v>
      </c>
      <c r="D252" s="26" t="s">
        <v>130</v>
      </c>
      <c r="E252" s="26" t="s">
        <v>140</v>
      </c>
      <c r="F252" s="31">
        <v>50</v>
      </c>
      <c r="G252" s="26" t="s">
        <v>149</v>
      </c>
      <c r="H252" s="26" t="str">
        <f t="shared" si="27"/>
        <v>Mixed Polymer</v>
      </c>
      <c r="I252" s="26"/>
      <c r="J252" s="26"/>
      <c r="K252" s="26" t="s">
        <v>113</v>
      </c>
      <c r="L252" s="26" t="s">
        <v>166</v>
      </c>
      <c r="M252" s="26" t="s">
        <v>602</v>
      </c>
      <c r="N252" s="22" t="s">
        <v>605</v>
      </c>
      <c r="O252" s="101" t="s">
        <v>2493</v>
      </c>
      <c r="P252" s="33" t="s">
        <v>604</v>
      </c>
    </row>
    <row r="253" spans="1:16" x14ac:dyDescent="0.2">
      <c r="A253" s="25" t="s">
        <v>593</v>
      </c>
      <c r="B253" s="26" t="s">
        <v>594</v>
      </c>
      <c r="C253" s="26" t="s">
        <v>1475</v>
      </c>
      <c r="D253" s="26" t="s">
        <v>130</v>
      </c>
      <c r="E253" s="26" t="s">
        <v>140</v>
      </c>
      <c r="F253" s="31">
        <v>50</v>
      </c>
      <c r="G253" s="26" t="s">
        <v>149</v>
      </c>
      <c r="H253" s="26" t="str">
        <f t="shared" si="27"/>
        <v>Mixed Polymer</v>
      </c>
      <c r="I253" s="26"/>
      <c r="J253" s="26"/>
      <c r="K253" s="26" t="s">
        <v>113</v>
      </c>
      <c r="L253" s="26" t="s">
        <v>166</v>
      </c>
      <c r="M253" s="26" t="s">
        <v>602</v>
      </c>
      <c r="N253" s="22" t="s">
        <v>605</v>
      </c>
      <c r="O253" s="101" t="s">
        <v>2493</v>
      </c>
      <c r="P253" s="33" t="s">
        <v>604</v>
      </c>
    </row>
    <row r="254" spans="1:16" x14ac:dyDescent="0.2">
      <c r="A254" s="25" t="s">
        <v>593</v>
      </c>
      <c r="B254" s="26" t="s">
        <v>595</v>
      </c>
      <c r="C254" s="26" t="s">
        <v>1475</v>
      </c>
      <c r="D254" s="26" t="s">
        <v>130</v>
      </c>
      <c r="E254" s="26" t="s">
        <v>140</v>
      </c>
      <c r="F254" s="31">
        <v>50</v>
      </c>
      <c r="G254" s="26" t="s">
        <v>149</v>
      </c>
      <c r="H254" s="26" t="str">
        <f t="shared" si="27"/>
        <v>Mixed Polymer</v>
      </c>
      <c r="I254" s="26"/>
      <c r="J254" s="26"/>
      <c r="K254" s="26" t="s">
        <v>113</v>
      </c>
      <c r="L254" s="26" t="s">
        <v>166</v>
      </c>
      <c r="M254" s="26" t="s">
        <v>602</v>
      </c>
      <c r="N254" s="22" t="s">
        <v>605</v>
      </c>
      <c r="O254" s="101" t="s">
        <v>2493</v>
      </c>
      <c r="P254" s="33" t="s">
        <v>604</v>
      </c>
    </row>
    <row r="255" spans="1:16" x14ac:dyDescent="0.2">
      <c r="A255" s="25" t="s">
        <v>1480</v>
      </c>
      <c r="B255" s="26" t="s">
        <v>1481</v>
      </c>
      <c r="C255" s="26" t="s">
        <v>1475</v>
      </c>
      <c r="D255" s="26" t="s">
        <v>130</v>
      </c>
      <c r="E255" s="26" t="s">
        <v>140</v>
      </c>
      <c r="F255" s="31">
        <v>50</v>
      </c>
      <c r="G255" s="26" t="s">
        <v>149</v>
      </c>
      <c r="H255" s="26" t="str">
        <f t="shared" si="27"/>
        <v>Mixed Polymer</v>
      </c>
      <c r="I255" s="26"/>
      <c r="J255" s="26"/>
      <c r="K255" s="26" t="s">
        <v>113</v>
      </c>
      <c r="L255" s="26" t="s">
        <v>166</v>
      </c>
      <c r="M255" s="26" t="s">
        <v>602</v>
      </c>
      <c r="N255" s="22" t="s">
        <v>605</v>
      </c>
      <c r="O255" s="101" t="s">
        <v>2493</v>
      </c>
      <c r="P255" s="33" t="s">
        <v>604</v>
      </c>
    </row>
    <row r="256" spans="1:16" x14ac:dyDescent="0.2">
      <c r="A256" s="25" t="s">
        <v>1482</v>
      </c>
      <c r="B256" s="26" t="s">
        <v>1483</v>
      </c>
      <c r="C256" s="26" t="s">
        <v>1475</v>
      </c>
      <c r="D256" s="26" t="s">
        <v>130</v>
      </c>
      <c r="E256" s="26" t="s">
        <v>140</v>
      </c>
      <c r="F256" s="31">
        <v>50</v>
      </c>
      <c r="G256" s="26" t="s">
        <v>149</v>
      </c>
      <c r="H256" s="26" t="str">
        <f t="shared" si="27"/>
        <v>Mixed Polymer</v>
      </c>
      <c r="I256" s="26"/>
      <c r="J256" s="26"/>
      <c r="K256" s="26" t="s">
        <v>113</v>
      </c>
      <c r="L256" s="26" t="s">
        <v>166</v>
      </c>
      <c r="M256" s="26" t="s">
        <v>602</v>
      </c>
      <c r="N256" s="22" t="s">
        <v>605</v>
      </c>
      <c r="O256" s="101" t="s">
        <v>2493</v>
      </c>
      <c r="P256" s="33" t="s">
        <v>604</v>
      </c>
    </row>
    <row r="257" spans="1:16" x14ac:dyDescent="0.2">
      <c r="A257" s="25" t="s">
        <v>1484</v>
      </c>
      <c r="B257" s="26" t="s">
        <v>1485</v>
      </c>
      <c r="C257" s="26" t="s">
        <v>1475</v>
      </c>
      <c r="D257" s="26" t="s">
        <v>130</v>
      </c>
      <c r="E257" s="26" t="s">
        <v>916</v>
      </c>
      <c r="F257" s="31">
        <v>25</v>
      </c>
      <c r="G257" s="26" t="s">
        <v>1365</v>
      </c>
      <c r="H257" s="26" t="str">
        <f t="shared" si="27"/>
        <v>Non-Potable Tempered Water</v>
      </c>
      <c r="I257" s="26"/>
      <c r="J257" s="26"/>
      <c r="K257" s="26" t="s">
        <v>113</v>
      </c>
      <c r="L257" s="26" t="s">
        <v>166</v>
      </c>
      <c r="M257" s="26" t="s">
        <v>602</v>
      </c>
      <c r="N257" s="22" t="s">
        <v>605</v>
      </c>
      <c r="O257" s="101" t="s">
        <v>2493</v>
      </c>
      <c r="P257" s="33" t="s">
        <v>604</v>
      </c>
    </row>
    <row r="258" spans="1:16" x14ac:dyDescent="0.2">
      <c r="A258" s="25" t="s">
        <v>1457</v>
      </c>
      <c r="B258" s="101" t="s">
        <v>2499</v>
      </c>
      <c r="C258" s="26" t="s">
        <v>1477</v>
      </c>
      <c r="D258" s="26" t="s">
        <v>130</v>
      </c>
      <c r="E258" s="26" t="s">
        <v>916</v>
      </c>
      <c r="F258" s="31">
        <v>75</v>
      </c>
      <c r="G258" s="26" t="s">
        <v>162</v>
      </c>
      <c r="H258" s="26" t="str">
        <f t="shared" si="27"/>
        <v>Flushing Water</v>
      </c>
      <c r="I258" s="26"/>
      <c r="J258" s="26"/>
      <c r="K258" s="26" t="s">
        <v>113</v>
      </c>
      <c r="L258" s="26" t="s">
        <v>166</v>
      </c>
      <c r="M258" s="26" t="s">
        <v>602</v>
      </c>
      <c r="N258" s="22" t="s">
        <v>605</v>
      </c>
      <c r="O258" s="101" t="s">
        <v>2496</v>
      </c>
      <c r="P258" s="33" t="s">
        <v>603</v>
      </c>
    </row>
    <row r="259" spans="1:16" x14ac:dyDescent="0.2">
      <c r="A259" s="25" t="s">
        <v>1486</v>
      </c>
      <c r="B259" s="26" t="s">
        <v>1489</v>
      </c>
      <c r="C259" s="26" t="s">
        <v>1477</v>
      </c>
      <c r="D259" s="26" t="s">
        <v>130</v>
      </c>
      <c r="E259" s="26" t="s">
        <v>140</v>
      </c>
      <c r="F259" s="31">
        <v>75</v>
      </c>
      <c r="G259" s="26" t="s">
        <v>149</v>
      </c>
      <c r="H259" s="26" t="str">
        <f t="shared" ref="H259:H260" si="59">IF(ISNA(VLOOKUP(G259,CommodityCodes,2,FALSE))=TRUE,"",VLOOKUP(G259,CommodityCodes,2,FALSE))</f>
        <v>Mixed Polymer</v>
      </c>
      <c r="I259" s="26"/>
      <c r="J259" s="26"/>
      <c r="K259" s="26" t="s">
        <v>113</v>
      </c>
      <c r="L259" s="26" t="s">
        <v>166</v>
      </c>
      <c r="M259" s="26" t="s">
        <v>602</v>
      </c>
      <c r="N259" s="22" t="s">
        <v>605</v>
      </c>
      <c r="O259" s="101" t="s">
        <v>2495</v>
      </c>
      <c r="P259" s="33" t="s">
        <v>603</v>
      </c>
    </row>
    <row r="260" spans="1:16" x14ac:dyDescent="0.2">
      <c r="A260" s="25" t="s">
        <v>1487</v>
      </c>
      <c r="B260" s="26" t="s">
        <v>1488</v>
      </c>
      <c r="C260" s="26" t="s">
        <v>1477</v>
      </c>
      <c r="D260" s="26" t="s">
        <v>130</v>
      </c>
      <c r="E260" s="26" t="s">
        <v>140</v>
      </c>
      <c r="F260" s="31">
        <v>75</v>
      </c>
      <c r="G260" s="26" t="s">
        <v>149</v>
      </c>
      <c r="H260" s="26" t="str">
        <f t="shared" si="59"/>
        <v>Mixed Polymer</v>
      </c>
      <c r="I260" s="26"/>
      <c r="J260" s="26"/>
      <c r="K260" s="26" t="s">
        <v>113</v>
      </c>
      <c r="L260" s="26" t="s">
        <v>166</v>
      </c>
      <c r="M260" s="26" t="s">
        <v>602</v>
      </c>
      <c r="N260" s="22" t="s">
        <v>605</v>
      </c>
      <c r="O260" s="101" t="s">
        <v>2495</v>
      </c>
      <c r="P260" s="33" t="s">
        <v>603</v>
      </c>
    </row>
    <row r="261" spans="1:16" x14ac:dyDescent="0.2">
      <c r="A261" s="25" t="s">
        <v>1457</v>
      </c>
      <c r="B261" s="101" t="s">
        <v>2500</v>
      </c>
      <c r="C261" s="26" t="s">
        <v>1478</v>
      </c>
      <c r="D261" s="26" t="s">
        <v>130</v>
      </c>
      <c r="E261" s="26" t="s">
        <v>916</v>
      </c>
      <c r="F261" s="31">
        <v>75</v>
      </c>
      <c r="G261" s="26" t="s">
        <v>162</v>
      </c>
      <c r="H261" s="26" t="str">
        <f t="shared" si="27"/>
        <v>Flushing Water</v>
      </c>
      <c r="I261" s="26"/>
      <c r="J261" s="26"/>
      <c r="K261" s="26" t="s">
        <v>113</v>
      </c>
      <c r="L261" s="26" t="s">
        <v>166</v>
      </c>
      <c r="M261" s="26" t="s">
        <v>602</v>
      </c>
      <c r="N261" s="22" t="s">
        <v>605</v>
      </c>
      <c r="O261" s="101" t="s">
        <v>2496</v>
      </c>
      <c r="P261" s="33" t="s">
        <v>603</v>
      </c>
    </row>
    <row r="262" spans="1:16" x14ac:dyDescent="0.2">
      <c r="A262" s="25" t="s">
        <v>1490</v>
      </c>
      <c r="B262" s="26" t="s">
        <v>1491</v>
      </c>
      <c r="C262" s="26" t="s">
        <v>1478</v>
      </c>
      <c r="D262" s="26" t="s">
        <v>130</v>
      </c>
      <c r="E262" s="26" t="s">
        <v>140</v>
      </c>
      <c r="F262" s="31">
        <v>75</v>
      </c>
      <c r="G262" s="26" t="s">
        <v>149</v>
      </c>
      <c r="H262" s="26" t="str">
        <f t="shared" si="27"/>
        <v>Mixed Polymer</v>
      </c>
      <c r="I262" s="26"/>
      <c r="J262" s="26"/>
      <c r="K262" s="26" t="s">
        <v>113</v>
      </c>
      <c r="L262" s="26" t="s">
        <v>166</v>
      </c>
      <c r="M262" s="26" t="s">
        <v>602</v>
      </c>
      <c r="N262" s="22" t="s">
        <v>605</v>
      </c>
      <c r="O262" s="101" t="s">
        <v>2495</v>
      </c>
      <c r="P262" s="33" t="s">
        <v>603</v>
      </c>
    </row>
    <row r="263" spans="1:16" x14ac:dyDescent="0.2">
      <c r="A263" s="25" t="s">
        <v>1487</v>
      </c>
      <c r="B263" s="26" t="s">
        <v>1492</v>
      </c>
      <c r="C263" s="26" t="s">
        <v>1478</v>
      </c>
      <c r="D263" s="26" t="s">
        <v>130</v>
      </c>
      <c r="E263" s="26" t="s">
        <v>140</v>
      </c>
      <c r="F263" s="31">
        <v>75</v>
      </c>
      <c r="G263" s="26" t="s">
        <v>149</v>
      </c>
      <c r="H263" s="26" t="str">
        <f t="shared" si="27"/>
        <v>Mixed Polymer</v>
      </c>
      <c r="I263" s="26"/>
      <c r="J263" s="26"/>
      <c r="K263" s="26" t="s">
        <v>113</v>
      </c>
      <c r="L263" s="26" t="s">
        <v>166</v>
      </c>
      <c r="M263" s="26" t="s">
        <v>602</v>
      </c>
      <c r="N263" s="22" t="s">
        <v>605</v>
      </c>
      <c r="O263" s="101" t="s">
        <v>2495</v>
      </c>
      <c r="P263" s="33" t="s">
        <v>603</v>
      </c>
    </row>
    <row r="264" spans="1:16" x14ac:dyDescent="0.2">
      <c r="A264" s="25" t="s">
        <v>596</v>
      </c>
      <c r="B264" s="26" t="s">
        <v>597</v>
      </c>
      <c r="C264" s="26" t="s">
        <v>1468</v>
      </c>
      <c r="D264" s="26" t="s">
        <v>130</v>
      </c>
      <c r="E264" s="26" t="s">
        <v>140</v>
      </c>
      <c r="F264" s="31">
        <v>50</v>
      </c>
      <c r="G264" s="26" t="s">
        <v>149</v>
      </c>
      <c r="H264" s="26" t="str">
        <f t="shared" si="27"/>
        <v>Mixed Polymer</v>
      </c>
      <c r="I264" s="26"/>
      <c r="J264" s="26"/>
      <c r="K264" s="26" t="s">
        <v>113</v>
      </c>
      <c r="L264" s="26" t="s">
        <v>166</v>
      </c>
      <c r="M264" s="26" t="s">
        <v>602</v>
      </c>
      <c r="N264" s="22" t="s">
        <v>605</v>
      </c>
      <c r="O264" s="101" t="s">
        <v>2495</v>
      </c>
      <c r="P264" s="33" t="s">
        <v>604</v>
      </c>
    </row>
    <row r="265" spans="1:16" x14ac:dyDescent="0.2">
      <c r="A265" s="25" t="s">
        <v>596</v>
      </c>
      <c r="B265" s="26" t="s">
        <v>1479</v>
      </c>
      <c r="C265" s="26" t="s">
        <v>1468</v>
      </c>
      <c r="D265" s="26" t="s">
        <v>130</v>
      </c>
      <c r="E265" s="26" t="s">
        <v>140</v>
      </c>
      <c r="F265" s="31">
        <v>50</v>
      </c>
      <c r="G265" s="26" t="s">
        <v>149</v>
      </c>
      <c r="H265" s="26" t="str">
        <f t="shared" si="27"/>
        <v>Mixed Polymer</v>
      </c>
      <c r="I265" s="26"/>
      <c r="J265" s="26"/>
      <c r="K265" s="26" t="s">
        <v>113</v>
      </c>
      <c r="L265" s="26" t="s">
        <v>166</v>
      </c>
      <c r="M265" s="26" t="s">
        <v>602</v>
      </c>
      <c r="N265" s="22" t="s">
        <v>605</v>
      </c>
      <c r="O265" s="101" t="s">
        <v>2495</v>
      </c>
      <c r="P265" s="33" t="s">
        <v>604</v>
      </c>
    </row>
    <row r="266" spans="1:16" x14ac:dyDescent="0.2">
      <c r="A266" s="27" t="s">
        <v>611</v>
      </c>
      <c r="B266" s="26"/>
      <c r="C266" s="26"/>
      <c r="D266" s="26"/>
      <c r="E266" s="26"/>
      <c r="F266" s="31"/>
      <c r="G266" s="26"/>
      <c r="H266" s="26" t="str">
        <f t="shared" si="27"/>
        <v/>
      </c>
      <c r="I266" s="26"/>
      <c r="J266" s="26"/>
      <c r="K266" s="26"/>
      <c r="L266" s="26"/>
      <c r="M266" s="26"/>
      <c r="N266" s="22"/>
      <c r="O266" s="101"/>
      <c r="P266" s="33"/>
    </row>
    <row r="267" spans="1:16" x14ac:dyDescent="0.2">
      <c r="A267" s="25" t="s">
        <v>1493</v>
      </c>
      <c r="B267" s="26" t="s">
        <v>598</v>
      </c>
      <c r="C267" s="26" t="s">
        <v>1494</v>
      </c>
      <c r="D267" s="26" t="s">
        <v>130</v>
      </c>
      <c r="E267" s="26" t="s">
        <v>140</v>
      </c>
      <c r="F267" s="31">
        <v>25</v>
      </c>
      <c r="G267" s="26" t="s">
        <v>149</v>
      </c>
      <c r="H267" s="26" t="str">
        <f t="shared" si="27"/>
        <v>Mixed Polymer</v>
      </c>
      <c r="I267" s="26"/>
      <c r="J267" s="26"/>
      <c r="K267" s="26" t="s">
        <v>113</v>
      </c>
      <c r="L267" s="26" t="s">
        <v>166</v>
      </c>
      <c r="M267" s="26" t="s">
        <v>602</v>
      </c>
      <c r="N267" s="22" t="s">
        <v>605</v>
      </c>
      <c r="O267" s="101" t="s">
        <v>2493</v>
      </c>
      <c r="P267" s="33" t="s">
        <v>604</v>
      </c>
    </row>
    <row r="268" spans="1:16" x14ac:dyDescent="0.2">
      <c r="A268" s="25" t="s">
        <v>600</v>
      </c>
      <c r="B268" s="26" t="s">
        <v>599</v>
      </c>
      <c r="C268" s="26" t="s">
        <v>1494</v>
      </c>
      <c r="D268" s="26" t="s">
        <v>130</v>
      </c>
      <c r="E268" s="26" t="s">
        <v>140</v>
      </c>
      <c r="F268" s="31">
        <v>25</v>
      </c>
      <c r="G268" s="26" t="s">
        <v>149</v>
      </c>
      <c r="H268" s="26" t="str">
        <f t="shared" si="27"/>
        <v>Mixed Polymer</v>
      </c>
      <c r="I268" s="26"/>
      <c r="J268" s="26"/>
      <c r="K268" s="26" t="s">
        <v>113</v>
      </c>
      <c r="L268" s="26" t="s">
        <v>166</v>
      </c>
      <c r="M268" s="26" t="s">
        <v>602</v>
      </c>
      <c r="N268" s="22" t="s">
        <v>605</v>
      </c>
      <c r="O268" s="101" t="s">
        <v>2493</v>
      </c>
      <c r="P268" s="33" t="s">
        <v>604</v>
      </c>
    </row>
    <row r="269" spans="1:16" x14ac:dyDescent="0.2">
      <c r="A269" s="25" t="s">
        <v>600</v>
      </c>
      <c r="B269" s="26" t="s">
        <v>601</v>
      </c>
      <c r="C269" s="26" t="s">
        <v>1494</v>
      </c>
      <c r="D269" s="26" t="s">
        <v>130</v>
      </c>
      <c r="E269" s="26" t="s">
        <v>140</v>
      </c>
      <c r="F269" s="31">
        <v>50</v>
      </c>
      <c r="G269" s="26" t="s">
        <v>149</v>
      </c>
      <c r="H269" s="26" t="str">
        <f t="shared" si="27"/>
        <v>Mixed Polymer</v>
      </c>
      <c r="I269" s="26"/>
      <c r="J269" s="26"/>
      <c r="K269" s="26" t="s">
        <v>113</v>
      </c>
      <c r="L269" s="26" t="s">
        <v>166</v>
      </c>
      <c r="M269" s="26" t="s">
        <v>602</v>
      </c>
      <c r="N269" s="22" t="s">
        <v>605</v>
      </c>
      <c r="O269" s="101" t="s">
        <v>2493</v>
      </c>
      <c r="P269" s="33" t="s">
        <v>604</v>
      </c>
    </row>
    <row r="270" spans="1:16" x14ac:dyDescent="0.2">
      <c r="A270" s="25" t="s">
        <v>1457</v>
      </c>
      <c r="B270" s="101" t="s">
        <v>2501</v>
      </c>
      <c r="C270" s="26" t="s">
        <v>1495</v>
      </c>
      <c r="D270" s="26" t="s">
        <v>130</v>
      </c>
      <c r="E270" s="26" t="s">
        <v>916</v>
      </c>
      <c r="F270" s="31">
        <v>75</v>
      </c>
      <c r="G270" s="26" t="s">
        <v>162</v>
      </c>
      <c r="H270" s="26" t="str">
        <f t="shared" si="27"/>
        <v>Flushing Water</v>
      </c>
      <c r="I270" s="26"/>
      <c r="J270" s="26"/>
      <c r="K270" s="26" t="s">
        <v>113</v>
      </c>
      <c r="L270" s="26" t="s">
        <v>166</v>
      </c>
      <c r="M270" s="26" t="s">
        <v>602</v>
      </c>
      <c r="N270" s="22" t="s">
        <v>605</v>
      </c>
      <c r="O270" s="101" t="s">
        <v>2496</v>
      </c>
      <c r="P270" s="33" t="s">
        <v>603</v>
      </c>
    </row>
    <row r="271" spans="1:16" x14ac:dyDescent="0.2">
      <c r="A271" s="27" t="s">
        <v>2589</v>
      </c>
      <c r="B271" s="101"/>
      <c r="C271" s="99"/>
      <c r="D271" s="99"/>
      <c r="E271" s="99"/>
      <c r="F271" s="31"/>
      <c r="G271" s="99"/>
      <c r="H271" s="99"/>
      <c r="I271" s="99"/>
      <c r="J271" s="99"/>
      <c r="K271" s="99"/>
      <c r="L271" s="99"/>
      <c r="M271" s="99"/>
      <c r="N271" s="101"/>
      <c r="O271" s="101"/>
      <c r="P271" s="33"/>
    </row>
    <row r="272" spans="1:16" x14ac:dyDescent="0.2">
      <c r="A272" s="25" t="s">
        <v>2590</v>
      </c>
      <c r="B272" s="26" t="s">
        <v>2591</v>
      </c>
      <c r="C272" s="99" t="s">
        <v>2592</v>
      </c>
      <c r="D272" s="26" t="s">
        <v>130</v>
      </c>
      <c r="E272" s="26" t="s">
        <v>916</v>
      </c>
      <c r="F272" s="31">
        <v>100</v>
      </c>
      <c r="G272" s="26" t="s">
        <v>1365</v>
      </c>
      <c r="H272" s="26" t="str">
        <f t="shared" si="27"/>
        <v>Non-Potable Tempered Water</v>
      </c>
      <c r="I272" s="26"/>
      <c r="J272" s="26"/>
      <c r="K272" s="99" t="s">
        <v>113</v>
      </c>
      <c r="L272" s="99" t="s">
        <v>166</v>
      </c>
      <c r="M272" s="99" t="s">
        <v>602</v>
      </c>
      <c r="N272" s="101" t="s">
        <v>605</v>
      </c>
      <c r="O272" s="101" t="s">
        <v>2496</v>
      </c>
      <c r="P272" s="33" t="s">
        <v>603</v>
      </c>
    </row>
    <row r="273" spans="1:17" hidden="1" x14ac:dyDescent="0.2">
      <c r="A273" s="35" t="s">
        <v>544</v>
      </c>
      <c r="B273" s="37"/>
      <c r="C273" s="37"/>
      <c r="D273" s="37"/>
      <c r="E273" s="37"/>
      <c r="F273" s="37"/>
      <c r="G273" s="37"/>
      <c r="H273" s="37" t="str">
        <f t="shared" si="27"/>
        <v/>
      </c>
      <c r="I273" s="37"/>
      <c r="J273" s="37"/>
      <c r="K273" s="37"/>
      <c r="L273" s="37"/>
      <c r="M273" s="37"/>
      <c r="N273" s="37"/>
      <c r="O273" s="102"/>
      <c r="P273" s="39"/>
    </row>
    <row r="274" spans="1:17" hidden="1" x14ac:dyDescent="0.2">
      <c r="A274" s="25"/>
      <c r="B274" s="26"/>
      <c r="C274" s="26"/>
      <c r="D274" s="26"/>
      <c r="E274" s="26"/>
      <c r="F274" s="31"/>
      <c r="G274" s="26"/>
      <c r="H274" s="26" t="str">
        <f t="shared" si="27"/>
        <v/>
      </c>
      <c r="I274" s="26"/>
      <c r="J274" s="26"/>
      <c r="K274" s="26"/>
      <c r="L274" s="26"/>
      <c r="M274" s="26"/>
      <c r="N274" s="22"/>
      <c r="O274" s="101"/>
      <c r="P274" s="33"/>
    </row>
    <row r="275" spans="1:17" hidden="1" x14ac:dyDescent="0.2">
      <c r="A275" s="25"/>
      <c r="B275" s="26"/>
      <c r="C275" s="26"/>
      <c r="D275" s="26"/>
      <c r="E275" s="26"/>
      <c r="F275" s="31"/>
      <c r="G275" s="26"/>
      <c r="H275" s="26" t="str">
        <f t="shared" si="27"/>
        <v/>
      </c>
      <c r="I275" s="26"/>
      <c r="J275" s="26"/>
      <c r="K275" s="26"/>
      <c r="L275" s="26"/>
      <c r="M275" s="26"/>
      <c r="N275" s="22"/>
      <c r="O275" s="101"/>
      <c r="P275" s="33"/>
    </row>
    <row r="276" spans="1:17" hidden="1" x14ac:dyDescent="0.2">
      <c r="A276" s="25"/>
      <c r="B276" s="26"/>
      <c r="C276" s="26"/>
      <c r="D276" s="26"/>
      <c r="E276" s="26"/>
      <c r="F276" s="31"/>
      <c r="G276" s="26"/>
      <c r="H276" s="26" t="str">
        <f t="shared" si="27"/>
        <v/>
      </c>
      <c r="I276" s="26"/>
      <c r="J276" s="26"/>
      <c r="K276" s="26"/>
      <c r="L276" s="26"/>
      <c r="M276" s="26"/>
      <c r="N276" s="22"/>
      <c r="O276" s="101"/>
      <c r="P276" s="33"/>
    </row>
    <row r="277" spans="1:17" hidden="1" x14ac:dyDescent="0.2">
      <c r="A277" s="35" t="s">
        <v>545</v>
      </c>
      <c r="B277" s="37"/>
      <c r="C277" s="37"/>
      <c r="D277" s="37"/>
      <c r="E277" s="37"/>
      <c r="F277" s="37"/>
      <c r="G277" s="37"/>
      <c r="H277" s="37" t="str">
        <f t="shared" si="27"/>
        <v/>
      </c>
      <c r="I277" s="37"/>
      <c r="J277" s="37"/>
      <c r="K277" s="37"/>
      <c r="L277" s="37"/>
      <c r="M277" s="37"/>
      <c r="N277" s="37"/>
      <c r="O277" s="102"/>
      <c r="P277" s="39"/>
    </row>
    <row r="278" spans="1:17" hidden="1" x14ac:dyDescent="0.2">
      <c r="A278" s="25"/>
      <c r="B278" s="26"/>
      <c r="C278" s="26"/>
      <c r="D278" s="26"/>
      <c r="E278" s="26"/>
      <c r="F278" s="31"/>
      <c r="G278" s="26"/>
      <c r="H278" s="26" t="str">
        <f t="shared" si="27"/>
        <v/>
      </c>
      <c r="I278" s="26"/>
      <c r="J278" s="26"/>
      <c r="K278" s="26"/>
      <c r="L278" s="26"/>
      <c r="M278" s="26"/>
      <c r="N278" s="22"/>
      <c r="O278" s="101"/>
      <c r="P278" s="33"/>
    </row>
    <row r="279" spans="1:17" hidden="1" x14ac:dyDescent="0.2">
      <c r="A279" s="25"/>
      <c r="B279" s="26"/>
      <c r="C279" s="26"/>
      <c r="D279" s="26"/>
      <c r="E279" s="26"/>
      <c r="F279" s="31"/>
      <c r="G279" s="26"/>
      <c r="H279" s="26" t="str">
        <f t="shared" si="27"/>
        <v/>
      </c>
      <c r="I279" s="26"/>
      <c r="J279" s="26"/>
      <c r="K279" s="26"/>
      <c r="L279" s="26"/>
      <c r="M279" s="26"/>
      <c r="N279" s="22"/>
      <c r="O279" s="101"/>
      <c r="P279" s="33"/>
    </row>
    <row r="280" spans="1:17" hidden="1" x14ac:dyDescent="0.2">
      <c r="A280" s="25"/>
      <c r="B280" s="26"/>
      <c r="C280" s="26"/>
      <c r="D280" s="26"/>
      <c r="E280" s="26"/>
      <c r="F280" s="31"/>
      <c r="G280" s="26"/>
      <c r="H280" s="26" t="str">
        <f t="shared" si="27"/>
        <v/>
      </c>
      <c r="I280" s="26"/>
      <c r="J280" s="26"/>
      <c r="K280" s="26"/>
      <c r="L280" s="26"/>
      <c r="M280" s="26"/>
      <c r="N280" s="22"/>
      <c r="O280" s="101"/>
      <c r="P280" s="33"/>
    </row>
    <row r="281" spans="1:17" hidden="1" x14ac:dyDescent="0.2">
      <c r="A281" s="35" t="s">
        <v>546</v>
      </c>
      <c r="B281" s="37"/>
      <c r="C281" s="37"/>
      <c r="D281" s="37"/>
      <c r="E281" s="37"/>
      <c r="F281" s="37"/>
      <c r="G281" s="37"/>
      <c r="H281" s="37" t="str">
        <f t="shared" si="27"/>
        <v/>
      </c>
      <c r="I281" s="37"/>
      <c r="J281" s="37"/>
      <c r="K281" s="37"/>
      <c r="L281" s="37"/>
      <c r="M281" s="37"/>
      <c r="N281" s="37"/>
      <c r="O281" s="102"/>
      <c r="P281" s="39"/>
    </row>
    <row r="282" spans="1:17" hidden="1" x14ac:dyDescent="0.2">
      <c r="A282" s="28"/>
      <c r="B282" s="26"/>
      <c r="C282" s="26"/>
      <c r="D282" s="26"/>
      <c r="E282" s="26"/>
      <c r="F282" s="31"/>
      <c r="G282" s="26"/>
      <c r="H282" s="26" t="str">
        <f t="shared" si="27"/>
        <v/>
      </c>
      <c r="I282" s="26"/>
      <c r="J282" s="26"/>
      <c r="K282" s="26"/>
      <c r="L282" s="26"/>
      <c r="M282" s="26"/>
      <c r="N282" s="22"/>
      <c r="O282" s="101"/>
      <c r="P282" s="33"/>
      <c r="Q282" s="8"/>
    </row>
    <row r="283" spans="1:17" hidden="1" x14ac:dyDescent="0.2">
      <c r="A283" s="28"/>
      <c r="B283" s="26"/>
      <c r="C283" s="26"/>
      <c r="D283" s="26"/>
      <c r="E283" s="26"/>
      <c r="F283" s="31"/>
      <c r="G283" s="26"/>
      <c r="H283" s="26" t="str">
        <f t="shared" si="27"/>
        <v/>
      </c>
      <c r="I283" s="26"/>
      <c r="J283" s="26"/>
      <c r="K283" s="26"/>
      <c r="L283" s="26"/>
      <c r="M283" s="26"/>
      <c r="N283" s="22"/>
      <c r="O283" s="101"/>
      <c r="P283" s="33"/>
      <c r="Q283" s="8"/>
    </row>
    <row r="284" spans="1:17" x14ac:dyDescent="0.2">
      <c r="A284" s="28"/>
      <c r="B284" s="26"/>
      <c r="C284" s="26"/>
      <c r="D284" s="26"/>
      <c r="E284" s="26"/>
      <c r="F284" s="31"/>
      <c r="G284" s="26"/>
      <c r="H284" s="26" t="str">
        <f t="shared" si="27"/>
        <v/>
      </c>
      <c r="I284" s="26"/>
      <c r="J284" s="26"/>
      <c r="K284" s="26"/>
      <c r="L284" s="26"/>
      <c r="M284" s="26"/>
      <c r="N284" s="22"/>
      <c r="O284" s="101"/>
      <c r="P284" s="33"/>
      <c r="Q284" s="8"/>
    </row>
    <row r="285" spans="1:17" ht="15" x14ac:dyDescent="0.2">
      <c r="A285" s="79" t="s">
        <v>256</v>
      </c>
      <c r="B285" s="26"/>
      <c r="C285" s="26"/>
      <c r="D285" s="26"/>
      <c r="E285" s="26"/>
      <c r="F285" s="31"/>
      <c r="G285" s="26"/>
      <c r="H285" s="26" t="str">
        <f t="shared" si="27"/>
        <v/>
      </c>
      <c r="I285" s="26"/>
      <c r="J285" s="26"/>
      <c r="K285" s="26"/>
      <c r="L285" s="26"/>
      <c r="M285" s="26"/>
      <c r="N285" s="22"/>
      <c r="O285" s="101"/>
      <c r="P285" s="33"/>
      <c r="Q285" s="8"/>
    </row>
    <row r="286" spans="1:17" x14ac:dyDescent="0.2">
      <c r="A286" s="76" t="s">
        <v>536</v>
      </c>
      <c r="B286" s="37"/>
      <c r="C286" s="37"/>
      <c r="D286" s="37"/>
      <c r="E286" s="37"/>
      <c r="F286" s="37"/>
      <c r="G286" s="37"/>
      <c r="H286" s="37" t="str">
        <f t="shared" si="27"/>
        <v/>
      </c>
      <c r="I286" s="37"/>
      <c r="J286" s="37"/>
      <c r="K286" s="37"/>
      <c r="L286" s="37"/>
      <c r="M286" s="37"/>
      <c r="N286" s="37"/>
      <c r="O286" s="102"/>
      <c r="P286" s="91"/>
    </row>
    <row r="287" spans="1:17" x14ac:dyDescent="0.2">
      <c r="A287" s="28" t="s">
        <v>1100</v>
      </c>
      <c r="B287" s="26" t="s">
        <v>1143</v>
      </c>
      <c r="C287" s="26" t="s">
        <v>1127</v>
      </c>
      <c r="D287" s="26" t="s">
        <v>2625</v>
      </c>
      <c r="E287" s="119" t="s">
        <v>2718</v>
      </c>
      <c r="F287" s="31">
        <v>65</v>
      </c>
      <c r="G287" s="26" t="s">
        <v>261</v>
      </c>
      <c r="H287" s="26" t="str">
        <f t="shared" si="27"/>
        <v>Glycol Supply</v>
      </c>
      <c r="I287" s="26">
        <v>35</v>
      </c>
      <c r="J287" s="26">
        <v>8.82</v>
      </c>
      <c r="K287" s="26" t="s">
        <v>249</v>
      </c>
      <c r="L287" s="26">
        <v>1</v>
      </c>
      <c r="M287" s="26">
        <v>24</v>
      </c>
      <c r="N287" s="22" t="s">
        <v>732</v>
      </c>
      <c r="O287" s="101" t="s">
        <v>2497</v>
      </c>
      <c r="P287" s="33"/>
      <c r="Q287" s="8"/>
    </row>
    <row r="288" spans="1:17" x14ac:dyDescent="0.2">
      <c r="A288" s="28" t="s">
        <v>1101</v>
      </c>
      <c r="B288" s="26" t="s">
        <v>1124</v>
      </c>
      <c r="C288" s="26" t="s">
        <v>1123</v>
      </c>
      <c r="D288" s="99" t="s">
        <v>2625</v>
      </c>
      <c r="E288" s="119" t="s">
        <v>2718</v>
      </c>
      <c r="F288" s="31">
        <v>100</v>
      </c>
      <c r="G288" s="26" t="s">
        <v>261</v>
      </c>
      <c r="H288" s="26" t="s">
        <v>412</v>
      </c>
      <c r="I288" s="26">
        <v>35</v>
      </c>
      <c r="J288" s="26">
        <v>15.91</v>
      </c>
      <c r="K288" s="26" t="s">
        <v>249</v>
      </c>
      <c r="L288" s="26">
        <v>1</v>
      </c>
      <c r="M288" s="26">
        <v>24</v>
      </c>
      <c r="N288" s="22" t="s">
        <v>732</v>
      </c>
      <c r="O288" s="101" t="s">
        <v>2497</v>
      </c>
      <c r="P288" s="33"/>
      <c r="Q288" s="8"/>
    </row>
    <row r="289" spans="1:17" x14ac:dyDescent="0.2">
      <c r="A289" s="28" t="s">
        <v>1102</v>
      </c>
      <c r="B289" s="26" t="s">
        <v>1144</v>
      </c>
      <c r="C289" s="26" t="s">
        <v>1128</v>
      </c>
      <c r="D289" s="99" t="s">
        <v>2625</v>
      </c>
      <c r="E289" s="119" t="s">
        <v>2718</v>
      </c>
      <c r="F289" s="31">
        <v>65</v>
      </c>
      <c r="G289" s="26" t="s">
        <v>261</v>
      </c>
      <c r="H289" s="26" t="s">
        <v>412</v>
      </c>
      <c r="I289" s="26">
        <v>35</v>
      </c>
      <c r="J289" s="26">
        <v>7.34</v>
      </c>
      <c r="K289" s="26" t="s">
        <v>249</v>
      </c>
      <c r="L289" s="26">
        <v>1</v>
      </c>
      <c r="M289" s="26">
        <v>24</v>
      </c>
      <c r="N289" s="22" t="s">
        <v>732</v>
      </c>
      <c r="O289" s="101" t="s">
        <v>2497</v>
      </c>
      <c r="P289" s="33"/>
      <c r="Q289" s="8"/>
    </row>
    <row r="290" spans="1:17" x14ac:dyDescent="0.2">
      <c r="A290" s="28" t="s">
        <v>2475</v>
      </c>
      <c r="B290" s="99" t="s">
        <v>2474</v>
      </c>
      <c r="C290" s="99" t="s">
        <v>1115</v>
      </c>
      <c r="D290" s="99" t="s">
        <v>2625</v>
      </c>
      <c r="E290" s="119" t="s">
        <v>2718</v>
      </c>
      <c r="F290" s="31">
        <v>125</v>
      </c>
      <c r="G290" s="99" t="s">
        <v>260</v>
      </c>
      <c r="H290" s="99" t="s">
        <v>418</v>
      </c>
      <c r="I290" s="99">
        <v>35</v>
      </c>
      <c r="J290" s="99">
        <v>29.4</v>
      </c>
      <c r="K290" s="99" t="s">
        <v>249</v>
      </c>
      <c r="L290" s="99">
        <v>1</v>
      </c>
      <c r="M290" s="99">
        <v>24</v>
      </c>
      <c r="N290" s="101" t="s">
        <v>732</v>
      </c>
      <c r="O290" s="101" t="s">
        <v>2497</v>
      </c>
      <c r="P290" s="33"/>
      <c r="Q290" s="8"/>
    </row>
    <row r="291" spans="1:17" s="10" customFormat="1" x14ac:dyDescent="0.2">
      <c r="A291" s="23" t="s">
        <v>2695</v>
      </c>
      <c r="B291" s="101" t="s">
        <v>2720</v>
      </c>
      <c r="C291" s="101" t="s">
        <v>1131</v>
      </c>
      <c r="D291" s="101" t="s">
        <v>2626</v>
      </c>
      <c r="E291" s="119" t="s">
        <v>916</v>
      </c>
      <c r="F291" s="101">
        <v>100</v>
      </c>
      <c r="G291" s="101" t="s">
        <v>162</v>
      </c>
      <c r="H291" s="101" t="s">
        <v>405</v>
      </c>
      <c r="I291" s="101"/>
      <c r="J291" s="101"/>
      <c r="K291" s="101" t="s">
        <v>113</v>
      </c>
      <c r="L291" s="101"/>
      <c r="M291" s="101"/>
      <c r="N291" s="101" t="s">
        <v>732</v>
      </c>
      <c r="O291" s="101"/>
      <c r="P291" s="34"/>
      <c r="Q291" s="53"/>
    </row>
    <row r="292" spans="1:17" s="10" customFormat="1" x14ac:dyDescent="0.2">
      <c r="A292" s="23" t="s">
        <v>2693</v>
      </c>
      <c r="B292" s="101" t="s">
        <v>2719</v>
      </c>
      <c r="C292" s="101" t="s">
        <v>1131</v>
      </c>
      <c r="D292" s="101" t="s">
        <v>2625</v>
      </c>
      <c r="E292" s="119" t="s">
        <v>2718</v>
      </c>
      <c r="F292" s="101">
        <v>75</v>
      </c>
      <c r="G292" s="101" t="s">
        <v>348</v>
      </c>
      <c r="H292" s="101" t="s">
        <v>2694</v>
      </c>
      <c r="I292" s="101"/>
      <c r="J292" s="101"/>
      <c r="K292" s="101" t="s">
        <v>249</v>
      </c>
      <c r="L292" s="101"/>
      <c r="M292" s="101"/>
      <c r="N292" s="101" t="s">
        <v>732</v>
      </c>
      <c r="O292" s="101"/>
      <c r="P292" s="34"/>
      <c r="Q292" s="53"/>
    </row>
    <row r="293" spans="1:17" hidden="1" x14ac:dyDescent="0.2">
      <c r="A293" s="35" t="s">
        <v>537</v>
      </c>
      <c r="B293" s="37"/>
      <c r="C293" s="37"/>
      <c r="D293" s="37"/>
      <c r="E293" s="37"/>
      <c r="F293" s="37"/>
      <c r="G293" s="37"/>
      <c r="H293" s="37" t="str">
        <f t="shared" si="27"/>
        <v/>
      </c>
      <c r="I293" s="37"/>
      <c r="J293" s="37"/>
      <c r="K293" s="37"/>
      <c r="L293" s="37"/>
      <c r="M293" s="37"/>
      <c r="N293" s="37"/>
      <c r="O293" s="102"/>
      <c r="P293" s="39"/>
    </row>
    <row r="294" spans="1:17" hidden="1" x14ac:dyDescent="0.2">
      <c r="A294" s="21"/>
      <c r="B294" s="22"/>
      <c r="C294" s="26"/>
      <c r="D294" s="26"/>
      <c r="E294" s="26"/>
      <c r="F294" s="31"/>
      <c r="G294" s="26"/>
      <c r="H294" s="26" t="str">
        <f t="shared" si="27"/>
        <v/>
      </c>
      <c r="I294" s="26"/>
      <c r="J294" s="26"/>
      <c r="K294" s="26"/>
      <c r="L294" s="26"/>
      <c r="M294" s="26"/>
      <c r="N294" s="22"/>
      <c r="O294" s="101"/>
      <c r="P294" s="33"/>
    </row>
    <row r="295" spans="1:17" hidden="1" x14ac:dyDescent="0.2">
      <c r="A295" s="21"/>
      <c r="B295" s="22"/>
      <c r="C295" s="26"/>
      <c r="D295" s="26"/>
      <c r="E295" s="26"/>
      <c r="F295" s="31"/>
      <c r="G295" s="26"/>
      <c r="H295" s="26" t="str">
        <f t="shared" si="27"/>
        <v/>
      </c>
      <c r="I295" s="26"/>
      <c r="J295" s="26"/>
      <c r="K295" s="26"/>
      <c r="L295" s="26"/>
      <c r="M295" s="26"/>
      <c r="N295" s="22"/>
      <c r="O295" s="101"/>
      <c r="P295" s="33"/>
    </row>
    <row r="296" spans="1:17" hidden="1" x14ac:dyDescent="0.2">
      <c r="A296" s="21"/>
      <c r="B296" s="22"/>
      <c r="C296" s="26"/>
      <c r="D296" s="26"/>
      <c r="E296" s="26"/>
      <c r="F296" s="31"/>
      <c r="G296" s="26"/>
      <c r="H296" s="26" t="str">
        <f t="shared" si="27"/>
        <v/>
      </c>
      <c r="I296" s="26"/>
      <c r="J296" s="26"/>
      <c r="K296" s="26"/>
      <c r="L296" s="26"/>
      <c r="M296" s="26"/>
      <c r="N296" s="22"/>
      <c r="O296" s="101"/>
      <c r="P296" s="33"/>
    </row>
    <row r="297" spans="1:17" x14ac:dyDescent="0.2">
      <c r="A297" s="35" t="s">
        <v>538</v>
      </c>
      <c r="B297" s="37"/>
      <c r="C297" s="37"/>
      <c r="D297" s="37"/>
      <c r="E297" s="37"/>
      <c r="F297" s="37"/>
      <c r="G297" s="37"/>
      <c r="H297" s="37" t="str">
        <f t="shared" si="27"/>
        <v/>
      </c>
      <c r="I297" s="37"/>
      <c r="J297" s="37"/>
      <c r="K297" s="37"/>
      <c r="L297" s="37"/>
      <c r="M297" s="37"/>
      <c r="N297" s="37"/>
      <c r="O297" s="102"/>
      <c r="P297" s="39"/>
    </row>
    <row r="298" spans="1:17" s="10" customFormat="1" x14ac:dyDescent="0.2">
      <c r="A298" s="23" t="s">
        <v>913</v>
      </c>
      <c r="B298" s="22" t="s">
        <v>926</v>
      </c>
      <c r="C298" s="22" t="s">
        <v>914</v>
      </c>
      <c r="D298" s="22" t="s">
        <v>2625</v>
      </c>
      <c r="E298" s="101" t="s">
        <v>2718</v>
      </c>
      <c r="F298" s="22">
        <v>65</v>
      </c>
      <c r="G298" s="22" t="s">
        <v>261</v>
      </c>
      <c r="H298" s="22" t="str">
        <f t="shared" si="27"/>
        <v>Glycol Supply</v>
      </c>
      <c r="I298" s="22">
        <v>30</v>
      </c>
      <c r="J298" s="22">
        <v>4.7300000000000004</v>
      </c>
      <c r="K298" s="22" t="s">
        <v>113</v>
      </c>
      <c r="L298" s="22">
        <v>1</v>
      </c>
      <c r="M298" s="22">
        <v>24</v>
      </c>
      <c r="N298" s="22" t="s">
        <v>732</v>
      </c>
      <c r="O298" s="101" t="s">
        <v>2497</v>
      </c>
      <c r="P298" s="34" t="s">
        <v>733</v>
      </c>
      <c r="Q298" s="53"/>
    </row>
    <row r="299" spans="1:17" s="10" customFormat="1" x14ac:dyDescent="0.2">
      <c r="A299" s="21" t="s">
        <v>2104</v>
      </c>
      <c r="B299" s="22" t="s">
        <v>2107</v>
      </c>
      <c r="C299" s="22" t="s">
        <v>2102</v>
      </c>
      <c r="D299" s="22" t="s">
        <v>2037</v>
      </c>
      <c r="E299" s="101" t="s">
        <v>2038</v>
      </c>
      <c r="F299" s="22">
        <v>1000</v>
      </c>
      <c r="G299" s="22" t="s">
        <v>397</v>
      </c>
      <c r="H299" s="22" t="s">
        <v>398</v>
      </c>
      <c r="I299" s="22"/>
      <c r="J299" s="22"/>
      <c r="K299" s="22" t="s">
        <v>113</v>
      </c>
      <c r="L299" s="22">
        <v>8</v>
      </c>
      <c r="M299" s="22" t="s">
        <v>2478</v>
      </c>
      <c r="N299" s="22" t="s">
        <v>170</v>
      </c>
      <c r="O299" s="101" t="s">
        <v>2480</v>
      </c>
      <c r="P299" s="34" t="s">
        <v>1954</v>
      </c>
    </row>
    <row r="300" spans="1:17" s="10" customFormat="1" x14ac:dyDescent="0.2">
      <c r="A300" s="21" t="s">
        <v>2106</v>
      </c>
      <c r="B300" s="22" t="s">
        <v>2108</v>
      </c>
      <c r="C300" s="22" t="s">
        <v>2102</v>
      </c>
      <c r="D300" s="22" t="s">
        <v>2037</v>
      </c>
      <c r="E300" s="101" t="s">
        <v>2038</v>
      </c>
      <c r="F300" s="22">
        <v>1000</v>
      </c>
      <c r="G300" s="22" t="s">
        <v>397</v>
      </c>
      <c r="H300" s="22" t="s">
        <v>398</v>
      </c>
      <c r="I300" s="22"/>
      <c r="J300" s="22"/>
      <c r="K300" s="22" t="s">
        <v>113</v>
      </c>
      <c r="L300" s="22">
        <v>8</v>
      </c>
      <c r="M300" s="22" t="s">
        <v>2478</v>
      </c>
      <c r="N300" s="22" t="s">
        <v>170</v>
      </c>
      <c r="O300" s="101" t="s">
        <v>2480</v>
      </c>
      <c r="P300" s="34" t="s">
        <v>1954</v>
      </c>
    </row>
    <row r="301" spans="1:17" x14ac:dyDescent="0.2">
      <c r="A301" s="35" t="s">
        <v>539</v>
      </c>
      <c r="B301" s="37"/>
      <c r="C301" s="37"/>
      <c r="D301" s="37"/>
      <c r="E301" s="37"/>
      <c r="F301" s="37"/>
      <c r="G301" s="37"/>
      <c r="H301" s="37" t="str">
        <f t="shared" si="27"/>
        <v/>
      </c>
      <c r="I301" s="37"/>
      <c r="J301" s="37"/>
      <c r="K301" s="37"/>
      <c r="L301" s="37"/>
      <c r="M301" s="37"/>
      <c r="N301" s="37"/>
      <c r="O301" s="102"/>
      <c r="P301" s="39"/>
    </row>
    <row r="302" spans="1:17" x14ac:dyDescent="0.2">
      <c r="A302" s="21" t="s">
        <v>1088</v>
      </c>
      <c r="B302" s="22" t="s">
        <v>2353</v>
      </c>
      <c r="C302" s="26" t="s">
        <v>1089</v>
      </c>
      <c r="D302" s="26" t="s">
        <v>2626</v>
      </c>
      <c r="E302" s="119" t="s">
        <v>916</v>
      </c>
      <c r="F302" s="31">
        <v>100</v>
      </c>
      <c r="G302" s="26" t="s">
        <v>162</v>
      </c>
      <c r="H302" s="26" t="str">
        <f t="shared" si="27"/>
        <v>Flushing Water</v>
      </c>
      <c r="I302" s="26">
        <v>30</v>
      </c>
      <c r="J302" s="26"/>
      <c r="K302" s="26" t="s">
        <v>113</v>
      </c>
      <c r="L302" s="26">
        <v>1</v>
      </c>
      <c r="M302" s="26">
        <v>24</v>
      </c>
      <c r="N302" s="22" t="s">
        <v>1090</v>
      </c>
      <c r="O302" s="101" t="s">
        <v>2497</v>
      </c>
      <c r="P302" s="33" t="s">
        <v>733</v>
      </c>
    </row>
    <row r="303" spans="1:17" x14ac:dyDescent="0.2">
      <c r="A303" s="21" t="s">
        <v>1397</v>
      </c>
      <c r="B303" s="22" t="s">
        <v>1398</v>
      </c>
      <c r="C303" s="26" t="s">
        <v>1089</v>
      </c>
      <c r="D303" s="99" t="s">
        <v>2626</v>
      </c>
      <c r="E303" s="119" t="s">
        <v>110</v>
      </c>
      <c r="F303" s="31">
        <v>25</v>
      </c>
      <c r="G303" s="26" t="s">
        <v>162</v>
      </c>
      <c r="H303" s="26" t="str">
        <f t="shared" ref="H303" si="60">IF(ISNA(VLOOKUP(G303,CommodityCodes,2,FALSE))=TRUE,"",VLOOKUP(G303,CommodityCodes,2,FALSE))</f>
        <v>Flushing Water</v>
      </c>
      <c r="I303" s="26">
        <v>30</v>
      </c>
      <c r="J303" s="26"/>
      <c r="K303" s="26" t="s">
        <v>113</v>
      </c>
      <c r="L303" s="26">
        <v>1</v>
      </c>
      <c r="M303" s="26">
        <v>24</v>
      </c>
      <c r="N303" s="22" t="s">
        <v>1090</v>
      </c>
      <c r="O303" s="101" t="s">
        <v>2493</v>
      </c>
      <c r="P303" s="33" t="s">
        <v>733</v>
      </c>
    </row>
    <row r="304" spans="1:17" x14ac:dyDescent="0.2">
      <c r="A304" s="21" t="s">
        <v>1397</v>
      </c>
      <c r="B304" s="22" t="s">
        <v>1399</v>
      </c>
      <c r="C304" s="26" t="s">
        <v>1089</v>
      </c>
      <c r="D304" s="99" t="s">
        <v>2626</v>
      </c>
      <c r="E304" s="119" t="s">
        <v>110</v>
      </c>
      <c r="F304" s="31">
        <v>25</v>
      </c>
      <c r="G304" s="26" t="s">
        <v>162</v>
      </c>
      <c r="H304" s="26" t="str">
        <f t="shared" ref="H304" si="61">IF(ISNA(VLOOKUP(G304,CommodityCodes,2,FALSE))=TRUE,"",VLOOKUP(G304,CommodityCodes,2,FALSE))</f>
        <v>Flushing Water</v>
      </c>
      <c r="I304" s="26">
        <v>30</v>
      </c>
      <c r="J304" s="26"/>
      <c r="K304" s="26" t="s">
        <v>113</v>
      </c>
      <c r="L304" s="26">
        <v>1</v>
      </c>
      <c r="M304" s="26">
        <v>24</v>
      </c>
      <c r="N304" s="22" t="s">
        <v>1090</v>
      </c>
      <c r="O304" s="101" t="s">
        <v>2493</v>
      </c>
      <c r="P304" s="33" t="s">
        <v>733</v>
      </c>
    </row>
    <row r="305" spans="1:17" hidden="1" x14ac:dyDescent="0.2">
      <c r="A305" s="35" t="s">
        <v>540</v>
      </c>
      <c r="B305" s="37"/>
      <c r="C305" s="37"/>
      <c r="D305" s="37"/>
      <c r="E305" s="37"/>
      <c r="F305" s="37"/>
      <c r="G305" s="37"/>
      <c r="H305" s="37" t="str">
        <f t="shared" si="27"/>
        <v/>
      </c>
      <c r="I305" s="37"/>
      <c r="J305" s="37"/>
      <c r="K305" s="37"/>
      <c r="L305" s="37"/>
      <c r="M305" s="37"/>
      <c r="N305" s="37"/>
      <c r="O305" s="102"/>
      <c r="P305" s="39"/>
    </row>
    <row r="306" spans="1:17" hidden="1" x14ac:dyDescent="0.2">
      <c r="A306" s="28"/>
      <c r="B306" s="26"/>
      <c r="C306" s="26"/>
      <c r="D306" s="26"/>
      <c r="E306" s="26"/>
      <c r="F306" s="31"/>
      <c r="G306" s="26"/>
      <c r="H306" s="26" t="str">
        <f t="shared" si="27"/>
        <v/>
      </c>
      <c r="I306" s="26"/>
      <c r="J306" s="26"/>
      <c r="K306" s="26"/>
      <c r="L306" s="26"/>
      <c r="M306" s="26"/>
      <c r="N306" s="22"/>
      <c r="O306" s="101"/>
      <c r="P306" s="33"/>
      <c r="Q306" s="8"/>
    </row>
    <row r="307" spans="1:17" hidden="1" x14ac:dyDescent="0.2">
      <c r="A307" s="28"/>
      <c r="B307" s="26"/>
      <c r="C307" s="26"/>
      <c r="D307" s="26"/>
      <c r="E307" s="26"/>
      <c r="F307" s="31"/>
      <c r="G307" s="26"/>
      <c r="H307" s="26" t="str">
        <f t="shared" si="27"/>
        <v/>
      </c>
      <c r="I307" s="26"/>
      <c r="J307" s="26"/>
      <c r="K307" s="26"/>
      <c r="L307" s="26"/>
      <c r="M307" s="26"/>
      <c r="N307" s="22"/>
      <c r="O307" s="101"/>
      <c r="P307" s="33"/>
      <c r="Q307" s="8"/>
    </row>
    <row r="308" spans="1:17" hidden="1" x14ac:dyDescent="0.2">
      <c r="A308" s="28"/>
      <c r="B308" s="26"/>
      <c r="C308" s="26"/>
      <c r="D308" s="26"/>
      <c r="E308" s="26"/>
      <c r="F308" s="31"/>
      <c r="G308" s="26"/>
      <c r="H308" s="26" t="str">
        <f t="shared" si="27"/>
        <v/>
      </c>
      <c r="I308" s="26"/>
      <c r="J308" s="26"/>
      <c r="K308" s="26"/>
      <c r="L308" s="26"/>
      <c r="M308" s="26"/>
      <c r="N308" s="22"/>
      <c r="O308" s="101"/>
      <c r="P308" s="33"/>
      <c r="Q308" s="8"/>
    </row>
    <row r="309" spans="1:17" x14ac:dyDescent="0.2">
      <c r="A309" s="76" t="s">
        <v>541</v>
      </c>
      <c r="B309" s="37"/>
      <c r="C309" s="37"/>
      <c r="D309" s="37"/>
      <c r="E309" s="37"/>
      <c r="F309" s="37"/>
      <c r="G309" s="37"/>
      <c r="H309" s="37" t="str">
        <f t="shared" si="27"/>
        <v/>
      </c>
      <c r="I309" s="37"/>
      <c r="J309" s="37"/>
      <c r="K309" s="37"/>
      <c r="L309" s="37"/>
      <c r="M309" s="37"/>
      <c r="N309" s="37"/>
      <c r="O309" s="102"/>
      <c r="P309" s="91"/>
    </row>
    <row r="310" spans="1:17" x14ac:dyDescent="0.2">
      <c r="A310" s="28" t="s">
        <v>724</v>
      </c>
      <c r="B310" s="26" t="s">
        <v>728</v>
      </c>
      <c r="C310" s="26" t="s">
        <v>48</v>
      </c>
      <c r="D310" s="26" t="s">
        <v>2625</v>
      </c>
      <c r="E310" s="101" t="s">
        <v>2718</v>
      </c>
      <c r="F310" s="31">
        <v>75</v>
      </c>
      <c r="G310" s="26" t="s">
        <v>261</v>
      </c>
      <c r="H310" s="26" t="str">
        <f t="shared" ref="H310:H338" si="62">IF(ISNA(VLOOKUP(G310,CommodityCodes,2,FALSE))=TRUE,"",VLOOKUP(G310,CommodityCodes,2,FALSE))</f>
        <v>Glycol Supply</v>
      </c>
      <c r="I310" s="26">
        <v>35</v>
      </c>
      <c r="J310" s="26">
        <v>8.44</v>
      </c>
      <c r="K310" s="26" t="s">
        <v>249</v>
      </c>
      <c r="L310" s="26">
        <v>1</v>
      </c>
      <c r="M310" s="26">
        <v>24</v>
      </c>
      <c r="N310" s="22" t="s">
        <v>732</v>
      </c>
      <c r="O310" s="101" t="s">
        <v>2497</v>
      </c>
      <c r="P310" s="33" t="s">
        <v>733</v>
      </c>
      <c r="Q310" s="8"/>
    </row>
    <row r="311" spans="1:17" x14ac:dyDescent="0.2">
      <c r="A311" s="28" t="s">
        <v>725</v>
      </c>
      <c r="B311" s="26" t="s">
        <v>729</v>
      </c>
      <c r="C311" s="26" t="s">
        <v>49</v>
      </c>
      <c r="D311" s="99" t="s">
        <v>2625</v>
      </c>
      <c r="E311" s="101" t="s">
        <v>2718</v>
      </c>
      <c r="F311" s="31">
        <v>50</v>
      </c>
      <c r="G311" s="26" t="s">
        <v>261</v>
      </c>
      <c r="H311" s="26" t="str">
        <f t="shared" si="62"/>
        <v>Glycol Supply</v>
      </c>
      <c r="I311" s="26">
        <v>35</v>
      </c>
      <c r="J311" s="26">
        <v>2.95</v>
      </c>
      <c r="K311" s="26" t="s">
        <v>249</v>
      </c>
      <c r="L311" s="26">
        <v>1</v>
      </c>
      <c r="M311" s="26">
        <v>24</v>
      </c>
      <c r="N311" s="22" t="s">
        <v>732</v>
      </c>
      <c r="O311" s="101" t="s">
        <v>2497</v>
      </c>
      <c r="P311" s="33" t="s">
        <v>733</v>
      </c>
      <c r="Q311" s="8"/>
    </row>
    <row r="312" spans="1:17" x14ac:dyDescent="0.2">
      <c r="A312" s="28" t="s">
        <v>726</v>
      </c>
      <c r="B312" s="26" t="s">
        <v>730</v>
      </c>
      <c r="C312" s="26" t="s">
        <v>50</v>
      </c>
      <c r="D312" s="99" t="s">
        <v>2625</v>
      </c>
      <c r="E312" s="101" t="s">
        <v>2718</v>
      </c>
      <c r="F312" s="31">
        <v>50</v>
      </c>
      <c r="G312" s="26" t="s">
        <v>261</v>
      </c>
      <c r="H312" s="26" t="str">
        <f t="shared" si="62"/>
        <v>Glycol Supply</v>
      </c>
      <c r="I312" s="26">
        <v>35</v>
      </c>
      <c r="J312" s="26">
        <v>3.31</v>
      </c>
      <c r="K312" s="26" t="s">
        <v>249</v>
      </c>
      <c r="L312" s="26">
        <v>1</v>
      </c>
      <c r="M312" s="26">
        <v>24</v>
      </c>
      <c r="N312" s="22" t="s">
        <v>732</v>
      </c>
      <c r="O312" s="101" t="s">
        <v>2497</v>
      </c>
      <c r="P312" s="33" t="s">
        <v>733</v>
      </c>
      <c r="Q312" s="8"/>
    </row>
    <row r="313" spans="1:17" x14ac:dyDescent="0.2">
      <c r="A313" s="28" t="s">
        <v>727</v>
      </c>
      <c r="B313" s="26" t="s">
        <v>731</v>
      </c>
      <c r="C313" s="26" t="s">
        <v>2447</v>
      </c>
      <c r="D313" s="99" t="s">
        <v>2625</v>
      </c>
      <c r="E313" s="101" t="s">
        <v>2718</v>
      </c>
      <c r="F313" s="31">
        <v>32</v>
      </c>
      <c r="G313" s="26" t="s">
        <v>261</v>
      </c>
      <c r="H313" s="26" t="str">
        <f t="shared" si="62"/>
        <v>Glycol Supply</v>
      </c>
      <c r="I313" s="26">
        <v>35</v>
      </c>
      <c r="J313" s="26">
        <v>0.33</v>
      </c>
      <c r="K313" s="26" t="s">
        <v>249</v>
      </c>
      <c r="L313" s="26">
        <v>1</v>
      </c>
      <c r="M313" s="26">
        <v>24</v>
      </c>
      <c r="N313" s="22" t="s">
        <v>732</v>
      </c>
      <c r="O313" s="101" t="s">
        <v>2497</v>
      </c>
      <c r="P313" s="33" t="s">
        <v>733</v>
      </c>
      <c r="Q313" s="8"/>
    </row>
    <row r="314" spans="1:17" x14ac:dyDescent="0.2">
      <c r="A314" s="28" t="s">
        <v>2472</v>
      </c>
      <c r="B314" s="26" t="s">
        <v>2473</v>
      </c>
      <c r="C314" s="26" t="s">
        <v>38</v>
      </c>
      <c r="D314" s="99" t="s">
        <v>2625</v>
      </c>
      <c r="E314" s="101" t="s">
        <v>2718</v>
      </c>
      <c r="F314" s="31">
        <v>75</v>
      </c>
      <c r="G314" s="26" t="s">
        <v>260</v>
      </c>
      <c r="H314" s="26" t="s">
        <v>418</v>
      </c>
      <c r="I314" s="26">
        <v>35</v>
      </c>
      <c r="J314" s="26">
        <v>13.8</v>
      </c>
      <c r="K314" s="26" t="s">
        <v>249</v>
      </c>
      <c r="L314" s="26">
        <v>1</v>
      </c>
      <c r="M314" s="26">
        <v>24</v>
      </c>
      <c r="N314" s="22" t="s">
        <v>732</v>
      </c>
      <c r="O314" s="101" t="s">
        <v>2497</v>
      </c>
      <c r="P314" s="33" t="s">
        <v>733</v>
      </c>
      <c r="Q314" s="8"/>
    </row>
    <row r="315" spans="1:17" hidden="1" x14ac:dyDescent="0.2">
      <c r="A315" s="35" t="s">
        <v>2370</v>
      </c>
      <c r="B315" s="37"/>
      <c r="C315" s="37"/>
      <c r="D315" s="37"/>
      <c r="E315" s="37"/>
      <c r="F315" s="37"/>
      <c r="G315" s="37"/>
      <c r="H315" s="37" t="str">
        <f t="shared" si="62"/>
        <v/>
      </c>
      <c r="I315" s="37"/>
      <c r="J315" s="37"/>
      <c r="K315" s="37"/>
      <c r="L315" s="37"/>
      <c r="M315" s="37"/>
      <c r="N315" s="37"/>
      <c r="O315" s="102"/>
      <c r="P315" s="39"/>
    </row>
    <row r="316" spans="1:17" hidden="1" x14ac:dyDescent="0.2">
      <c r="A316" s="25"/>
      <c r="B316" s="26"/>
      <c r="C316" s="26"/>
      <c r="D316" s="26"/>
      <c r="E316" s="26"/>
      <c r="F316" s="31"/>
      <c r="G316" s="26"/>
      <c r="H316" s="26" t="str">
        <f t="shared" si="62"/>
        <v/>
      </c>
      <c r="I316" s="26"/>
      <c r="J316" s="26"/>
      <c r="K316" s="26"/>
      <c r="L316" s="26"/>
      <c r="M316" s="26"/>
      <c r="N316" s="22"/>
      <c r="O316" s="26"/>
      <c r="P316" s="33"/>
    </row>
    <row r="317" spans="1:17" hidden="1" x14ac:dyDescent="0.2">
      <c r="A317" s="25"/>
      <c r="B317" s="26"/>
      <c r="C317" s="26"/>
      <c r="D317" s="26"/>
      <c r="E317" s="26"/>
      <c r="F317" s="31"/>
      <c r="G317" s="26"/>
      <c r="H317" s="26" t="str">
        <f t="shared" si="62"/>
        <v/>
      </c>
      <c r="I317" s="26"/>
      <c r="J317" s="26"/>
      <c r="K317" s="26"/>
      <c r="L317" s="26"/>
      <c r="M317" s="26"/>
      <c r="N317" s="22"/>
      <c r="O317" s="26"/>
      <c r="P317" s="33"/>
    </row>
    <row r="318" spans="1:17" hidden="1" x14ac:dyDescent="0.2">
      <c r="A318" s="25"/>
      <c r="B318" s="26"/>
      <c r="C318" s="26"/>
      <c r="D318" s="26"/>
      <c r="E318" s="26"/>
      <c r="F318" s="31"/>
      <c r="G318" s="26"/>
      <c r="H318" s="26" t="str">
        <f t="shared" si="62"/>
        <v/>
      </c>
      <c r="I318" s="26"/>
      <c r="J318" s="26"/>
      <c r="K318" s="26"/>
      <c r="L318" s="26"/>
      <c r="M318" s="26"/>
      <c r="N318" s="22"/>
      <c r="O318" s="26"/>
      <c r="P318" s="33"/>
    </row>
    <row r="319" spans="1:17" hidden="1" x14ac:dyDescent="0.2">
      <c r="A319" s="35" t="s">
        <v>542</v>
      </c>
      <c r="B319" s="37"/>
      <c r="C319" s="37"/>
      <c r="D319" s="37"/>
      <c r="E319" s="37"/>
      <c r="F319" s="37"/>
      <c r="G319" s="37"/>
      <c r="H319" s="37" t="str">
        <f t="shared" si="62"/>
        <v/>
      </c>
      <c r="I319" s="37"/>
      <c r="J319" s="37"/>
      <c r="K319" s="37"/>
      <c r="L319" s="37"/>
      <c r="M319" s="37"/>
      <c r="N319" s="37"/>
      <c r="O319" s="37"/>
      <c r="P319" s="39"/>
    </row>
    <row r="320" spans="1:17" hidden="1" x14ac:dyDescent="0.2">
      <c r="A320" s="25"/>
      <c r="B320" s="26"/>
      <c r="C320" s="26"/>
      <c r="D320" s="26"/>
      <c r="E320" s="26"/>
      <c r="F320" s="31"/>
      <c r="G320" s="26"/>
      <c r="H320" s="26" t="str">
        <f t="shared" si="62"/>
        <v/>
      </c>
      <c r="I320" s="26"/>
      <c r="J320" s="26"/>
      <c r="K320" s="26"/>
      <c r="L320" s="26"/>
      <c r="M320" s="26"/>
      <c r="N320" s="22"/>
      <c r="O320" s="26"/>
      <c r="P320" s="33"/>
    </row>
    <row r="321" spans="1:17" hidden="1" x14ac:dyDescent="0.2">
      <c r="A321" s="25"/>
      <c r="B321" s="26"/>
      <c r="C321" s="26"/>
      <c r="D321" s="26"/>
      <c r="E321" s="26"/>
      <c r="F321" s="31"/>
      <c r="G321" s="26"/>
      <c r="H321" s="26" t="str">
        <f t="shared" si="62"/>
        <v/>
      </c>
      <c r="I321" s="26"/>
      <c r="J321" s="26"/>
      <c r="K321" s="26"/>
      <c r="L321" s="26"/>
      <c r="M321" s="26"/>
      <c r="N321" s="22"/>
      <c r="O321" s="26"/>
      <c r="P321" s="33"/>
    </row>
    <row r="322" spans="1:17" hidden="1" x14ac:dyDescent="0.2">
      <c r="A322" s="25"/>
      <c r="B322" s="26"/>
      <c r="C322" s="26"/>
      <c r="D322" s="26"/>
      <c r="E322" s="26"/>
      <c r="F322" s="31"/>
      <c r="G322" s="26"/>
      <c r="H322" s="26" t="str">
        <f t="shared" si="62"/>
        <v/>
      </c>
      <c r="I322" s="26"/>
      <c r="J322" s="26"/>
      <c r="K322" s="26"/>
      <c r="L322" s="26"/>
      <c r="M322" s="26"/>
      <c r="N322" s="22"/>
      <c r="O322" s="26"/>
      <c r="P322" s="33"/>
    </row>
    <row r="323" spans="1:17" hidden="1" x14ac:dyDescent="0.2">
      <c r="A323" s="35" t="s">
        <v>543</v>
      </c>
      <c r="B323" s="37"/>
      <c r="C323" s="37"/>
      <c r="D323" s="37"/>
      <c r="E323" s="37"/>
      <c r="F323" s="37"/>
      <c r="G323" s="37"/>
      <c r="H323" s="37" t="str">
        <f t="shared" si="62"/>
        <v/>
      </c>
      <c r="I323" s="37"/>
      <c r="J323" s="37"/>
      <c r="K323" s="37"/>
      <c r="L323" s="37"/>
      <c r="M323" s="37"/>
      <c r="N323" s="37"/>
      <c r="O323" s="37"/>
      <c r="P323" s="39"/>
    </row>
    <row r="324" spans="1:17" hidden="1" x14ac:dyDescent="0.2">
      <c r="A324" s="25"/>
      <c r="B324" s="26"/>
      <c r="C324" s="26"/>
      <c r="D324" s="26"/>
      <c r="E324" s="26"/>
      <c r="F324" s="31"/>
      <c r="G324" s="26"/>
      <c r="H324" s="26" t="str">
        <f t="shared" si="62"/>
        <v/>
      </c>
      <c r="I324" s="26"/>
      <c r="J324" s="26"/>
      <c r="K324" s="26"/>
      <c r="L324" s="26"/>
      <c r="M324" s="26"/>
      <c r="N324" s="22"/>
      <c r="O324" s="26"/>
      <c r="P324" s="33"/>
    </row>
    <row r="325" spans="1:17" hidden="1" x14ac:dyDescent="0.2">
      <c r="A325" s="25"/>
      <c r="B325" s="26"/>
      <c r="C325" s="26"/>
      <c r="D325" s="26"/>
      <c r="E325" s="26"/>
      <c r="F325" s="31"/>
      <c r="G325" s="26"/>
      <c r="H325" s="26" t="str">
        <f t="shared" si="62"/>
        <v/>
      </c>
      <c r="I325" s="26"/>
      <c r="J325" s="26"/>
      <c r="K325" s="26"/>
      <c r="L325" s="26"/>
      <c r="M325" s="26"/>
      <c r="N325" s="22"/>
      <c r="O325" s="26"/>
      <c r="P325" s="33"/>
    </row>
    <row r="326" spans="1:17" hidden="1" x14ac:dyDescent="0.2">
      <c r="A326" s="25"/>
      <c r="B326" s="26"/>
      <c r="C326" s="26"/>
      <c r="D326" s="26"/>
      <c r="E326" s="26"/>
      <c r="F326" s="31"/>
      <c r="G326" s="26"/>
      <c r="H326" s="26" t="str">
        <f t="shared" si="62"/>
        <v/>
      </c>
      <c r="I326" s="26"/>
      <c r="J326" s="26"/>
      <c r="K326" s="26"/>
      <c r="L326" s="26"/>
      <c r="M326" s="26"/>
      <c r="N326" s="22"/>
      <c r="O326" s="26"/>
      <c r="P326" s="33"/>
    </row>
    <row r="327" spans="1:17" hidden="1" x14ac:dyDescent="0.2">
      <c r="A327" s="35" t="s">
        <v>544</v>
      </c>
      <c r="B327" s="37"/>
      <c r="C327" s="37"/>
      <c r="D327" s="37"/>
      <c r="E327" s="37"/>
      <c r="F327" s="37"/>
      <c r="G327" s="37"/>
      <c r="H327" s="37" t="str">
        <f t="shared" si="62"/>
        <v/>
      </c>
      <c r="I327" s="37"/>
      <c r="J327" s="37"/>
      <c r="K327" s="37"/>
      <c r="L327" s="37"/>
      <c r="M327" s="37"/>
      <c r="N327" s="37"/>
      <c r="O327" s="37"/>
      <c r="P327" s="39"/>
    </row>
    <row r="328" spans="1:17" hidden="1" x14ac:dyDescent="0.2">
      <c r="A328" s="25"/>
      <c r="B328" s="26"/>
      <c r="C328" s="26"/>
      <c r="D328" s="26"/>
      <c r="E328" s="26"/>
      <c r="F328" s="31"/>
      <c r="G328" s="26"/>
      <c r="H328" s="26" t="str">
        <f t="shared" si="62"/>
        <v/>
      </c>
      <c r="I328" s="26"/>
      <c r="J328" s="26"/>
      <c r="K328" s="26"/>
      <c r="L328" s="26"/>
      <c r="M328" s="26"/>
      <c r="N328" s="22"/>
      <c r="O328" s="26"/>
      <c r="P328" s="33"/>
    </row>
    <row r="329" spans="1:17" hidden="1" x14ac:dyDescent="0.2">
      <c r="A329" s="25"/>
      <c r="B329" s="26"/>
      <c r="C329" s="26"/>
      <c r="D329" s="26"/>
      <c r="E329" s="26"/>
      <c r="F329" s="31"/>
      <c r="G329" s="26"/>
      <c r="H329" s="26" t="str">
        <f t="shared" si="62"/>
        <v/>
      </c>
      <c r="I329" s="26"/>
      <c r="J329" s="26"/>
      <c r="K329" s="26"/>
      <c r="L329" s="26"/>
      <c r="M329" s="26"/>
      <c r="N329" s="22"/>
      <c r="O329" s="26"/>
      <c r="P329" s="33"/>
    </row>
    <row r="330" spans="1:17" hidden="1" x14ac:dyDescent="0.2">
      <c r="A330" s="25"/>
      <c r="B330" s="26"/>
      <c r="C330" s="26"/>
      <c r="D330" s="26"/>
      <c r="E330" s="26"/>
      <c r="F330" s="31"/>
      <c r="G330" s="26"/>
      <c r="H330" s="26" t="str">
        <f t="shared" si="62"/>
        <v/>
      </c>
      <c r="I330" s="26"/>
      <c r="J330" s="26"/>
      <c r="K330" s="26"/>
      <c r="L330" s="26"/>
      <c r="M330" s="26"/>
      <c r="N330" s="22"/>
      <c r="O330" s="26"/>
      <c r="P330" s="33"/>
    </row>
    <row r="331" spans="1:17" hidden="1" x14ac:dyDescent="0.2">
      <c r="A331" s="35" t="s">
        <v>545</v>
      </c>
      <c r="B331" s="37"/>
      <c r="C331" s="37"/>
      <c r="D331" s="37"/>
      <c r="E331" s="37"/>
      <c r="F331" s="37"/>
      <c r="G331" s="37"/>
      <c r="H331" s="37" t="str">
        <f t="shared" si="62"/>
        <v/>
      </c>
      <c r="I331" s="37"/>
      <c r="J331" s="37"/>
      <c r="K331" s="37"/>
      <c r="L331" s="37"/>
      <c r="M331" s="37"/>
      <c r="N331" s="37"/>
      <c r="O331" s="37"/>
      <c r="P331" s="39"/>
    </row>
    <row r="332" spans="1:17" hidden="1" x14ac:dyDescent="0.2">
      <c r="A332" s="25"/>
      <c r="B332" s="26"/>
      <c r="C332" s="26"/>
      <c r="D332" s="26"/>
      <c r="E332" s="26"/>
      <c r="F332" s="31"/>
      <c r="G332" s="26"/>
      <c r="H332" s="26" t="str">
        <f t="shared" si="62"/>
        <v/>
      </c>
      <c r="I332" s="26"/>
      <c r="J332" s="26"/>
      <c r="K332" s="26"/>
      <c r="L332" s="26"/>
      <c r="M332" s="26"/>
      <c r="N332" s="22"/>
      <c r="O332" s="26"/>
      <c r="P332" s="33"/>
    </row>
    <row r="333" spans="1:17" hidden="1" x14ac:dyDescent="0.2">
      <c r="A333" s="25"/>
      <c r="B333" s="26"/>
      <c r="C333" s="26"/>
      <c r="D333" s="26"/>
      <c r="E333" s="26"/>
      <c r="F333" s="31"/>
      <c r="G333" s="26"/>
      <c r="H333" s="26" t="str">
        <f t="shared" si="62"/>
        <v/>
      </c>
      <c r="I333" s="26"/>
      <c r="J333" s="26"/>
      <c r="K333" s="26"/>
      <c r="L333" s="26"/>
      <c r="M333" s="26"/>
      <c r="N333" s="22"/>
      <c r="O333" s="26"/>
      <c r="P333" s="33"/>
    </row>
    <row r="334" spans="1:17" hidden="1" x14ac:dyDescent="0.2">
      <c r="A334" s="25"/>
      <c r="B334" s="26"/>
      <c r="C334" s="26"/>
      <c r="D334" s="26"/>
      <c r="E334" s="26"/>
      <c r="F334" s="31"/>
      <c r="G334" s="26"/>
      <c r="H334" s="26" t="str">
        <f t="shared" si="62"/>
        <v/>
      </c>
      <c r="I334" s="26"/>
      <c r="J334" s="26"/>
      <c r="K334" s="26"/>
      <c r="L334" s="26"/>
      <c r="M334" s="26"/>
      <c r="N334" s="22"/>
      <c r="O334" s="26"/>
      <c r="P334" s="33"/>
    </row>
    <row r="335" spans="1:17" hidden="1" x14ac:dyDescent="0.2">
      <c r="A335" s="35" t="s">
        <v>546</v>
      </c>
      <c r="B335" s="37"/>
      <c r="C335" s="37"/>
      <c r="D335" s="37"/>
      <c r="E335" s="37"/>
      <c r="F335" s="37"/>
      <c r="G335" s="37"/>
      <c r="H335" s="37" t="str">
        <f t="shared" si="62"/>
        <v/>
      </c>
      <c r="I335" s="37"/>
      <c r="J335" s="37"/>
      <c r="K335" s="37"/>
      <c r="L335" s="37"/>
      <c r="M335" s="37"/>
      <c r="N335" s="37"/>
      <c r="O335" s="37"/>
      <c r="P335" s="39"/>
    </row>
    <row r="336" spans="1:17" hidden="1" x14ac:dyDescent="0.2">
      <c r="A336" s="28"/>
      <c r="B336" s="26"/>
      <c r="C336" s="26"/>
      <c r="D336" s="26"/>
      <c r="E336" s="26"/>
      <c r="F336" s="31"/>
      <c r="G336" s="26"/>
      <c r="H336" s="26" t="str">
        <f t="shared" si="62"/>
        <v/>
      </c>
      <c r="I336" s="26"/>
      <c r="J336" s="26"/>
      <c r="K336" s="26"/>
      <c r="L336" s="26"/>
      <c r="M336" s="26"/>
      <c r="N336" s="22"/>
      <c r="O336" s="26"/>
      <c r="P336" s="33"/>
      <c r="Q336" s="8"/>
    </row>
    <row r="337" spans="1:17" hidden="1" x14ac:dyDescent="0.2">
      <c r="A337" s="28"/>
      <c r="B337" s="26"/>
      <c r="C337" s="26"/>
      <c r="D337" s="26"/>
      <c r="E337" s="26"/>
      <c r="F337" s="26"/>
      <c r="G337" s="26"/>
      <c r="H337" s="26" t="str">
        <f t="shared" si="62"/>
        <v/>
      </c>
      <c r="I337" s="26"/>
      <c r="J337" s="26"/>
      <c r="K337" s="26"/>
      <c r="L337" s="26"/>
      <c r="M337" s="26"/>
      <c r="N337" s="26"/>
      <c r="O337" s="26"/>
      <c r="P337" s="33"/>
      <c r="Q337" s="8"/>
    </row>
    <row r="338" spans="1:17" hidden="1" x14ac:dyDescent="0.2">
      <c r="A338" s="28"/>
      <c r="B338" s="26"/>
      <c r="C338" s="26"/>
      <c r="D338" s="26"/>
      <c r="E338" s="26"/>
      <c r="F338" s="26"/>
      <c r="G338" s="26"/>
      <c r="H338" s="26" t="str">
        <f t="shared" si="62"/>
        <v/>
      </c>
      <c r="I338" s="26"/>
      <c r="J338" s="26"/>
      <c r="K338" s="26"/>
      <c r="L338" s="26"/>
      <c r="M338" s="26"/>
      <c r="N338" s="26"/>
      <c r="O338" s="26"/>
      <c r="P338" s="33"/>
      <c r="Q338" s="8"/>
    </row>
    <row r="339" spans="1:17" s="44" customFormat="1" x14ac:dyDescent="0.2">
      <c r="A339" s="43"/>
      <c r="B339" s="73"/>
      <c r="C339" s="73"/>
      <c r="D339" s="7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</row>
    <row r="340" spans="1:17" s="42" customFormat="1" x14ac:dyDescent="0.2">
      <c r="A340" s="83" t="s">
        <v>8</v>
      </c>
      <c r="B340" s="9"/>
      <c r="C340" s="9"/>
      <c r="D340" s="9"/>
      <c r="F340" s="9"/>
      <c r="G340" s="9"/>
      <c r="H340" s="9"/>
      <c r="I340" s="9"/>
      <c r="J340" s="9"/>
      <c r="K340" s="9"/>
      <c r="L340" s="9"/>
      <c r="M340" s="9"/>
      <c r="N340" s="9"/>
      <c r="O340" s="9"/>
    </row>
    <row r="341" spans="1:17" s="42" customFormat="1" x14ac:dyDescent="0.2">
      <c r="A341" s="42" t="s">
        <v>9</v>
      </c>
      <c r="B341" s="9"/>
      <c r="C341" s="9"/>
      <c r="D341" s="9"/>
      <c r="F341" s="9"/>
      <c r="G341" s="9"/>
      <c r="H341" s="9"/>
      <c r="I341" s="9"/>
      <c r="J341" s="9"/>
      <c r="K341" s="9"/>
      <c r="L341" s="9"/>
      <c r="M341" s="9"/>
      <c r="N341" s="9"/>
      <c r="O341" s="9"/>
    </row>
    <row r="342" spans="1:17" s="42" customFormat="1" ht="12.75" customHeight="1" x14ac:dyDescent="0.2">
      <c r="A342" s="42" t="s">
        <v>10</v>
      </c>
      <c r="B342" s="9"/>
      <c r="C342" s="9"/>
      <c r="D342" s="9"/>
      <c r="F342" s="9"/>
      <c r="G342" s="9"/>
      <c r="H342" s="9"/>
      <c r="I342" s="9"/>
      <c r="J342" s="9"/>
      <c r="K342" s="9"/>
      <c r="L342" s="9"/>
      <c r="M342" s="9"/>
      <c r="N342" s="9"/>
      <c r="O342" s="9"/>
    </row>
    <row r="343" spans="1:17" s="42" customFormat="1" x14ac:dyDescent="0.2">
      <c r="A343" s="42" t="s">
        <v>11</v>
      </c>
      <c r="B343" s="9"/>
      <c r="C343" s="9"/>
      <c r="D343" s="9"/>
      <c r="F343" s="9"/>
      <c r="G343" s="9"/>
      <c r="H343" s="9"/>
      <c r="I343" s="9"/>
      <c r="J343" s="9"/>
      <c r="K343" s="9"/>
      <c r="L343" s="9"/>
      <c r="M343" s="9"/>
      <c r="N343" s="9"/>
      <c r="O343" s="9"/>
    </row>
    <row r="344" spans="1:17" s="42" customFormat="1" x14ac:dyDescent="0.2">
      <c r="A344" s="42" t="s">
        <v>28</v>
      </c>
      <c r="B344" s="9"/>
      <c r="C344" s="9"/>
      <c r="D344" s="9"/>
    </row>
    <row r="345" spans="1:17" s="42" customFormat="1" x14ac:dyDescent="0.2">
      <c r="B345" s="9"/>
      <c r="C345" s="9"/>
      <c r="D345" s="9"/>
      <c r="F345" s="9"/>
      <c r="G345" s="9"/>
      <c r="H345" s="9"/>
      <c r="I345" s="9"/>
      <c r="J345" s="9"/>
      <c r="K345" s="9"/>
      <c r="L345" s="9"/>
      <c r="M345" s="9"/>
      <c r="N345" s="9"/>
      <c r="O345" s="9"/>
    </row>
    <row r="346" spans="1:17" s="42" customFormat="1" x14ac:dyDescent="0.2">
      <c r="A346" s="83" t="s">
        <v>12</v>
      </c>
      <c r="B346" s="9"/>
      <c r="C346" s="9"/>
      <c r="D346" s="9"/>
      <c r="F346" s="9"/>
      <c r="G346" s="9"/>
      <c r="H346" s="9"/>
      <c r="I346" s="9"/>
      <c r="J346" s="9"/>
      <c r="K346" s="9"/>
      <c r="L346" s="9"/>
      <c r="M346" s="9"/>
      <c r="N346" s="9"/>
      <c r="O346" s="9"/>
    </row>
    <row r="347" spans="1:17" s="42" customFormat="1" x14ac:dyDescent="0.2">
      <c r="A347" s="42" t="s">
        <v>23</v>
      </c>
      <c r="B347" s="9"/>
      <c r="C347" s="9"/>
      <c r="D347" s="9"/>
    </row>
    <row r="348" spans="1:17" s="85" customFormat="1" x14ac:dyDescent="0.2">
      <c r="A348" s="13" t="s">
        <v>20</v>
      </c>
    </row>
    <row r="349" spans="1:17" s="85" customFormat="1" x14ac:dyDescent="0.2">
      <c r="A349" s="13" t="s">
        <v>21</v>
      </c>
    </row>
    <row r="350" spans="1:17" s="85" customFormat="1" x14ac:dyDescent="0.2">
      <c r="A350" s="13" t="s">
        <v>22</v>
      </c>
    </row>
    <row r="351" spans="1:17" s="85" customFormat="1" x14ac:dyDescent="0.2">
      <c r="A351" s="84" t="s">
        <v>14</v>
      </c>
    </row>
    <row r="352" spans="1:17" s="85" customFormat="1" x14ac:dyDescent="0.2">
      <c r="A352" s="13" t="s">
        <v>15</v>
      </c>
    </row>
    <row r="353" spans="1:16" s="85" customFormat="1" x14ac:dyDescent="0.2">
      <c r="A353" s="13" t="s">
        <v>167</v>
      </c>
    </row>
    <row r="354" spans="1:16" s="85" customFormat="1" x14ac:dyDescent="0.2">
      <c r="A354" s="13" t="s">
        <v>168</v>
      </c>
    </row>
    <row r="355" spans="1:16" s="85" customFormat="1" x14ac:dyDescent="0.2">
      <c r="A355" s="103" t="s">
        <v>2487</v>
      </c>
      <c r="B355" s="96"/>
      <c r="C355" s="96"/>
      <c r="D355" s="96"/>
      <c r="E355" s="96"/>
      <c r="F355" s="96"/>
      <c r="G355" s="96"/>
      <c r="H355" s="96"/>
      <c r="I355" s="96"/>
      <c r="J355" s="96"/>
      <c r="K355" s="96"/>
      <c r="L355" s="96"/>
      <c r="M355" s="96"/>
      <c r="N355" s="96"/>
      <c r="O355" s="96"/>
      <c r="P355" s="96"/>
    </row>
    <row r="356" spans="1:16" s="85" customFormat="1" x14ac:dyDescent="0.2">
      <c r="A356" s="103" t="s">
        <v>2488</v>
      </c>
      <c r="B356" s="96"/>
      <c r="C356" s="96"/>
      <c r="D356" s="96"/>
      <c r="E356" s="96"/>
      <c r="F356" s="96"/>
      <c r="G356" s="96"/>
      <c r="H356" s="96"/>
      <c r="I356" s="96"/>
      <c r="J356" s="96"/>
      <c r="K356" s="96"/>
      <c r="L356" s="96"/>
      <c r="M356" s="96"/>
      <c r="N356" s="96"/>
      <c r="O356" s="96"/>
      <c r="P356" s="96"/>
    </row>
    <row r="357" spans="1:16" s="85" customFormat="1" x14ac:dyDescent="0.2">
      <c r="A357" s="103" t="s">
        <v>2489</v>
      </c>
      <c r="B357" s="96"/>
      <c r="C357" s="96"/>
      <c r="D357" s="96"/>
      <c r="E357" s="96"/>
      <c r="F357" s="96"/>
      <c r="G357" s="96"/>
      <c r="H357" s="96"/>
      <c r="I357" s="96"/>
      <c r="J357" s="96"/>
      <c r="K357" s="96"/>
      <c r="L357" s="96"/>
      <c r="M357" s="96"/>
      <c r="N357" s="96"/>
      <c r="O357" s="96"/>
      <c r="P357" s="96"/>
    </row>
    <row r="358" spans="1:16" s="85" customFormat="1" x14ac:dyDescent="0.2">
      <c r="A358" s="103" t="s">
        <v>2477</v>
      </c>
      <c r="B358" s="96"/>
      <c r="C358" s="96"/>
      <c r="D358" s="96"/>
      <c r="E358" s="96"/>
      <c r="F358" s="96"/>
      <c r="G358" s="96"/>
      <c r="H358" s="96"/>
      <c r="I358" s="96"/>
      <c r="J358" s="96"/>
      <c r="K358" s="96"/>
      <c r="L358" s="96"/>
      <c r="M358" s="96"/>
      <c r="N358" s="96"/>
      <c r="O358" s="96"/>
      <c r="P358" s="96"/>
    </row>
    <row r="359" spans="1:16" s="44" customFormat="1" x14ac:dyDescent="0.2">
      <c r="A359" s="103" t="s">
        <v>2484</v>
      </c>
      <c r="B359" s="95"/>
      <c r="C359" s="95"/>
      <c r="D359" s="95"/>
      <c r="E359" s="94"/>
      <c r="F359" s="94"/>
      <c r="G359" s="94"/>
      <c r="H359" s="94"/>
      <c r="I359" s="94"/>
      <c r="J359" s="94"/>
      <c r="K359" s="94"/>
      <c r="L359" s="94"/>
      <c r="M359" s="94"/>
      <c r="N359" s="94"/>
      <c r="O359" s="94"/>
      <c r="P359" s="94"/>
    </row>
    <row r="360" spans="1:16" s="44" customFormat="1" x14ac:dyDescent="0.2">
      <c r="A360" s="103" t="s">
        <v>2486</v>
      </c>
      <c r="B360" s="95"/>
      <c r="C360" s="95"/>
      <c r="D360" s="95"/>
      <c r="E360" s="94"/>
      <c r="F360" s="94"/>
      <c r="G360" s="94"/>
      <c r="H360" s="94"/>
      <c r="I360" s="94"/>
      <c r="J360" s="94"/>
      <c r="K360" s="94"/>
      <c r="L360" s="94"/>
      <c r="M360" s="94"/>
      <c r="N360" s="94"/>
      <c r="O360" s="94"/>
      <c r="P360" s="94"/>
    </row>
    <row r="361" spans="1:16" s="44" customFormat="1" x14ac:dyDescent="0.2">
      <c r="A361" s="103" t="s">
        <v>2490</v>
      </c>
      <c r="B361" s="95"/>
      <c r="C361" s="95"/>
      <c r="D361" s="95"/>
      <c r="E361" s="94"/>
      <c r="F361" s="94"/>
      <c r="G361" s="94"/>
      <c r="H361" s="94"/>
      <c r="I361" s="94"/>
      <c r="J361" s="94"/>
      <c r="K361" s="94"/>
      <c r="L361" s="94"/>
      <c r="M361" s="94"/>
      <c r="N361" s="94"/>
      <c r="O361" s="94"/>
      <c r="P361" s="94"/>
    </row>
    <row r="362" spans="1:16" s="44" customFormat="1" x14ac:dyDescent="0.2">
      <c r="A362" s="103"/>
      <c r="B362" s="95"/>
      <c r="C362" s="95"/>
      <c r="D362" s="95"/>
      <c r="E362" s="94"/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</row>
    <row r="363" spans="1:16" x14ac:dyDescent="0.2">
      <c r="A363" s="81" t="s">
        <v>24</v>
      </c>
      <c r="B363" s="41"/>
      <c r="C363" s="41"/>
      <c r="D363" s="41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</row>
    <row r="364" spans="1:16" x14ac:dyDescent="0.2">
      <c r="A364" s="80"/>
      <c r="B364" s="73"/>
      <c r="C364" s="73"/>
      <c r="D364" s="73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</row>
    <row r="365" spans="1:16" x14ac:dyDescent="0.2">
      <c r="A365" s="80"/>
      <c r="B365" s="73"/>
      <c r="C365" s="73"/>
      <c r="D365" s="73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</row>
  </sheetData>
  <mergeCells count="2">
    <mergeCell ref="A1:P1"/>
    <mergeCell ref="A2:P2"/>
  </mergeCells>
  <printOptions horizontalCentered="1"/>
  <pageMargins left="0.75" right="0.75" top="1" bottom="1.25" header="0.5" footer="0.5"/>
  <pageSetup paperSize="17" scale="69" fitToHeight="0" orientation="landscape" useFirstPageNumber="1" r:id="rId1"/>
  <headerFooter alignWithMargins="0">
    <oddHeader>&amp;R&amp;"Times New Roman,Regular"&amp;11SEWPCC UPGRADING/EXPANSION PROJECT
BID OPPORTUNITY NO. 976-2016</oddHeader>
    <oddFooter>&amp;L&amp;"Times New Roman,Regular"&amp;12PW\WPG\474248.C4
5 Apr 2017 - Rev. 0&amp;R&amp;"Times New Roman,Regular"&amp;12Process Valves and Operators
40 27 02 Supplement - &amp;P
Issued for Construction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3"/>
  <sheetViews>
    <sheetView showGridLines="0" zoomScaleNormal="100" workbookViewId="0">
      <pane ySplit="4" topLeftCell="A83" activePane="bottomLeft" state="frozen"/>
      <selection activeCell="A5" sqref="A5"/>
      <selection pane="bottomLeft" activeCell="B86" sqref="B86"/>
    </sheetView>
  </sheetViews>
  <sheetFormatPr defaultRowHeight="12.75" x14ac:dyDescent="0.2"/>
  <cols>
    <col min="1" max="1" width="68.5703125" customWidth="1"/>
    <col min="2" max="2" width="15.5703125" style="6" customWidth="1"/>
    <col min="3" max="4" width="20.5703125" style="6" customWidth="1"/>
    <col min="5" max="5" width="9.5703125" customWidth="1"/>
    <col min="6" max="6" width="7.5703125" customWidth="1"/>
    <col min="7" max="7" width="11.5703125" customWidth="1"/>
    <col min="8" max="8" width="30.5703125" customWidth="1"/>
    <col min="9" max="9" width="10.140625" customWidth="1"/>
    <col min="10" max="10" width="10" customWidth="1"/>
    <col min="11" max="11" width="9.5703125" customWidth="1"/>
    <col min="12" max="12" width="12.5703125" customWidth="1"/>
    <col min="13" max="13" width="50.5703125" customWidth="1"/>
  </cols>
  <sheetData>
    <row r="1" spans="1:13" ht="20.25" x14ac:dyDescent="0.3">
      <c r="A1" s="116" t="s">
        <v>29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ht="15.75" x14ac:dyDescent="0.25">
      <c r="A2" s="117" t="s">
        <v>547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13.5" thickBot="1" x14ac:dyDescent="0.25">
      <c r="A3" s="1"/>
      <c r="E3" s="2"/>
      <c r="F3" s="2"/>
      <c r="G3" s="2"/>
      <c r="H3" s="2"/>
      <c r="I3" s="2"/>
      <c r="J3" s="2"/>
      <c r="K3" s="2"/>
      <c r="L3" s="2"/>
      <c r="M3" s="2"/>
    </row>
    <row r="4" spans="1:13" ht="39.75" thickTop="1" thickBot="1" x14ac:dyDescent="0.25">
      <c r="A4" s="3" t="s">
        <v>30</v>
      </c>
      <c r="B4" s="3" t="s">
        <v>0</v>
      </c>
      <c r="C4" s="3" t="s">
        <v>32</v>
      </c>
      <c r="D4" s="3" t="s">
        <v>1</v>
      </c>
      <c r="E4" s="3" t="s">
        <v>2</v>
      </c>
      <c r="F4" s="3" t="s">
        <v>3</v>
      </c>
      <c r="G4" s="3" t="s">
        <v>129</v>
      </c>
      <c r="H4" s="4" t="s">
        <v>104</v>
      </c>
      <c r="I4" s="15" t="s">
        <v>614</v>
      </c>
      <c r="J4" s="15" t="s">
        <v>16</v>
      </c>
      <c r="K4" s="15" t="s">
        <v>7</v>
      </c>
      <c r="L4" s="15" t="s">
        <v>18</v>
      </c>
      <c r="M4" s="5" t="s">
        <v>4</v>
      </c>
    </row>
    <row r="5" spans="1:13" ht="15.75" thickTop="1" x14ac:dyDescent="0.2">
      <c r="A5" s="48" t="s">
        <v>254</v>
      </c>
      <c r="B5" s="22"/>
      <c r="C5" s="22"/>
      <c r="D5" s="22"/>
      <c r="E5" s="22"/>
      <c r="F5" s="22"/>
      <c r="G5" s="22"/>
      <c r="H5" s="22" t="str">
        <f t="shared" ref="H5:H86" si="0">IF(ISNA(VLOOKUP(G5,CommodityCodes,2,FALSE))=TRUE,"",VLOOKUP(G5,CommodityCodes,2,FALSE))</f>
        <v/>
      </c>
      <c r="I5" s="22"/>
      <c r="J5" s="22"/>
      <c r="K5" s="22"/>
      <c r="L5" s="98"/>
      <c r="M5" s="21"/>
    </row>
    <row r="6" spans="1:13" x14ac:dyDescent="0.2">
      <c r="A6" s="35" t="s">
        <v>536</v>
      </c>
      <c r="B6" s="37"/>
      <c r="C6" s="37"/>
      <c r="D6" s="37"/>
      <c r="E6" s="37"/>
      <c r="F6" s="37"/>
      <c r="G6" s="37"/>
      <c r="H6" s="37" t="str">
        <f t="shared" si="0"/>
        <v/>
      </c>
      <c r="I6" s="37"/>
      <c r="J6" s="37"/>
      <c r="K6" s="37"/>
      <c r="L6" s="100"/>
      <c r="M6" s="36"/>
    </row>
    <row r="7" spans="1:13" x14ac:dyDescent="0.2">
      <c r="A7" s="45" t="s">
        <v>255</v>
      </c>
      <c r="B7" s="22"/>
      <c r="C7" s="22"/>
      <c r="D7" s="22"/>
      <c r="E7" s="22"/>
      <c r="F7" s="22"/>
      <c r="G7" s="22"/>
      <c r="H7" s="22" t="str">
        <f t="shared" si="0"/>
        <v/>
      </c>
      <c r="I7" s="22"/>
      <c r="J7" s="22"/>
      <c r="K7" s="22"/>
      <c r="L7" s="98"/>
      <c r="M7" s="21"/>
    </row>
    <row r="8" spans="1:13" x14ac:dyDescent="0.2">
      <c r="A8" s="21" t="s">
        <v>250</v>
      </c>
      <c r="B8" s="22" t="s">
        <v>2687</v>
      </c>
      <c r="C8" s="22" t="s">
        <v>245</v>
      </c>
      <c r="D8" s="22" t="s">
        <v>251</v>
      </c>
      <c r="E8" s="22" t="s">
        <v>111</v>
      </c>
      <c r="F8" s="22">
        <v>12</v>
      </c>
      <c r="G8" s="22" t="s">
        <v>319</v>
      </c>
      <c r="H8" s="22" t="str">
        <f t="shared" si="0"/>
        <v>Non-Potable Water</v>
      </c>
      <c r="I8" s="22"/>
      <c r="J8" s="22"/>
      <c r="K8" s="22">
        <v>4</v>
      </c>
      <c r="L8" s="98" t="s">
        <v>252</v>
      </c>
      <c r="M8" s="21"/>
    </row>
    <row r="9" spans="1:13" x14ac:dyDescent="0.2">
      <c r="A9" s="45" t="s">
        <v>258</v>
      </c>
      <c r="B9" s="22"/>
      <c r="C9" s="22"/>
      <c r="D9" s="22"/>
      <c r="E9" s="22"/>
      <c r="F9" s="22"/>
      <c r="G9" s="22"/>
      <c r="H9" s="22" t="str">
        <f t="shared" si="0"/>
        <v/>
      </c>
      <c r="I9" s="22"/>
      <c r="J9" s="22"/>
      <c r="K9" s="22"/>
      <c r="L9" s="98"/>
      <c r="M9" s="21"/>
    </row>
    <row r="10" spans="1:13" x14ac:dyDescent="0.2">
      <c r="A10" s="25" t="s">
        <v>639</v>
      </c>
      <c r="B10" s="22" t="s">
        <v>642</v>
      </c>
      <c r="C10" s="26" t="s">
        <v>106</v>
      </c>
      <c r="D10" s="22" t="s">
        <v>251</v>
      </c>
      <c r="E10" s="22" t="s">
        <v>111</v>
      </c>
      <c r="F10" s="22">
        <v>12</v>
      </c>
      <c r="G10" s="22" t="s">
        <v>319</v>
      </c>
      <c r="H10" s="26" t="str">
        <f t="shared" si="0"/>
        <v>Non-Potable Water</v>
      </c>
      <c r="I10" s="26"/>
      <c r="J10" s="26">
        <v>0.1</v>
      </c>
      <c r="K10" s="22">
        <v>4</v>
      </c>
      <c r="L10" s="98" t="s">
        <v>252</v>
      </c>
      <c r="M10" s="25"/>
    </row>
    <row r="11" spans="1:13" x14ac:dyDescent="0.2">
      <c r="A11" s="25" t="s">
        <v>640</v>
      </c>
      <c r="B11" s="22" t="s">
        <v>643</v>
      </c>
      <c r="C11" s="26" t="s">
        <v>106</v>
      </c>
      <c r="D11" s="22" t="s">
        <v>251</v>
      </c>
      <c r="E11" s="22" t="s">
        <v>111</v>
      </c>
      <c r="F11" s="22">
        <v>12</v>
      </c>
      <c r="G11" s="22" t="s">
        <v>319</v>
      </c>
      <c r="H11" s="26" t="str">
        <f t="shared" si="0"/>
        <v>Non-Potable Water</v>
      </c>
      <c r="I11" s="26"/>
      <c r="J11" s="26">
        <v>0.1</v>
      </c>
      <c r="K11" s="22">
        <v>4</v>
      </c>
      <c r="L11" s="98" t="s">
        <v>252</v>
      </c>
      <c r="M11" s="25"/>
    </row>
    <row r="12" spans="1:13" x14ac:dyDescent="0.2">
      <c r="A12" s="25" t="s">
        <v>641</v>
      </c>
      <c r="B12" s="22" t="s">
        <v>644</v>
      </c>
      <c r="C12" s="26" t="s">
        <v>106</v>
      </c>
      <c r="D12" s="22" t="s">
        <v>251</v>
      </c>
      <c r="E12" s="22" t="s">
        <v>111</v>
      </c>
      <c r="F12" s="22">
        <v>12</v>
      </c>
      <c r="G12" s="22" t="s">
        <v>319</v>
      </c>
      <c r="H12" s="26" t="str">
        <f t="shared" si="0"/>
        <v>Non-Potable Water</v>
      </c>
      <c r="I12" s="26"/>
      <c r="J12" s="26">
        <v>0.1</v>
      </c>
      <c r="K12" s="22">
        <v>4</v>
      </c>
      <c r="L12" s="98" t="s">
        <v>252</v>
      </c>
      <c r="M12" s="25"/>
    </row>
    <row r="13" spans="1:13" x14ac:dyDescent="0.2">
      <c r="A13" s="45" t="s">
        <v>1222</v>
      </c>
      <c r="B13" s="22"/>
      <c r="C13" s="22"/>
      <c r="D13" s="22"/>
      <c r="E13" s="22"/>
      <c r="F13" s="22"/>
      <c r="G13" s="22"/>
      <c r="H13" s="22" t="str">
        <f>IF(ISNA(VLOOKUP(G13,CommodityCodes,2,FALSE))=TRUE,"",VLOOKUP(G13,CommodityCodes,2,FALSE))</f>
        <v/>
      </c>
      <c r="I13" s="22"/>
      <c r="J13" s="22"/>
      <c r="K13" s="22"/>
      <c r="L13" s="101"/>
      <c r="M13" s="21"/>
    </row>
    <row r="14" spans="1:13" x14ac:dyDescent="0.2">
      <c r="A14" s="23" t="s">
        <v>623</v>
      </c>
      <c r="B14" s="22" t="s">
        <v>1192</v>
      </c>
      <c r="C14" s="22" t="s">
        <v>267</v>
      </c>
      <c r="D14" s="22" t="s">
        <v>251</v>
      </c>
      <c r="E14" s="22" t="s">
        <v>111</v>
      </c>
      <c r="F14" s="22">
        <v>25</v>
      </c>
      <c r="G14" s="22" t="s">
        <v>162</v>
      </c>
      <c r="H14" s="22" t="str">
        <f>IF(ISNA(VLOOKUP(G14,CommodityCodes,2,FALSE))=TRUE,"",VLOOKUP(G14,CommodityCodes,2,FALSE))</f>
        <v>Flushing Water</v>
      </c>
      <c r="I14" s="22"/>
      <c r="J14" s="22"/>
      <c r="K14" s="22">
        <v>4</v>
      </c>
      <c r="L14" s="101" t="s">
        <v>2493</v>
      </c>
      <c r="M14" s="30" t="s">
        <v>635</v>
      </c>
    </row>
    <row r="15" spans="1:13" x14ac:dyDescent="0.2">
      <c r="A15" s="23" t="s">
        <v>624</v>
      </c>
      <c r="B15" s="22" t="s">
        <v>1193</v>
      </c>
      <c r="C15" s="22" t="s">
        <v>267</v>
      </c>
      <c r="D15" s="22" t="s">
        <v>251</v>
      </c>
      <c r="E15" s="22" t="s">
        <v>111</v>
      </c>
      <c r="F15" s="22">
        <v>25</v>
      </c>
      <c r="G15" s="22" t="s">
        <v>162</v>
      </c>
      <c r="H15" s="22" t="str">
        <f t="shared" ref="H15" si="1">IF(ISNA(VLOOKUP(G15,CommodityCodes,2,FALSE))=TRUE,"",VLOOKUP(G15,CommodityCodes,2,FALSE))</f>
        <v>Flushing Water</v>
      </c>
      <c r="I15" s="22"/>
      <c r="J15" s="22"/>
      <c r="K15" s="22">
        <v>4</v>
      </c>
      <c r="L15" s="101" t="s">
        <v>2493</v>
      </c>
      <c r="M15" s="30" t="s">
        <v>635</v>
      </c>
    </row>
    <row r="16" spans="1:13" x14ac:dyDescent="0.2">
      <c r="A16" s="35" t="s">
        <v>538</v>
      </c>
      <c r="B16" s="37"/>
      <c r="C16" s="37"/>
      <c r="D16" s="37"/>
      <c r="E16" s="37"/>
      <c r="F16" s="37"/>
      <c r="G16" s="37"/>
      <c r="H16" s="37" t="str">
        <f t="shared" si="0"/>
        <v/>
      </c>
      <c r="I16" s="37"/>
      <c r="J16" s="37"/>
      <c r="K16" s="37"/>
      <c r="L16" s="100"/>
      <c r="M16" s="37"/>
    </row>
    <row r="17" spans="1:13" x14ac:dyDescent="0.2">
      <c r="A17" s="21" t="s">
        <v>1036</v>
      </c>
      <c r="B17" s="22" t="s">
        <v>1037</v>
      </c>
      <c r="C17" s="22" t="s">
        <v>1038</v>
      </c>
      <c r="D17" s="22" t="s">
        <v>251</v>
      </c>
      <c r="E17" s="22" t="s">
        <v>111</v>
      </c>
      <c r="F17" s="22">
        <v>25</v>
      </c>
      <c r="G17" s="22" t="s">
        <v>422</v>
      </c>
      <c r="H17" s="22" t="str">
        <f t="shared" si="0"/>
        <v>Instrument Air Supply</v>
      </c>
      <c r="I17" s="22"/>
      <c r="J17" s="22"/>
      <c r="K17" s="22" t="s">
        <v>166</v>
      </c>
      <c r="L17" s="98" t="s">
        <v>252</v>
      </c>
      <c r="M17" s="21" t="s">
        <v>2619</v>
      </c>
    </row>
    <row r="18" spans="1:13" x14ac:dyDescent="0.2">
      <c r="A18" s="21" t="s">
        <v>1036</v>
      </c>
      <c r="B18" s="22" t="s">
        <v>1041</v>
      </c>
      <c r="C18" s="22" t="s">
        <v>1038</v>
      </c>
      <c r="D18" s="22" t="s">
        <v>251</v>
      </c>
      <c r="E18" s="22" t="s">
        <v>111</v>
      </c>
      <c r="F18" s="22">
        <v>25</v>
      </c>
      <c r="G18" s="22" t="s">
        <v>422</v>
      </c>
      <c r="H18" s="22" t="str">
        <f t="shared" ref="H18:H19" si="2">IF(ISNA(VLOOKUP(G18,CommodityCodes,2,FALSE))=TRUE,"",VLOOKUP(G18,CommodityCodes,2,FALSE))</f>
        <v>Instrument Air Supply</v>
      </c>
      <c r="I18" s="22"/>
      <c r="J18" s="22"/>
      <c r="K18" s="22" t="s">
        <v>166</v>
      </c>
      <c r="L18" s="98" t="s">
        <v>252</v>
      </c>
      <c r="M18" s="21" t="s">
        <v>2619</v>
      </c>
    </row>
    <row r="19" spans="1:13" x14ac:dyDescent="0.2">
      <c r="A19" s="21" t="s">
        <v>1036</v>
      </c>
      <c r="B19" s="22" t="s">
        <v>1039</v>
      </c>
      <c r="C19" s="22" t="s">
        <v>1038</v>
      </c>
      <c r="D19" s="22" t="s">
        <v>251</v>
      </c>
      <c r="E19" s="22" t="s">
        <v>111</v>
      </c>
      <c r="F19" s="22">
        <v>25</v>
      </c>
      <c r="G19" s="22" t="s">
        <v>422</v>
      </c>
      <c r="H19" s="22" t="str">
        <f t="shared" si="2"/>
        <v>Instrument Air Supply</v>
      </c>
      <c r="I19" s="22"/>
      <c r="J19" s="22"/>
      <c r="K19" s="22" t="s">
        <v>166</v>
      </c>
      <c r="L19" s="98" t="s">
        <v>252</v>
      </c>
      <c r="M19" s="21" t="s">
        <v>2619</v>
      </c>
    </row>
    <row r="20" spans="1:13" x14ac:dyDescent="0.2">
      <c r="A20" s="21" t="s">
        <v>1036</v>
      </c>
      <c r="B20" s="22" t="s">
        <v>1040</v>
      </c>
      <c r="C20" s="22" t="s">
        <v>1038</v>
      </c>
      <c r="D20" s="22" t="s">
        <v>251</v>
      </c>
      <c r="E20" s="22" t="s">
        <v>111</v>
      </c>
      <c r="F20" s="22">
        <v>25</v>
      </c>
      <c r="G20" s="22" t="s">
        <v>422</v>
      </c>
      <c r="H20" s="22" t="str">
        <f t="shared" ref="H20:H21" si="3">IF(ISNA(VLOOKUP(G20,CommodityCodes,2,FALSE))=TRUE,"",VLOOKUP(G20,CommodityCodes,2,FALSE))</f>
        <v>Instrument Air Supply</v>
      </c>
      <c r="I20" s="22"/>
      <c r="J20" s="22"/>
      <c r="K20" s="22" t="s">
        <v>166</v>
      </c>
      <c r="L20" s="98" t="s">
        <v>252</v>
      </c>
      <c r="M20" s="21" t="s">
        <v>2619</v>
      </c>
    </row>
    <row r="21" spans="1:13" x14ac:dyDescent="0.2">
      <c r="A21" s="21" t="s">
        <v>1036</v>
      </c>
      <c r="B21" s="22" t="s">
        <v>1042</v>
      </c>
      <c r="C21" s="22" t="s">
        <v>1038</v>
      </c>
      <c r="D21" s="22" t="s">
        <v>251</v>
      </c>
      <c r="E21" s="22" t="s">
        <v>111</v>
      </c>
      <c r="F21" s="22">
        <v>25</v>
      </c>
      <c r="G21" s="22" t="s">
        <v>422</v>
      </c>
      <c r="H21" s="22" t="str">
        <f t="shared" si="3"/>
        <v>Instrument Air Supply</v>
      </c>
      <c r="I21" s="22"/>
      <c r="J21" s="22"/>
      <c r="K21" s="22" t="s">
        <v>166</v>
      </c>
      <c r="L21" s="98" t="s">
        <v>252</v>
      </c>
      <c r="M21" s="21" t="s">
        <v>2619</v>
      </c>
    </row>
    <row r="22" spans="1:13" x14ac:dyDescent="0.2">
      <c r="A22" s="21" t="s">
        <v>1036</v>
      </c>
      <c r="B22" s="22" t="s">
        <v>1043</v>
      </c>
      <c r="C22" s="22" t="s">
        <v>1038</v>
      </c>
      <c r="D22" s="22" t="s">
        <v>251</v>
      </c>
      <c r="E22" s="22" t="s">
        <v>111</v>
      </c>
      <c r="F22" s="22">
        <v>25</v>
      </c>
      <c r="G22" s="22" t="s">
        <v>422</v>
      </c>
      <c r="H22" s="22" t="str">
        <f t="shared" ref="H22:H27" si="4">IF(ISNA(VLOOKUP(G22,CommodityCodes,2,FALSE))=TRUE,"",VLOOKUP(G22,CommodityCodes,2,FALSE))</f>
        <v>Instrument Air Supply</v>
      </c>
      <c r="I22" s="22"/>
      <c r="J22" s="22"/>
      <c r="K22" s="22" t="s">
        <v>166</v>
      </c>
      <c r="L22" s="98" t="s">
        <v>252</v>
      </c>
      <c r="M22" s="21" t="s">
        <v>2619</v>
      </c>
    </row>
    <row r="23" spans="1:13" x14ac:dyDescent="0.2">
      <c r="A23" s="21" t="s">
        <v>1036</v>
      </c>
      <c r="B23" s="22" t="s">
        <v>1044</v>
      </c>
      <c r="C23" s="22" t="s">
        <v>1038</v>
      </c>
      <c r="D23" s="22" t="s">
        <v>251</v>
      </c>
      <c r="E23" s="22" t="s">
        <v>111</v>
      </c>
      <c r="F23" s="22">
        <v>25</v>
      </c>
      <c r="G23" s="22" t="s">
        <v>422</v>
      </c>
      <c r="H23" s="22" t="str">
        <f t="shared" si="4"/>
        <v>Instrument Air Supply</v>
      </c>
      <c r="I23" s="22"/>
      <c r="J23" s="22"/>
      <c r="K23" s="22" t="s">
        <v>166</v>
      </c>
      <c r="L23" s="98" t="s">
        <v>252</v>
      </c>
      <c r="M23" s="21" t="s">
        <v>2619</v>
      </c>
    </row>
    <row r="24" spans="1:13" x14ac:dyDescent="0.2">
      <c r="A24" s="21" t="s">
        <v>1036</v>
      </c>
      <c r="B24" s="22" t="s">
        <v>1045</v>
      </c>
      <c r="C24" s="22" t="s">
        <v>1038</v>
      </c>
      <c r="D24" s="22" t="s">
        <v>251</v>
      </c>
      <c r="E24" s="22" t="s">
        <v>111</v>
      </c>
      <c r="F24" s="22">
        <v>25</v>
      </c>
      <c r="G24" s="22" t="s">
        <v>422</v>
      </c>
      <c r="H24" s="22" t="str">
        <f t="shared" si="4"/>
        <v>Instrument Air Supply</v>
      </c>
      <c r="I24" s="22"/>
      <c r="J24" s="22"/>
      <c r="K24" s="22" t="s">
        <v>166</v>
      </c>
      <c r="L24" s="98" t="s">
        <v>252</v>
      </c>
      <c r="M24" s="21" t="s">
        <v>2619</v>
      </c>
    </row>
    <row r="25" spans="1:13" x14ac:dyDescent="0.2">
      <c r="A25" s="21" t="s">
        <v>1036</v>
      </c>
      <c r="B25" s="22" t="s">
        <v>1046</v>
      </c>
      <c r="C25" s="22" t="s">
        <v>1038</v>
      </c>
      <c r="D25" s="22" t="s">
        <v>251</v>
      </c>
      <c r="E25" s="22" t="s">
        <v>111</v>
      </c>
      <c r="F25" s="22">
        <v>25</v>
      </c>
      <c r="G25" s="22" t="s">
        <v>422</v>
      </c>
      <c r="H25" s="22" t="str">
        <f t="shared" si="4"/>
        <v>Instrument Air Supply</v>
      </c>
      <c r="I25" s="22"/>
      <c r="J25" s="22"/>
      <c r="K25" s="22" t="s">
        <v>166</v>
      </c>
      <c r="L25" s="98" t="s">
        <v>252</v>
      </c>
      <c r="M25" s="21" t="s">
        <v>2619</v>
      </c>
    </row>
    <row r="26" spans="1:13" x14ac:dyDescent="0.2">
      <c r="A26" s="21" t="s">
        <v>1036</v>
      </c>
      <c r="B26" s="22" t="s">
        <v>1047</v>
      </c>
      <c r="C26" s="22" t="s">
        <v>1038</v>
      </c>
      <c r="D26" s="22" t="s">
        <v>251</v>
      </c>
      <c r="E26" s="22" t="s">
        <v>111</v>
      </c>
      <c r="F26" s="22">
        <v>25</v>
      </c>
      <c r="G26" s="22" t="s">
        <v>422</v>
      </c>
      <c r="H26" s="22" t="str">
        <f t="shared" si="4"/>
        <v>Instrument Air Supply</v>
      </c>
      <c r="I26" s="22"/>
      <c r="J26" s="22"/>
      <c r="K26" s="22" t="s">
        <v>166</v>
      </c>
      <c r="L26" s="98" t="s">
        <v>252</v>
      </c>
      <c r="M26" s="21" t="s">
        <v>2619</v>
      </c>
    </row>
    <row r="27" spans="1:13" x14ac:dyDescent="0.2">
      <c r="A27" s="21" t="s">
        <v>1036</v>
      </c>
      <c r="B27" s="22" t="s">
        <v>1048</v>
      </c>
      <c r="C27" s="22" t="s">
        <v>1038</v>
      </c>
      <c r="D27" s="22" t="s">
        <v>251</v>
      </c>
      <c r="E27" s="22" t="s">
        <v>111</v>
      </c>
      <c r="F27" s="22">
        <v>25</v>
      </c>
      <c r="G27" s="22" t="s">
        <v>422</v>
      </c>
      <c r="H27" s="22" t="str">
        <f t="shared" si="4"/>
        <v>Instrument Air Supply</v>
      </c>
      <c r="I27" s="22"/>
      <c r="J27" s="22"/>
      <c r="K27" s="22" t="s">
        <v>166</v>
      </c>
      <c r="L27" s="98" t="s">
        <v>252</v>
      </c>
      <c r="M27" s="21" t="s">
        <v>2619</v>
      </c>
    </row>
    <row r="28" spans="1:13" x14ac:dyDescent="0.2">
      <c r="A28" s="21" t="s">
        <v>1036</v>
      </c>
      <c r="B28" s="22" t="s">
        <v>1049</v>
      </c>
      <c r="C28" s="22" t="s">
        <v>1038</v>
      </c>
      <c r="D28" s="22" t="s">
        <v>251</v>
      </c>
      <c r="E28" s="22" t="s">
        <v>111</v>
      </c>
      <c r="F28" s="22">
        <v>25</v>
      </c>
      <c r="G28" s="22" t="s">
        <v>422</v>
      </c>
      <c r="H28" s="22" t="str">
        <f t="shared" ref="H28:H33" si="5">IF(ISNA(VLOOKUP(G28,CommodityCodes,2,FALSE))=TRUE,"",VLOOKUP(G28,CommodityCodes,2,FALSE))</f>
        <v>Instrument Air Supply</v>
      </c>
      <c r="I28" s="22"/>
      <c r="J28" s="22"/>
      <c r="K28" s="22" t="s">
        <v>166</v>
      </c>
      <c r="L28" s="98" t="s">
        <v>252</v>
      </c>
      <c r="M28" s="21" t="s">
        <v>2619</v>
      </c>
    </row>
    <row r="29" spans="1:13" x14ac:dyDescent="0.2">
      <c r="A29" s="21" t="s">
        <v>1036</v>
      </c>
      <c r="B29" s="22" t="s">
        <v>1050</v>
      </c>
      <c r="C29" s="22" t="s">
        <v>1038</v>
      </c>
      <c r="D29" s="22" t="s">
        <v>251</v>
      </c>
      <c r="E29" s="22" t="s">
        <v>111</v>
      </c>
      <c r="F29" s="22">
        <v>25</v>
      </c>
      <c r="G29" s="22" t="s">
        <v>422</v>
      </c>
      <c r="H29" s="22" t="str">
        <f t="shared" si="5"/>
        <v>Instrument Air Supply</v>
      </c>
      <c r="I29" s="22"/>
      <c r="J29" s="22"/>
      <c r="K29" s="22" t="s">
        <v>166</v>
      </c>
      <c r="L29" s="98" t="s">
        <v>252</v>
      </c>
      <c r="M29" s="21" t="s">
        <v>2619</v>
      </c>
    </row>
    <row r="30" spans="1:13" x14ac:dyDescent="0.2">
      <c r="A30" s="21" t="s">
        <v>1036</v>
      </c>
      <c r="B30" s="22" t="s">
        <v>1051</v>
      </c>
      <c r="C30" s="22" t="s">
        <v>1038</v>
      </c>
      <c r="D30" s="22" t="s">
        <v>251</v>
      </c>
      <c r="E30" s="22" t="s">
        <v>111</v>
      </c>
      <c r="F30" s="22">
        <v>25</v>
      </c>
      <c r="G30" s="22" t="s">
        <v>422</v>
      </c>
      <c r="H30" s="22" t="str">
        <f t="shared" si="5"/>
        <v>Instrument Air Supply</v>
      </c>
      <c r="I30" s="22"/>
      <c r="J30" s="22"/>
      <c r="K30" s="22" t="s">
        <v>166</v>
      </c>
      <c r="L30" s="98" t="s">
        <v>252</v>
      </c>
      <c r="M30" s="21" t="s">
        <v>2619</v>
      </c>
    </row>
    <row r="31" spans="1:13" x14ac:dyDescent="0.2">
      <c r="A31" s="21" t="s">
        <v>1036</v>
      </c>
      <c r="B31" s="22" t="s">
        <v>1052</v>
      </c>
      <c r="C31" s="22" t="s">
        <v>1038</v>
      </c>
      <c r="D31" s="22" t="s">
        <v>251</v>
      </c>
      <c r="E31" s="22" t="s">
        <v>111</v>
      </c>
      <c r="F31" s="22">
        <v>25</v>
      </c>
      <c r="G31" s="22" t="s">
        <v>422</v>
      </c>
      <c r="H31" s="22" t="str">
        <f t="shared" si="5"/>
        <v>Instrument Air Supply</v>
      </c>
      <c r="I31" s="22"/>
      <c r="J31" s="22"/>
      <c r="K31" s="22" t="s">
        <v>166</v>
      </c>
      <c r="L31" s="98" t="s">
        <v>252</v>
      </c>
      <c r="M31" s="21" t="s">
        <v>2619</v>
      </c>
    </row>
    <row r="32" spans="1:13" x14ac:dyDescent="0.2">
      <c r="A32" s="21" t="s">
        <v>1036</v>
      </c>
      <c r="B32" s="22" t="s">
        <v>1053</v>
      </c>
      <c r="C32" s="22" t="s">
        <v>1038</v>
      </c>
      <c r="D32" s="22" t="s">
        <v>251</v>
      </c>
      <c r="E32" s="22" t="s">
        <v>111</v>
      </c>
      <c r="F32" s="22">
        <v>25</v>
      </c>
      <c r="G32" s="22" t="s">
        <v>422</v>
      </c>
      <c r="H32" s="22" t="str">
        <f t="shared" si="5"/>
        <v>Instrument Air Supply</v>
      </c>
      <c r="I32" s="22"/>
      <c r="J32" s="22"/>
      <c r="K32" s="22" t="s">
        <v>166</v>
      </c>
      <c r="L32" s="98" t="s">
        <v>252</v>
      </c>
      <c r="M32" s="21" t="s">
        <v>2619</v>
      </c>
    </row>
    <row r="33" spans="1:13" x14ac:dyDescent="0.2">
      <c r="A33" s="21" t="s">
        <v>1036</v>
      </c>
      <c r="B33" s="22" t="s">
        <v>1054</v>
      </c>
      <c r="C33" s="22" t="s">
        <v>1038</v>
      </c>
      <c r="D33" s="22" t="s">
        <v>251</v>
      </c>
      <c r="E33" s="22" t="s">
        <v>111</v>
      </c>
      <c r="F33" s="22">
        <v>25</v>
      </c>
      <c r="G33" s="22" t="s">
        <v>422</v>
      </c>
      <c r="H33" s="22" t="str">
        <f t="shared" si="5"/>
        <v>Instrument Air Supply</v>
      </c>
      <c r="I33" s="22"/>
      <c r="J33" s="22"/>
      <c r="K33" s="22" t="s">
        <v>166</v>
      </c>
      <c r="L33" s="98" t="s">
        <v>252</v>
      </c>
      <c r="M33" s="21" t="s">
        <v>2619</v>
      </c>
    </row>
    <row r="34" spans="1:13" x14ac:dyDescent="0.2">
      <c r="A34" s="21" t="s">
        <v>1036</v>
      </c>
      <c r="B34" s="22" t="s">
        <v>1055</v>
      </c>
      <c r="C34" s="22" t="s">
        <v>1038</v>
      </c>
      <c r="D34" s="22" t="s">
        <v>251</v>
      </c>
      <c r="E34" s="22" t="s">
        <v>111</v>
      </c>
      <c r="F34" s="22">
        <v>25</v>
      </c>
      <c r="G34" s="22" t="s">
        <v>422</v>
      </c>
      <c r="H34" s="22" t="str">
        <f t="shared" ref="H34" si="6">IF(ISNA(VLOOKUP(G34,CommodityCodes,2,FALSE))=TRUE,"",VLOOKUP(G34,CommodityCodes,2,FALSE))</f>
        <v>Instrument Air Supply</v>
      </c>
      <c r="I34" s="22"/>
      <c r="J34" s="22"/>
      <c r="K34" s="22" t="s">
        <v>166</v>
      </c>
      <c r="L34" s="98" t="s">
        <v>252</v>
      </c>
      <c r="M34" s="21" t="s">
        <v>2619</v>
      </c>
    </row>
    <row r="35" spans="1:13" x14ac:dyDescent="0.2">
      <c r="A35" s="35" t="s">
        <v>539</v>
      </c>
      <c r="B35" s="37"/>
      <c r="C35" s="37"/>
      <c r="D35" s="37"/>
      <c r="E35" s="37"/>
      <c r="F35" s="37"/>
      <c r="G35" s="37"/>
      <c r="H35" s="37" t="str">
        <f t="shared" si="0"/>
        <v/>
      </c>
      <c r="I35" s="37"/>
      <c r="J35" s="37"/>
      <c r="K35" s="37"/>
      <c r="L35" s="100"/>
      <c r="M35" s="37"/>
    </row>
    <row r="36" spans="1:13" x14ac:dyDescent="0.2">
      <c r="A36" s="21" t="s">
        <v>951</v>
      </c>
      <c r="B36" s="22" t="s">
        <v>2292</v>
      </c>
      <c r="C36" s="22" t="s">
        <v>952</v>
      </c>
      <c r="D36" s="22" t="s">
        <v>251</v>
      </c>
      <c r="E36" s="22" t="s">
        <v>111</v>
      </c>
      <c r="F36" s="22">
        <v>12</v>
      </c>
      <c r="G36" s="22" t="s">
        <v>319</v>
      </c>
      <c r="H36" s="22" t="str">
        <f t="shared" ref="H36" si="7">IF(ISNA(VLOOKUP(G36,CommodityCodes,2,FALSE))=TRUE,"",VLOOKUP(G36,CommodityCodes,2,FALSE))</f>
        <v>Non-Potable Water</v>
      </c>
      <c r="I36" s="22"/>
      <c r="J36" s="22"/>
      <c r="K36" s="22" t="s">
        <v>166</v>
      </c>
      <c r="L36" s="98" t="s">
        <v>252</v>
      </c>
      <c r="M36" s="21"/>
    </row>
    <row r="37" spans="1:13" x14ac:dyDescent="0.2">
      <c r="A37" s="21" t="s">
        <v>953</v>
      </c>
      <c r="B37" s="22" t="s">
        <v>2293</v>
      </c>
      <c r="C37" s="22" t="s">
        <v>955</v>
      </c>
      <c r="D37" s="22" t="s">
        <v>251</v>
      </c>
      <c r="E37" s="22" t="s">
        <v>111</v>
      </c>
      <c r="F37" s="22">
        <v>12</v>
      </c>
      <c r="G37" s="22" t="s">
        <v>319</v>
      </c>
      <c r="H37" s="22" t="str">
        <f t="shared" ref="H37" si="8">IF(ISNA(VLOOKUP(G37,CommodityCodes,2,FALSE))=TRUE,"",VLOOKUP(G37,CommodityCodes,2,FALSE))</f>
        <v>Non-Potable Water</v>
      </c>
      <c r="I37" s="22"/>
      <c r="J37" s="22"/>
      <c r="K37" s="22" t="s">
        <v>166</v>
      </c>
      <c r="L37" s="98" t="s">
        <v>252</v>
      </c>
      <c r="M37" s="21"/>
    </row>
    <row r="38" spans="1:13" x14ac:dyDescent="0.2">
      <c r="A38" s="21" t="s">
        <v>954</v>
      </c>
      <c r="B38" s="22" t="s">
        <v>2294</v>
      </c>
      <c r="C38" s="22" t="s">
        <v>955</v>
      </c>
      <c r="D38" s="22" t="s">
        <v>251</v>
      </c>
      <c r="E38" s="22" t="s">
        <v>111</v>
      </c>
      <c r="F38" s="22">
        <v>12</v>
      </c>
      <c r="G38" s="22" t="s">
        <v>319</v>
      </c>
      <c r="H38" s="22" t="str">
        <f t="shared" ref="H38" si="9">IF(ISNA(VLOOKUP(G38,CommodityCodes,2,FALSE))=TRUE,"",VLOOKUP(G38,CommodityCodes,2,FALSE))</f>
        <v>Non-Potable Water</v>
      </c>
      <c r="I38" s="22"/>
      <c r="J38" s="22"/>
      <c r="K38" s="22" t="s">
        <v>166</v>
      </c>
      <c r="L38" s="98" t="s">
        <v>252</v>
      </c>
      <c r="M38" s="21"/>
    </row>
    <row r="39" spans="1:13" x14ac:dyDescent="0.2">
      <c r="A39" s="21" t="s">
        <v>970</v>
      </c>
      <c r="B39" s="22" t="s">
        <v>2295</v>
      </c>
      <c r="C39" s="22" t="s">
        <v>972</v>
      </c>
      <c r="D39" s="22" t="s">
        <v>251</v>
      </c>
      <c r="E39" s="22" t="s">
        <v>111</v>
      </c>
      <c r="F39" s="22">
        <v>12</v>
      </c>
      <c r="G39" s="22" t="s">
        <v>319</v>
      </c>
      <c r="H39" s="22" t="str">
        <f t="shared" ref="H39" si="10">IF(ISNA(VLOOKUP(G39,CommodityCodes,2,FALSE))=TRUE,"",VLOOKUP(G39,CommodityCodes,2,FALSE))</f>
        <v>Non-Potable Water</v>
      </c>
      <c r="I39" s="22"/>
      <c r="J39" s="22"/>
      <c r="K39" s="22" t="s">
        <v>166</v>
      </c>
      <c r="L39" s="98" t="s">
        <v>252</v>
      </c>
      <c r="M39" s="21"/>
    </row>
    <row r="40" spans="1:13" x14ac:dyDescent="0.2">
      <c r="A40" s="21" t="s">
        <v>971</v>
      </c>
      <c r="B40" s="22" t="s">
        <v>2296</v>
      </c>
      <c r="C40" s="22" t="s">
        <v>972</v>
      </c>
      <c r="D40" s="22" t="s">
        <v>251</v>
      </c>
      <c r="E40" s="22" t="s">
        <v>111</v>
      </c>
      <c r="F40" s="22">
        <v>12</v>
      </c>
      <c r="G40" s="22" t="s">
        <v>319</v>
      </c>
      <c r="H40" s="22" t="str">
        <f t="shared" ref="H40" si="11">IF(ISNA(VLOOKUP(G40,CommodityCodes,2,FALSE))=TRUE,"",VLOOKUP(G40,CommodityCodes,2,FALSE))</f>
        <v>Non-Potable Water</v>
      </c>
      <c r="I40" s="22"/>
      <c r="J40" s="22"/>
      <c r="K40" s="22" t="s">
        <v>166</v>
      </c>
      <c r="L40" s="98" t="s">
        <v>252</v>
      </c>
      <c r="M40" s="21"/>
    </row>
    <row r="41" spans="1:13" x14ac:dyDescent="0.2">
      <c r="A41" s="21" t="s">
        <v>1381</v>
      </c>
      <c r="B41" s="22" t="s">
        <v>2297</v>
      </c>
      <c r="C41" s="22" t="s">
        <v>1380</v>
      </c>
      <c r="D41" s="22" t="s">
        <v>251</v>
      </c>
      <c r="E41" s="22" t="s">
        <v>111</v>
      </c>
      <c r="F41" s="22">
        <v>12</v>
      </c>
      <c r="G41" s="22" t="s">
        <v>319</v>
      </c>
      <c r="H41" s="22" t="str">
        <f t="shared" ref="H41" si="12">IF(ISNA(VLOOKUP(G41,CommodityCodes,2,FALSE))=TRUE,"",VLOOKUP(G41,CommodityCodes,2,FALSE))</f>
        <v>Non-Potable Water</v>
      </c>
      <c r="I41" s="22"/>
      <c r="J41" s="22"/>
      <c r="K41" s="22" t="s">
        <v>166</v>
      </c>
      <c r="L41" s="98" t="s">
        <v>252</v>
      </c>
      <c r="M41" s="21"/>
    </row>
    <row r="42" spans="1:13" s="10" customFormat="1" x14ac:dyDescent="0.2">
      <c r="A42" s="21" t="s">
        <v>423</v>
      </c>
      <c r="B42" s="22" t="s">
        <v>2344</v>
      </c>
      <c r="C42" s="22" t="s">
        <v>2343</v>
      </c>
      <c r="D42" s="22" t="s">
        <v>251</v>
      </c>
      <c r="E42" s="22" t="s">
        <v>111</v>
      </c>
      <c r="F42" s="22" t="s">
        <v>222</v>
      </c>
      <c r="G42" s="22" t="s">
        <v>422</v>
      </c>
      <c r="H42" s="22" t="str">
        <f t="shared" ref="H42" si="13">IF(ISNA(VLOOKUP(G42,CommodityCodes,2,FALSE))=TRUE,"",VLOOKUP(G42,CommodityCodes,2,FALSE))</f>
        <v>Instrument Air Supply</v>
      </c>
      <c r="I42" s="22"/>
      <c r="J42" s="22"/>
      <c r="K42" s="22" t="s">
        <v>166</v>
      </c>
      <c r="L42" s="101" t="s">
        <v>2493</v>
      </c>
      <c r="M42" s="34" t="s">
        <v>2345</v>
      </c>
    </row>
    <row r="43" spans="1:13" x14ac:dyDescent="0.2">
      <c r="A43" s="35" t="s">
        <v>540</v>
      </c>
      <c r="B43" s="37"/>
      <c r="C43" s="37"/>
      <c r="D43" s="37"/>
      <c r="E43" s="37"/>
      <c r="F43" s="37"/>
      <c r="G43" s="37"/>
      <c r="H43" s="37" t="str">
        <f t="shared" si="0"/>
        <v/>
      </c>
      <c r="I43" s="37"/>
      <c r="J43" s="37"/>
      <c r="K43" s="37"/>
      <c r="L43" s="100"/>
      <c r="M43" s="37"/>
    </row>
    <row r="44" spans="1:13" x14ac:dyDescent="0.2">
      <c r="A44" s="21" t="s">
        <v>1445</v>
      </c>
      <c r="B44" s="22" t="s">
        <v>1433</v>
      </c>
      <c r="C44" s="22" t="s">
        <v>1434</v>
      </c>
      <c r="D44" s="22" t="s">
        <v>251</v>
      </c>
      <c r="E44" s="22" t="s">
        <v>222</v>
      </c>
      <c r="F44" s="22"/>
      <c r="G44" s="22"/>
      <c r="H44" s="22" t="str">
        <f t="shared" si="0"/>
        <v/>
      </c>
      <c r="I44" s="22"/>
      <c r="J44" s="22"/>
      <c r="K44" s="22" t="s">
        <v>166</v>
      </c>
      <c r="L44" s="101" t="s">
        <v>2493</v>
      </c>
      <c r="M44" s="21" t="s">
        <v>1435</v>
      </c>
    </row>
    <row r="45" spans="1:13" x14ac:dyDescent="0.2">
      <c r="A45" s="21" t="s">
        <v>1445</v>
      </c>
      <c r="B45" s="22" t="s">
        <v>1436</v>
      </c>
      <c r="C45" s="22" t="s">
        <v>1434</v>
      </c>
      <c r="D45" s="22" t="s">
        <v>251</v>
      </c>
      <c r="E45" s="101" t="s">
        <v>222</v>
      </c>
      <c r="F45" s="22"/>
      <c r="G45" s="22"/>
      <c r="H45" s="22" t="str">
        <f t="shared" ref="H45:H54" si="14">IF(ISNA(VLOOKUP(G45,CommodityCodes,2,FALSE))=TRUE,"",VLOOKUP(G45,CommodityCodes,2,FALSE))</f>
        <v/>
      </c>
      <c r="I45" s="22"/>
      <c r="J45" s="22"/>
      <c r="K45" s="22" t="s">
        <v>166</v>
      </c>
      <c r="L45" s="101" t="s">
        <v>2493</v>
      </c>
      <c r="M45" s="21" t="s">
        <v>1435</v>
      </c>
    </row>
    <row r="46" spans="1:13" x14ac:dyDescent="0.2">
      <c r="A46" s="21" t="s">
        <v>1445</v>
      </c>
      <c r="B46" s="22" t="s">
        <v>1437</v>
      </c>
      <c r="C46" s="22" t="s">
        <v>1434</v>
      </c>
      <c r="D46" s="22" t="s">
        <v>251</v>
      </c>
      <c r="E46" s="101" t="s">
        <v>222</v>
      </c>
      <c r="F46" s="22"/>
      <c r="G46" s="22"/>
      <c r="H46" s="22" t="str">
        <f t="shared" si="14"/>
        <v/>
      </c>
      <c r="I46" s="22"/>
      <c r="J46" s="22"/>
      <c r="K46" s="22" t="s">
        <v>166</v>
      </c>
      <c r="L46" s="101" t="s">
        <v>2493</v>
      </c>
      <c r="M46" s="21" t="s">
        <v>1435</v>
      </c>
    </row>
    <row r="47" spans="1:13" x14ac:dyDescent="0.2">
      <c r="A47" s="21" t="s">
        <v>1445</v>
      </c>
      <c r="B47" s="22" t="s">
        <v>1438</v>
      </c>
      <c r="C47" s="22" t="s">
        <v>1434</v>
      </c>
      <c r="D47" s="22" t="s">
        <v>251</v>
      </c>
      <c r="E47" s="101" t="s">
        <v>222</v>
      </c>
      <c r="F47" s="22"/>
      <c r="G47" s="22"/>
      <c r="H47" s="22" t="str">
        <f t="shared" si="14"/>
        <v/>
      </c>
      <c r="I47" s="22"/>
      <c r="J47" s="22"/>
      <c r="K47" s="22" t="s">
        <v>166</v>
      </c>
      <c r="L47" s="101" t="s">
        <v>2493</v>
      </c>
      <c r="M47" s="21" t="s">
        <v>1435</v>
      </c>
    </row>
    <row r="48" spans="1:13" x14ac:dyDescent="0.2">
      <c r="A48" s="21" t="s">
        <v>1445</v>
      </c>
      <c r="B48" s="22" t="s">
        <v>1439</v>
      </c>
      <c r="C48" s="22" t="s">
        <v>1434</v>
      </c>
      <c r="D48" s="22" t="s">
        <v>251</v>
      </c>
      <c r="E48" s="101" t="s">
        <v>222</v>
      </c>
      <c r="F48" s="22"/>
      <c r="G48" s="22"/>
      <c r="H48" s="22" t="str">
        <f t="shared" si="14"/>
        <v/>
      </c>
      <c r="I48" s="22"/>
      <c r="J48" s="22"/>
      <c r="K48" s="22" t="s">
        <v>166</v>
      </c>
      <c r="L48" s="101" t="s">
        <v>2493</v>
      </c>
      <c r="M48" s="21" t="s">
        <v>1435</v>
      </c>
    </row>
    <row r="49" spans="1:13" x14ac:dyDescent="0.2">
      <c r="A49" s="21" t="s">
        <v>1445</v>
      </c>
      <c r="B49" s="22" t="s">
        <v>1440</v>
      </c>
      <c r="C49" s="22" t="s">
        <v>1434</v>
      </c>
      <c r="D49" s="22" t="s">
        <v>251</v>
      </c>
      <c r="E49" s="101" t="s">
        <v>222</v>
      </c>
      <c r="F49" s="22"/>
      <c r="G49" s="22"/>
      <c r="H49" s="22" t="str">
        <f t="shared" si="14"/>
        <v/>
      </c>
      <c r="I49" s="22"/>
      <c r="J49" s="22"/>
      <c r="K49" s="22" t="s">
        <v>166</v>
      </c>
      <c r="L49" s="101" t="s">
        <v>2493</v>
      </c>
      <c r="M49" s="21" t="s">
        <v>1435</v>
      </c>
    </row>
    <row r="50" spans="1:13" x14ac:dyDescent="0.2">
      <c r="A50" s="21" t="s">
        <v>1445</v>
      </c>
      <c r="B50" s="22" t="s">
        <v>1441</v>
      </c>
      <c r="C50" s="22" t="s">
        <v>1434</v>
      </c>
      <c r="D50" s="22" t="s">
        <v>251</v>
      </c>
      <c r="E50" s="101" t="s">
        <v>222</v>
      </c>
      <c r="F50" s="22"/>
      <c r="G50" s="22"/>
      <c r="H50" s="22" t="str">
        <f t="shared" ref="H50:H51" si="15">IF(ISNA(VLOOKUP(G50,CommodityCodes,2,FALSE))=TRUE,"",VLOOKUP(G50,CommodityCodes,2,FALSE))</f>
        <v/>
      </c>
      <c r="I50" s="22"/>
      <c r="J50" s="22"/>
      <c r="K50" s="22" t="s">
        <v>166</v>
      </c>
      <c r="L50" s="101" t="s">
        <v>2493</v>
      </c>
      <c r="M50" s="21" t="s">
        <v>1435</v>
      </c>
    </row>
    <row r="51" spans="1:13" x14ac:dyDescent="0.2">
      <c r="A51" s="21" t="s">
        <v>1445</v>
      </c>
      <c r="B51" s="22" t="s">
        <v>1442</v>
      </c>
      <c r="C51" s="22" t="s">
        <v>1434</v>
      </c>
      <c r="D51" s="22" t="s">
        <v>251</v>
      </c>
      <c r="E51" s="101" t="s">
        <v>222</v>
      </c>
      <c r="F51" s="22"/>
      <c r="G51" s="22"/>
      <c r="H51" s="22" t="str">
        <f t="shared" si="15"/>
        <v/>
      </c>
      <c r="I51" s="22"/>
      <c r="J51" s="22"/>
      <c r="K51" s="22" t="s">
        <v>166</v>
      </c>
      <c r="L51" s="101" t="s">
        <v>2493</v>
      </c>
      <c r="M51" s="21" t="s">
        <v>1435</v>
      </c>
    </row>
    <row r="52" spans="1:13" x14ac:dyDescent="0.2">
      <c r="A52" s="21" t="s">
        <v>1445</v>
      </c>
      <c r="B52" s="22" t="s">
        <v>1443</v>
      </c>
      <c r="C52" s="22" t="s">
        <v>1434</v>
      </c>
      <c r="D52" s="22" t="s">
        <v>251</v>
      </c>
      <c r="E52" s="101" t="s">
        <v>222</v>
      </c>
      <c r="F52" s="22"/>
      <c r="G52" s="22"/>
      <c r="H52" s="22" t="str">
        <f t="shared" si="14"/>
        <v/>
      </c>
      <c r="I52" s="22"/>
      <c r="J52" s="22"/>
      <c r="K52" s="22" t="s">
        <v>166</v>
      </c>
      <c r="L52" s="101" t="s">
        <v>2493</v>
      </c>
      <c r="M52" s="21" t="s">
        <v>1435</v>
      </c>
    </row>
    <row r="53" spans="1:13" x14ac:dyDescent="0.2">
      <c r="A53" s="21" t="s">
        <v>1445</v>
      </c>
      <c r="B53" s="22" t="s">
        <v>1444</v>
      </c>
      <c r="C53" s="22" t="s">
        <v>1434</v>
      </c>
      <c r="D53" s="22" t="s">
        <v>251</v>
      </c>
      <c r="E53" s="101" t="s">
        <v>222</v>
      </c>
      <c r="F53" s="22"/>
      <c r="G53" s="22"/>
      <c r="H53" s="22" t="str">
        <f t="shared" si="14"/>
        <v/>
      </c>
      <c r="I53" s="22"/>
      <c r="J53" s="22"/>
      <c r="K53" s="22" t="s">
        <v>166</v>
      </c>
      <c r="L53" s="101" t="s">
        <v>2493</v>
      </c>
      <c r="M53" s="21" t="s">
        <v>1435</v>
      </c>
    </row>
    <row r="54" spans="1:13" x14ac:dyDescent="0.2">
      <c r="A54" s="90" t="s">
        <v>1445</v>
      </c>
      <c r="B54" s="101" t="s">
        <v>2648</v>
      </c>
      <c r="C54" s="101" t="s">
        <v>2658</v>
      </c>
      <c r="D54" s="101" t="s">
        <v>251</v>
      </c>
      <c r="E54" s="101" t="s">
        <v>222</v>
      </c>
      <c r="F54" s="101"/>
      <c r="G54" s="101"/>
      <c r="H54" s="101" t="str">
        <f t="shared" si="14"/>
        <v/>
      </c>
      <c r="I54" s="101"/>
      <c r="J54" s="101"/>
      <c r="K54" s="101" t="s">
        <v>166</v>
      </c>
      <c r="L54" s="101" t="s">
        <v>2493</v>
      </c>
      <c r="M54" s="21" t="s">
        <v>1435</v>
      </c>
    </row>
    <row r="55" spans="1:13" x14ac:dyDescent="0.2">
      <c r="A55" s="90" t="s">
        <v>1445</v>
      </c>
      <c r="B55" s="101" t="s">
        <v>2649</v>
      </c>
      <c r="C55" s="101" t="s">
        <v>2658</v>
      </c>
      <c r="D55" s="101" t="s">
        <v>251</v>
      </c>
      <c r="E55" s="101" t="s">
        <v>222</v>
      </c>
      <c r="F55" s="101"/>
      <c r="G55" s="101"/>
      <c r="H55" s="101" t="str">
        <f t="shared" ref="H55:H63" si="16">IF(ISNA(VLOOKUP(G55,CommodityCodes,2,FALSE))=TRUE,"",VLOOKUP(G55,CommodityCodes,2,FALSE))</f>
        <v/>
      </c>
      <c r="I55" s="101"/>
      <c r="J55" s="101"/>
      <c r="K55" s="101" t="s">
        <v>166</v>
      </c>
      <c r="L55" s="101" t="s">
        <v>2493</v>
      </c>
      <c r="M55" s="21" t="s">
        <v>1435</v>
      </c>
    </row>
    <row r="56" spans="1:13" x14ac:dyDescent="0.2">
      <c r="A56" s="90" t="s">
        <v>1445</v>
      </c>
      <c r="B56" s="101" t="s">
        <v>2650</v>
      </c>
      <c r="C56" s="101" t="s">
        <v>2658</v>
      </c>
      <c r="D56" s="101" t="s">
        <v>251</v>
      </c>
      <c r="E56" s="101" t="s">
        <v>222</v>
      </c>
      <c r="F56" s="101"/>
      <c r="G56" s="101"/>
      <c r="H56" s="101" t="str">
        <f t="shared" si="16"/>
        <v/>
      </c>
      <c r="I56" s="101"/>
      <c r="J56" s="101"/>
      <c r="K56" s="101" t="s">
        <v>166</v>
      </c>
      <c r="L56" s="101" t="s">
        <v>2493</v>
      </c>
      <c r="M56" s="21" t="s">
        <v>1435</v>
      </c>
    </row>
    <row r="57" spans="1:13" x14ac:dyDescent="0.2">
      <c r="A57" s="90" t="s">
        <v>1445</v>
      </c>
      <c r="B57" s="101" t="s">
        <v>2651</v>
      </c>
      <c r="C57" s="101" t="s">
        <v>2658</v>
      </c>
      <c r="D57" s="101" t="s">
        <v>251</v>
      </c>
      <c r="E57" s="101" t="s">
        <v>222</v>
      </c>
      <c r="F57" s="101"/>
      <c r="G57" s="101"/>
      <c r="H57" s="101" t="str">
        <f t="shared" si="16"/>
        <v/>
      </c>
      <c r="I57" s="101"/>
      <c r="J57" s="101"/>
      <c r="K57" s="101" t="s">
        <v>166</v>
      </c>
      <c r="L57" s="101" t="s">
        <v>2493</v>
      </c>
      <c r="M57" s="21" t="s">
        <v>1435</v>
      </c>
    </row>
    <row r="58" spans="1:13" x14ac:dyDescent="0.2">
      <c r="A58" s="90" t="s">
        <v>1445</v>
      </c>
      <c r="B58" s="101" t="s">
        <v>2652</v>
      </c>
      <c r="C58" s="101" t="s">
        <v>2658</v>
      </c>
      <c r="D58" s="101" t="s">
        <v>251</v>
      </c>
      <c r="E58" s="101" t="s">
        <v>222</v>
      </c>
      <c r="F58" s="101"/>
      <c r="G58" s="101"/>
      <c r="H58" s="101" t="str">
        <f t="shared" si="16"/>
        <v/>
      </c>
      <c r="I58" s="101"/>
      <c r="J58" s="101"/>
      <c r="K58" s="101" t="s">
        <v>166</v>
      </c>
      <c r="L58" s="101" t="s">
        <v>2493</v>
      </c>
      <c r="M58" s="21" t="s">
        <v>1435</v>
      </c>
    </row>
    <row r="59" spans="1:13" x14ac:dyDescent="0.2">
      <c r="A59" s="90" t="s">
        <v>1445</v>
      </c>
      <c r="B59" s="101" t="s">
        <v>2653</v>
      </c>
      <c r="C59" s="101" t="s">
        <v>2658</v>
      </c>
      <c r="D59" s="101" t="s">
        <v>251</v>
      </c>
      <c r="E59" s="101" t="s">
        <v>222</v>
      </c>
      <c r="F59" s="101"/>
      <c r="G59" s="101"/>
      <c r="H59" s="101" t="str">
        <f t="shared" si="16"/>
        <v/>
      </c>
      <c r="I59" s="101"/>
      <c r="J59" s="101"/>
      <c r="K59" s="101" t="s">
        <v>166</v>
      </c>
      <c r="L59" s="101" t="s">
        <v>2493</v>
      </c>
      <c r="M59" s="21" t="s">
        <v>1435</v>
      </c>
    </row>
    <row r="60" spans="1:13" x14ac:dyDescent="0.2">
      <c r="A60" s="90" t="s">
        <v>1445</v>
      </c>
      <c r="B60" s="101" t="s">
        <v>2654</v>
      </c>
      <c r="C60" s="101" t="s">
        <v>2658</v>
      </c>
      <c r="D60" s="101" t="s">
        <v>251</v>
      </c>
      <c r="E60" s="101" t="s">
        <v>222</v>
      </c>
      <c r="F60" s="101"/>
      <c r="G60" s="101"/>
      <c r="H60" s="101" t="str">
        <f t="shared" si="16"/>
        <v/>
      </c>
      <c r="I60" s="101"/>
      <c r="J60" s="101"/>
      <c r="K60" s="101" t="s">
        <v>166</v>
      </c>
      <c r="L60" s="101" t="s">
        <v>2493</v>
      </c>
      <c r="M60" s="21" t="s">
        <v>1435</v>
      </c>
    </row>
    <row r="61" spans="1:13" x14ac:dyDescent="0.2">
      <c r="A61" s="90" t="s">
        <v>1445</v>
      </c>
      <c r="B61" s="101" t="s">
        <v>2655</v>
      </c>
      <c r="C61" s="101" t="s">
        <v>2658</v>
      </c>
      <c r="D61" s="101" t="s">
        <v>251</v>
      </c>
      <c r="E61" s="101" t="s">
        <v>222</v>
      </c>
      <c r="F61" s="101"/>
      <c r="G61" s="101"/>
      <c r="H61" s="101" t="str">
        <f t="shared" si="16"/>
        <v/>
      </c>
      <c r="I61" s="101"/>
      <c r="J61" s="101"/>
      <c r="K61" s="101" t="s">
        <v>166</v>
      </c>
      <c r="L61" s="101" t="s">
        <v>2493</v>
      </c>
      <c r="M61" s="21" t="s">
        <v>1435</v>
      </c>
    </row>
    <row r="62" spans="1:13" x14ac:dyDescent="0.2">
      <c r="A62" s="90" t="s">
        <v>1445</v>
      </c>
      <c r="B62" s="101" t="s">
        <v>2656</v>
      </c>
      <c r="C62" s="101" t="s">
        <v>2658</v>
      </c>
      <c r="D62" s="101" t="s">
        <v>251</v>
      </c>
      <c r="E62" s="101" t="s">
        <v>222</v>
      </c>
      <c r="F62" s="101"/>
      <c r="G62" s="101"/>
      <c r="H62" s="101" t="str">
        <f t="shared" si="16"/>
        <v/>
      </c>
      <c r="I62" s="101"/>
      <c r="J62" s="101"/>
      <c r="K62" s="101" t="s">
        <v>166</v>
      </c>
      <c r="L62" s="101" t="s">
        <v>2493</v>
      </c>
      <c r="M62" s="21" t="s">
        <v>1435</v>
      </c>
    </row>
    <row r="63" spans="1:13" x14ac:dyDescent="0.2">
      <c r="A63" s="90" t="s">
        <v>1445</v>
      </c>
      <c r="B63" s="101" t="s">
        <v>2657</v>
      </c>
      <c r="C63" s="101" t="s">
        <v>2658</v>
      </c>
      <c r="D63" s="101" t="s">
        <v>251</v>
      </c>
      <c r="E63" s="101" t="s">
        <v>222</v>
      </c>
      <c r="F63" s="101"/>
      <c r="G63" s="101"/>
      <c r="H63" s="101" t="str">
        <f t="shared" si="16"/>
        <v/>
      </c>
      <c r="I63" s="101"/>
      <c r="J63" s="101"/>
      <c r="K63" s="101" t="s">
        <v>166</v>
      </c>
      <c r="L63" s="101" t="s">
        <v>2493</v>
      </c>
      <c r="M63" s="21" t="s">
        <v>1435</v>
      </c>
    </row>
    <row r="64" spans="1:13" x14ac:dyDescent="0.2">
      <c r="A64" s="35" t="s">
        <v>541</v>
      </c>
      <c r="B64" s="37"/>
      <c r="C64" s="37"/>
      <c r="D64" s="37"/>
      <c r="E64" s="37"/>
      <c r="F64" s="37"/>
      <c r="G64" s="37"/>
      <c r="H64" s="37" t="str">
        <f t="shared" si="0"/>
        <v/>
      </c>
      <c r="I64" s="37"/>
      <c r="J64" s="37"/>
      <c r="K64" s="37"/>
      <c r="L64" s="100"/>
      <c r="M64" s="36"/>
    </row>
    <row r="65" spans="1:17" x14ac:dyDescent="0.2">
      <c r="A65" s="25" t="s">
        <v>704</v>
      </c>
      <c r="B65" s="26" t="s">
        <v>337</v>
      </c>
      <c r="C65" s="26" t="s">
        <v>43</v>
      </c>
      <c r="D65" s="22" t="s">
        <v>251</v>
      </c>
      <c r="E65" s="52" t="s">
        <v>222</v>
      </c>
      <c r="F65" s="31">
        <v>20</v>
      </c>
      <c r="G65" s="26" t="s">
        <v>319</v>
      </c>
      <c r="H65" s="26" t="str">
        <f>IF(ISNA(VLOOKUP(G65,CommodityCodes,2,FALSE))=TRUE,"",VLOOKUP(G65,CommodityCodes,2,FALSE))</f>
        <v>Non-Potable Water</v>
      </c>
      <c r="I65" s="26"/>
      <c r="J65" s="26"/>
      <c r="K65" s="26" t="s">
        <v>166</v>
      </c>
      <c r="L65" s="98" t="s">
        <v>252</v>
      </c>
      <c r="M65" s="33"/>
      <c r="Q65" s="8"/>
    </row>
    <row r="66" spans="1:17" x14ac:dyDescent="0.2">
      <c r="A66" s="25" t="s">
        <v>705</v>
      </c>
      <c r="B66" s="26" t="s">
        <v>339</v>
      </c>
      <c r="C66" s="26" t="s">
        <v>43</v>
      </c>
      <c r="D66" s="22" t="s">
        <v>251</v>
      </c>
      <c r="E66" s="52" t="s">
        <v>222</v>
      </c>
      <c r="F66" s="31">
        <v>20</v>
      </c>
      <c r="G66" s="26" t="s">
        <v>319</v>
      </c>
      <c r="H66" s="26" t="str">
        <f>IF(ISNA(VLOOKUP(G66,CommodityCodes,2,FALSE))=TRUE,"",VLOOKUP(G66,CommodityCodes,2,FALSE))</f>
        <v>Non-Potable Water</v>
      </c>
      <c r="I66" s="26"/>
      <c r="J66" s="26"/>
      <c r="K66" s="26" t="s">
        <v>166</v>
      </c>
      <c r="L66" s="98" t="s">
        <v>252</v>
      </c>
      <c r="M66" s="33"/>
      <c r="Q66" s="8"/>
    </row>
    <row r="67" spans="1:17" x14ac:dyDescent="0.2">
      <c r="A67" s="21" t="s">
        <v>305</v>
      </c>
      <c r="B67" s="26" t="s">
        <v>182</v>
      </c>
      <c r="C67" s="26" t="s">
        <v>35</v>
      </c>
      <c r="D67" s="22" t="s">
        <v>251</v>
      </c>
      <c r="E67" s="52" t="s">
        <v>222</v>
      </c>
      <c r="F67" s="26">
        <v>50</v>
      </c>
      <c r="G67" s="26" t="s">
        <v>136</v>
      </c>
      <c r="H67" s="26" t="str">
        <f t="shared" si="0"/>
        <v>Air, Low Pressure</v>
      </c>
      <c r="I67" s="26"/>
      <c r="J67" s="26"/>
      <c r="K67" s="52" t="s">
        <v>222</v>
      </c>
      <c r="L67" s="101" t="s">
        <v>2493</v>
      </c>
      <c r="M67" s="34" t="s">
        <v>185</v>
      </c>
      <c r="Q67" s="8"/>
    </row>
    <row r="68" spans="1:17" x14ac:dyDescent="0.2">
      <c r="A68" s="21" t="s">
        <v>307</v>
      </c>
      <c r="B68" s="26" t="s">
        <v>183</v>
      </c>
      <c r="C68" s="26" t="s">
        <v>35</v>
      </c>
      <c r="D68" s="22" t="s">
        <v>251</v>
      </c>
      <c r="E68" s="52" t="s">
        <v>222</v>
      </c>
      <c r="F68" s="26">
        <v>50</v>
      </c>
      <c r="G68" s="26" t="s">
        <v>136</v>
      </c>
      <c r="H68" s="26" t="str">
        <f t="shared" si="0"/>
        <v>Air, Low Pressure</v>
      </c>
      <c r="I68" s="26"/>
      <c r="J68" s="26"/>
      <c r="K68" s="52" t="s">
        <v>222</v>
      </c>
      <c r="L68" s="101" t="s">
        <v>2493</v>
      </c>
      <c r="M68" s="34" t="s">
        <v>185</v>
      </c>
      <c r="Q68" s="8"/>
    </row>
    <row r="69" spans="1:17" x14ac:dyDescent="0.2">
      <c r="A69" s="21" t="s">
        <v>308</v>
      </c>
      <c r="B69" s="26" t="s">
        <v>184</v>
      </c>
      <c r="C69" s="26" t="s">
        <v>35</v>
      </c>
      <c r="D69" s="22" t="s">
        <v>251</v>
      </c>
      <c r="E69" s="52" t="s">
        <v>222</v>
      </c>
      <c r="F69" s="26">
        <v>50</v>
      </c>
      <c r="G69" s="26" t="s">
        <v>136</v>
      </c>
      <c r="H69" s="26" t="str">
        <f t="shared" si="0"/>
        <v>Air, Low Pressure</v>
      </c>
      <c r="I69" s="26"/>
      <c r="J69" s="26"/>
      <c r="K69" s="52" t="s">
        <v>222</v>
      </c>
      <c r="L69" s="101" t="s">
        <v>2493</v>
      </c>
      <c r="M69" s="34" t="s">
        <v>185</v>
      </c>
      <c r="Q69" s="8"/>
    </row>
    <row r="70" spans="1:17" x14ac:dyDescent="0.2">
      <c r="A70" s="21" t="s">
        <v>306</v>
      </c>
      <c r="B70" s="26" t="s">
        <v>195</v>
      </c>
      <c r="C70" s="26" t="s">
        <v>35</v>
      </c>
      <c r="D70" s="22" t="s">
        <v>251</v>
      </c>
      <c r="E70" s="52" t="s">
        <v>222</v>
      </c>
      <c r="F70" s="26">
        <v>50</v>
      </c>
      <c r="G70" s="26" t="s">
        <v>136</v>
      </c>
      <c r="H70" s="26" t="str">
        <f t="shared" si="0"/>
        <v>Air, Low Pressure</v>
      </c>
      <c r="I70" s="26"/>
      <c r="J70" s="26"/>
      <c r="K70" s="52" t="s">
        <v>222</v>
      </c>
      <c r="L70" s="101" t="s">
        <v>2493</v>
      </c>
      <c r="M70" s="34" t="s">
        <v>185</v>
      </c>
      <c r="Q70" s="8"/>
    </row>
    <row r="71" spans="1:17" x14ac:dyDescent="0.2">
      <c r="A71" s="21" t="s">
        <v>309</v>
      </c>
      <c r="B71" s="26" t="s">
        <v>196</v>
      </c>
      <c r="C71" s="26" t="s">
        <v>35</v>
      </c>
      <c r="D71" s="22" t="s">
        <v>251</v>
      </c>
      <c r="E71" s="52" t="s">
        <v>222</v>
      </c>
      <c r="F71" s="26">
        <v>50</v>
      </c>
      <c r="G71" s="26" t="s">
        <v>136</v>
      </c>
      <c r="H71" s="26" t="str">
        <f t="shared" si="0"/>
        <v>Air, Low Pressure</v>
      </c>
      <c r="I71" s="26"/>
      <c r="J71" s="26"/>
      <c r="K71" s="52" t="s">
        <v>222</v>
      </c>
      <c r="L71" s="101" t="s">
        <v>2493</v>
      </c>
      <c r="M71" s="34" t="s">
        <v>185</v>
      </c>
      <c r="Q71" s="8"/>
    </row>
    <row r="72" spans="1:17" x14ac:dyDescent="0.2">
      <c r="A72" s="21" t="s">
        <v>310</v>
      </c>
      <c r="B72" s="26" t="s">
        <v>197</v>
      </c>
      <c r="C72" s="26" t="s">
        <v>35</v>
      </c>
      <c r="D72" s="22" t="s">
        <v>251</v>
      </c>
      <c r="E72" s="52" t="s">
        <v>222</v>
      </c>
      <c r="F72" s="26">
        <v>50</v>
      </c>
      <c r="G72" s="26" t="s">
        <v>136</v>
      </c>
      <c r="H72" s="26" t="str">
        <f t="shared" si="0"/>
        <v>Air, Low Pressure</v>
      </c>
      <c r="I72" s="26"/>
      <c r="J72" s="26"/>
      <c r="K72" s="52" t="s">
        <v>222</v>
      </c>
      <c r="L72" s="101" t="s">
        <v>2493</v>
      </c>
      <c r="M72" s="34" t="s">
        <v>185</v>
      </c>
      <c r="Q72" s="8"/>
    </row>
    <row r="73" spans="1:17" x14ac:dyDescent="0.2">
      <c r="A73" s="25" t="s">
        <v>316</v>
      </c>
      <c r="B73" s="26" t="s">
        <v>317</v>
      </c>
      <c r="C73" s="26" t="s">
        <v>36</v>
      </c>
      <c r="D73" s="26" t="s">
        <v>251</v>
      </c>
      <c r="E73" s="26" t="s">
        <v>222</v>
      </c>
      <c r="F73" s="31">
        <v>50</v>
      </c>
      <c r="G73" s="26" t="s">
        <v>319</v>
      </c>
      <c r="H73" s="26" t="str">
        <f t="shared" si="0"/>
        <v>Non-Potable Water</v>
      </c>
      <c r="I73" s="26"/>
      <c r="J73" s="26"/>
      <c r="K73" s="52" t="s">
        <v>222</v>
      </c>
      <c r="L73" s="101" t="s">
        <v>2493</v>
      </c>
      <c r="M73" s="33" t="s">
        <v>320</v>
      </c>
      <c r="Q73" s="8"/>
    </row>
    <row r="74" spans="1:17" x14ac:dyDescent="0.2">
      <c r="A74" s="25" t="s">
        <v>316</v>
      </c>
      <c r="B74" s="26" t="s">
        <v>318</v>
      </c>
      <c r="C74" s="26" t="s">
        <v>36</v>
      </c>
      <c r="D74" s="26" t="s">
        <v>251</v>
      </c>
      <c r="E74" s="26" t="s">
        <v>222</v>
      </c>
      <c r="F74" s="31">
        <v>6</v>
      </c>
      <c r="G74" s="26" t="s">
        <v>319</v>
      </c>
      <c r="H74" s="26" t="str">
        <f t="shared" si="0"/>
        <v>Non-Potable Water</v>
      </c>
      <c r="I74" s="26"/>
      <c r="J74" s="26"/>
      <c r="K74" s="52" t="s">
        <v>222</v>
      </c>
      <c r="L74" s="101" t="s">
        <v>2493</v>
      </c>
      <c r="M74" s="33" t="s">
        <v>320</v>
      </c>
      <c r="Q74" s="8"/>
    </row>
    <row r="75" spans="1:17" x14ac:dyDescent="0.2">
      <c r="A75" s="35" t="s">
        <v>2370</v>
      </c>
      <c r="B75" s="37"/>
      <c r="C75" s="37"/>
      <c r="D75" s="37"/>
      <c r="E75" s="37"/>
      <c r="F75" s="37"/>
      <c r="G75" s="37"/>
      <c r="H75" s="37" t="str">
        <f t="shared" si="0"/>
        <v/>
      </c>
      <c r="I75" s="37"/>
      <c r="J75" s="37"/>
      <c r="K75" s="37"/>
      <c r="L75" s="100"/>
      <c r="M75" s="37"/>
    </row>
    <row r="76" spans="1:17" x14ac:dyDescent="0.2">
      <c r="A76" s="21" t="s">
        <v>1691</v>
      </c>
      <c r="B76" s="22" t="s">
        <v>2329</v>
      </c>
      <c r="C76" s="22" t="s">
        <v>1692</v>
      </c>
      <c r="D76" s="22" t="s">
        <v>251</v>
      </c>
      <c r="E76" s="22" t="s">
        <v>111</v>
      </c>
      <c r="F76" s="22">
        <v>12</v>
      </c>
      <c r="G76" s="22" t="s">
        <v>319</v>
      </c>
      <c r="H76" s="22" t="str">
        <f t="shared" si="0"/>
        <v>Non-Potable Water</v>
      </c>
      <c r="I76" s="22"/>
      <c r="J76" s="22"/>
      <c r="K76" s="22" t="s">
        <v>166</v>
      </c>
      <c r="L76" s="98" t="s">
        <v>252</v>
      </c>
      <c r="M76" s="21"/>
    </row>
    <row r="77" spans="1:17" x14ac:dyDescent="0.2">
      <c r="A77" s="21" t="s">
        <v>1693</v>
      </c>
      <c r="B77" s="22" t="s">
        <v>2330</v>
      </c>
      <c r="C77" s="22" t="s">
        <v>1692</v>
      </c>
      <c r="D77" s="22" t="s">
        <v>251</v>
      </c>
      <c r="E77" s="22" t="s">
        <v>111</v>
      </c>
      <c r="F77" s="22">
        <v>12</v>
      </c>
      <c r="G77" s="22" t="s">
        <v>319</v>
      </c>
      <c r="H77" s="22" t="str">
        <f t="shared" ref="H77:H78" si="17">IF(ISNA(VLOOKUP(G77,CommodityCodes,2,FALSE))=TRUE,"",VLOOKUP(G77,CommodityCodes,2,FALSE))</f>
        <v>Non-Potable Water</v>
      </c>
      <c r="I77" s="22"/>
      <c r="J77" s="22"/>
      <c r="K77" s="22" t="s">
        <v>166</v>
      </c>
      <c r="L77" s="98" t="s">
        <v>252</v>
      </c>
      <c r="M77" s="21"/>
    </row>
    <row r="78" spans="1:17" x14ac:dyDescent="0.2">
      <c r="A78" s="21" t="s">
        <v>1694</v>
      </c>
      <c r="B78" s="22" t="s">
        <v>2331</v>
      </c>
      <c r="C78" s="22" t="s">
        <v>1692</v>
      </c>
      <c r="D78" s="22" t="s">
        <v>251</v>
      </c>
      <c r="E78" s="22" t="s">
        <v>111</v>
      </c>
      <c r="F78" s="22">
        <v>12</v>
      </c>
      <c r="G78" s="22" t="s">
        <v>319</v>
      </c>
      <c r="H78" s="22" t="str">
        <f t="shared" si="17"/>
        <v>Non-Potable Water</v>
      </c>
      <c r="I78" s="22"/>
      <c r="J78" s="22"/>
      <c r="K78" s="22" t="s">
        <v>166</v>
      </c>
      <c r="L78" s="98" t="s">
        <v>252</v>
      </c>
      <c r="M78" s="21"/>
    </row>
    <row r="79" spans="1:17" x14ac:dyDescent="0.2">
      <c r="A79" s="35" t="s">
        <v>542</v>
      </c>
      <c r="B79" s="37"/>
      <c r="C79" s="37"/>
      <c r="D79" s="37"/>
      <c r="E79" s="37"/>
      <c r="F79" s="37"/>
      <c r="G79" s="37"/>
      <c r="H79" s="37" t="str">
        <f t="shared" si="0"/>
        <v/>
      </c>
      <c r="I79" s="37"/>
      <c r="J79" s="37"/>
      <c r="K79" s="37"/>
      <c r="L79" s="100"/>
      <c r="M79" s="37"/>
    </row>
    <row r="80" spans="1:17" x14ac:dyDescent="0.2">
      <c r="A80" s="25" t="s">
        <v>1975</v>
      </c>
      <c r="B80" s="26" t="s">
        <v>2327</v>
      </c>
      <c r="C80" s="26" t="s">
        <v>1831</v>
      </c>
      <c r="D80" s="22" t="s">
        <v>251</v>
      </c>
      <c r="E80" s="52" t="s">
        <v>222</v>
      </c>
      <c r="F80" s="26">
        <v>32</v>
      </c>
      <c r="G80" s="26" t="s">
        <v>445</v>
      </c>
      <c r="H80" s="26" t="str">
        <f t="shared" ref="H80" si="18">IF(ISNA(VLOOKUP(G80,CommodityCodes,2,FALSE))=TRUE,"",VLOOKUP(G80,CommodityCodes,2,FALSE))</f>
        <v>Natural Gas</v>
      </c>
      <c r="I80" s="26"/>
      <c r="J80" s="26"/>
      <c r="K80" s="52" t="s">
        <v>222</v>
      </c>
      <c r="L80" s="101" t="s">
        <v>2493</v>
      </c>
      <c r="M80" s="34" t="s">
        <v>1976</v>
      </c>
    </row>
    <row r="81" spans="1:13" x14ac:dyDescent="0.2">
      <c r="A81" s="25" t="s">
        <v>1975</v>
      </c>
      <c r="B81" s="26" t="s">
        <v>2328</v>
      </c>
      <c r="C81" s="26" t="s">
        <v>1831</v>
      </c>
      <c r="D81" s="22" t="s">
        <v>251</v>
      </c>
      <c r="E81" s="52" t="s">
        <v>222</v>
      </c>
      <c r="F81" s="26">
        <v>32</v>
      </c>
      <c r="G81" s="26" t="s">
        <v>445</v>
      </c>
      <c r="H81" s="26" t="str">
        <f t="shared" ref="H81:H82" si="19">IF(ISNA(VLOOKUP(G81,CommodityCodes,2,FALSE))=TRUE,"",VLOOKUP(G81,CommodityCodes,2,FALSE))</f>
        <v>Natural Gas</v>
      </c>
      <c r="I81" s="26"/>
      <c r="J81" s="26"/>
      <c r="K81" s="52" t="s">
        <v>222</v>
      </c>
      <c r="L81" s="101" t="s">
        <v>2493</v>
      </c>
      <c r="M81" s="34" t="s">
        <v>1976</v>
      </c>
    </row>
    <row r="82" spans="1:13" x14ac:dyDescent="0.2">
      <c r="A82" s="25" t="s">
        <v>1977</v>
      </c>
      <c r="B82" s="26" t="s">
        <v>1978</v>
      </c>
      <c r="C82" s="26" t="s">
        <v>1832</v>
      </c>
      <c r="D82" s="22" t="s">
        <v>251</v>
      </c>
      <c r="E82" s="52" t="s">
        <v>222</v>
      </c>
      <c r="F82" s="26">
        <v>12</v>
      </c>
      <c r="G82" s="26" t="s">
        <v>162</v>
      </c>
      <c r="H82" s="26" t="str">
        <f t="shared" si="19"/>
        <v>Flushing Water</v>
      </c>
      <c r="I82" s="26"/>
      <c r="J82" s="26"/>
      <c r="K82" s="52" t="s">
        <v>222</v>
      </c>
      <c r="L82" s="101" t="s">
        <v>2493</v>
      </c>
      <c r="M82" s="34" t="s">
        <v>1976</v>
      </c>
    </row>
    <row r="83" spans="1:13" x14ac:dyDescent="0.2">
      <c r="A83" s="25" t="s">
        <v>1979</v>
      </c>
      <c r="B83" s="26" t="s">
        <v>1980</v>
      </c>
      <c r="C83" s="26" t="s">
        <v>1902</v>
      </c>
      <c r="D83" s="22" t="s">
        <v>251</v>
      </c>
      <c r="E83" s="52" t="s">
        <v>222</v>
      </c>
      <c r="F83" s="26">
        <v>12</v>
      </c>
      <c r="G83" s="26" t="s">
        <v>162</v>
      </c>
      <c r="H83" s="26" t="str">
        <f t="shared" ref="H83" si="20">IF(ISNA(VLOOKUP(G83,CommodityCodes,2,FALSE))=TRUE,"",VLOOKUP(G83,CommodityCodes,2,FALSE))</f>
        <v>Flushing Water</v>
      </c>
      <c r="I83" s="26"/>
      <c r="J83" s="26"/>
      <c r="K83" s="52" t="s">
        <v>222</v>
      </c>
      <c r="L83" s="101" t="s">
        <v>2493</v>
      </c>
      <c r="M83" s="34" t="s">
        <v>1976</v>
      </c>
    </row>
    <row r="84" spans="1:13" x14ac:dyDescent="0.2">
      <c r="A84" s="35" t="s">
        <v>543</v>
      </c>
      <c r="B84" s="37"/>
      <c r="C84" s="37"/>
      <c r="D84" s="37"/>
      <c r="E84" s="37"/>
      <c r="F84" s="37"/>
      <c r="G84" s="37"/>
      <c r="H84" s="37" t="str">
        <f t="shared" si="0"/>
        <v/>
      </c>
      <c r="I84" s="37"/>
      <c r="J84" s="37"/>
      <c r="K84" s="37"/>
      <c r="L84" s="100"/>
      <c r="M84" s="37"/>
    </row>
    <row r="85" spans="1:13" x14ac:dyDescent="0.2">
      <c r="A85" s="25" t="s">
        <v>1536</v>
      </c>
      <c r="B85" s="26" t="s">
        <v>1537</v>
      </c>
      <c r="C85" s="26" t="s">
        <v>691</v>
      </c>
      <c r="D85" s="26" t="s">
        <v>251</v>
      </c>
      <c r="E85" s="26" t="s">
        <v>222</v>
      </c>
      <c r="F85" s="26" t="s">
        <v>222</v>
      </c>
      <c r="G85" s="26" t="s">
        <v>1365</v>
      </c>
      <c r="H85" s="26" t="str">
        <f t="shared" si="0"/>
        <v>Non-Potable Tempered Water</v>
      </c>
      <c r="I85" s="26"/>
      <c r="J85" s="26"/>
      <c r="K85" s="26" t="s">
        <v>222</v>
      </c>
      <c r="L85" s="101" t="s">
        <v>2493</v>
      </c>
      <c r="M85" s="33" t="s">
        <v>1539</v>
      </c>
    </row>
    <row r="86" spans="1:13" x14ac:dyDescent="0.2">
      <c r="A86" s="25" t="s">
        <v>1536</v>
      </c>
      <c r="B86" s="26" t="s">
        <v>1538</v>
      </c>
      <c r="C86" s="26" t="s">
        <v>691</v>
      </c>
      <c r="D86" s="26" t="s">
        <v>251</v>
      </c>
      <c r="E86" s="26" t="s">
        <v>222</v>
      </c>
      <c r="F86" s="26" t="s">
        <v>222</v>
      </c>
      <c r="G86" s="26" t="s">
        <v>1365</v>
      </c>
      <c r="H86" s="26" t="str">
        <f t="shared" si="0"/>
        <v>Non-Potable Tempered Water</v>
      </c>
      <c r="I86" s="26"/>
      <c r="J86" s="26"/>
      <c r="K86" s="26" t="s">
        <v>222</v>
      </c>
      <c r="L86" s="101" t="s">
        <v>2493</v>
      </c>
      <c r="M86" s="33" t="s">
        <v>1539</v>
      </c>
    </row>
    <row r="87" spans="1:13" x14ac:dyDescent="0.2">
      <c r="A87" s="25" t="s">
        <v>1540</v>
      </c>
      <c r="B87" s="26" t="s">
        <v>1541</v>
      </c>
      <c r="C87" s="26" t="s">
        <v>1465</v>
      </c>
      <c r="D87" s="26" t="s">
        <v>251</v>
      </c>
      <c r="E87" s="26" t="s">
        <v>222</v>
      </c>
      <c r="F87" s="26" t="s">
        <v>222</v>
      </c>
      <c r="G87" s="26" t="s">
        <v>1365</v>
      </c>
      <c r="H87" s="26" t="str">
        <f t="shared" ref="H87:H88" si="21">IF(ISNA(VLOOKUP(G87,CommodityCodes,2,FALSE))=TRUE,"",VLOOKUP(G87,CommodityCodes,2,FALSE))</f>
        <v>Non-Potable Tempered Water</v>
      </c>
      <c r="I87" s="26"/>
      <c r="J87" s="26"/>
      <c r="K87" s="26" t="s">
        <v>222</v>
      </c>
      <c r="L87" s="101" t="s">
        <v>2493</v>
      </c>
      <c r="M87" s="33" t="s">
        <v>1539</v>
      </c>
    </row>
    <row r="88" spans="1:13" x14ac:dyDescent="0.2">
      <c r="A88" s="25" t="s">
        <v>1540</v>
      </c>
      <c r="B88" s="26" t="s">
        <v>1542</v>
      </c>
      <c r="C88" s="26" t="s">
        <v>1465</v>
      </c>
      <c r="D88" s="26" t="s">
        <v>251</v>
      </c>
      <c r="E88" s="26" t="s">
        <v>222</v>
      </c>
      <c r="F88" s="26" t="s">
        <v>222</v>
      </c>
      <c r="G88" s="26" t="s">
        <v>1365</v>
      </c>
      <c r="H88" s="26" t="str">
        <f t="shared" si="21"/>
        <v>Non-Potable Tempered Water</v>
      </c>
      <c r="I88" s="26"/>
      <c r="J88" s="26"/>
      <c r="K88" s="26" t="s">
        <v>222</v>
      </c>
      <c r="L88" s="101" t="s">
        <v>2493</v>
      </c>
      <c r="M88" s="33" t="s">
        <v>1539</v>
      </c>
    </row>
    <row r="89" spans="1:13" x14ac:dyDescent="0.2">
      <c r="A89" s="25" t="s">
        <v>1543</v>
      </c>
      <c r="B89" s="26" t="s">
        <v>1544</v>
      </c>
      <c r="C89" s="26" t="s">
        <v>1475</v>
      </c>
      <c r="D89" s="26" t="s">
        <v>251</v>
      </c>
      <c r="E89" s="26" t="s">
        <v>222</v>
      </c>
      <c r="F89" s="26" t="s">
        <v>222</v>
      </c>
      <c r="G89" s="26" t="s">
        <v>1365</v>
      </c>
      <c r="H89" s="26" t="str">
        <f t="shared" ref="H89:H90" si="22">IF(ISNA(VLOOKUP(G89,CommodityCodes,2,FALSE))=TRUE,"",VLOOKUP(G89,CommodityCodes,2,FALSE))</f>
        <v>Non-Potable Tempered Water</v>
      </c>
      <c r="I89" s="26"/>
      <c r="J89" s="26"/>
      <c r="K89" s="26" t="s">
        <v>222</v>
      </c>
      <c r="L89" s="101" t="s">
        <v>2493</v>
      </c>
      <c r="M89" s="33" t="s">
        <v>1539</v>
      </c>
    </row>
    <row r="90" spans="1:13" x14ac:dyDescent="0.2">
      <c r="A90" s="25" t="s">
        <v>1543</v>
      </c>
      <c r="B90" s="26" t="s">
        <v>1545</v>
      </c>
      <c r="C90" s="26" t="s">
        <v>1475</v>
      </c>
      <c r="D90" s="26" t="s">
        <v>251</v>
      </c>
      <c r="E90" s="26" t="s">
        <v>222</v>
      </c>
      <c r="F90" s="26" t="s">
        <v>222</v>
      </c>
      <c r="G90" s="26" t="s">
        <v>1365</v>
      </c>
      <c r="H90" s="26" t="str">
        <f t="shared" si="22"/>
        <v>Non-Potable Tempered Water</v>
      </c>
      <c r="I90" s="26"/>
      <c r="J90" s="26"/>
      <c r="K90" s="26" t="s">
        <v>222</v>
      </c>
      <c r="L90" s="101" t="s">
        <v>2493</v>
      </c>
      <c r="M90" s="33" t="s">
        <v>1539</v>
      </c>
    </row>
    <row r="91" spans="1:13" x14ac:dyDescent="0.2">
      <c r="A91" s="25" t="s">
        <v>1546</v>
      </c>
      <c r="B91" s="26" t="s">
        <v>1548</v>
      </c>
      <c r="C91" s="26" t="s">
        <v>1494</v>
      </c>
      <c r="D91" s="26" t="s">
        <v>251</v>
      </c>
      <c r="E91" s="26" t="s">
        <v>222</v>
      </c>
      <c r="F91" s="26" t="s">
        <v>222</v>
      </c>
      <c r="G91" s="26" t="s">
        <v>1365</v>
      </c>
      <c r="H91" s="26" t="str">
        <f t="shared" ref="H91:H92" si="23">IF(ISNA(VLOOKUP(G91,CommodityCodes,2,FALSE))=TRUE,"",VLOOKUP(G91,CommodityCodes,2,FALSE))</f>
        <v>Non-Potable Tempered Water</v>
      </c>
      <c r="I91" s="26"/>
      <c r="J91" s="26"/>
      <c r="K91" s="26" t="s">
        <v>222</v>
      </c>
      <c r="L91" s="101" t="s">
        <v>2493</v>
      </c>
      <c r="M91" s="33" t="s">
        <v>1539</v>
      </c>
    </row>
    <row r="92" spans="1:13" x14ac:dyDescent="0.2">
      <c r="A92" s="25" t="s">
        <v>1547</v>
      </c>
      <c r="B92" s="26" t="s">
        <v>1549</v>
      </c>
      <c r="C92" s="26" t="s">
        <v>1494</v>
      </c>
      <c r="D92" s="26" t="s">
        <v>251</v>
      </c>
      <c r="E92" s="26" t="s">
        <v>222</v>
      </c>
      <c r="F92" s="26" t="s">
        <v>222</v>
      </c>
      <c r="G92" s="26" t="s">
        <v>1365</v>
      </c>
      <c r="H92" s="26" t="str">
        <f t="shared" si="23"/>
        <v>Non-Potable Tempered Water</v>
      </c>
      <c r="I92" s="26"/>
      <c r="J92" s="26"/>
      <c r="K92" s="26" t="s">
        <v>222</v>
      </c>
      <c r="L92" s="101" t="s">
        <v>2493</v>
      </c>
      <c r="M92" s="33" t="s">
        <v>1539</v>
      </c>
    </row>
    <row r="93" spans="1:13" x14ac:dyDescent="0.2">
      <c r="A93" s="25" t="s">
        <v>2506</v>
      </c>
      <c r="B93" s="99" t="s">
        <v>2507</v>
      </c>
      <c r="C93" s="99" t="s">
        <v>2508</v>
      </c>
      <c r="D93" s="99" t="s">
        <v>251</v>
      </c>
      <c r="E93" s="99" t="s">
        <v>222</v>
      </c>
      <c r="F93" s="99" t="s">
        <v>222</v>
      </c>
      <c r="G93" s="99" t="s">
        <v>374</v>
      </c>
      <c r="H93" s="99" t="str">
        <f>IF(ISNA(VLOOKUP(G93,CommodityCodes,2,FALSE))=TRUE,"",VLOOKUP(G93,CommodityCodes,2,FALSE))</f>
        <v>Diesel Fuel Supply</v>
      </c>
      <c r="I93" s="99"/>
      <c r="J93" s="99"/>
      <c r="K93" s="99" t="s">
        <v>222</v>
      </c>
      <c r="L93" s="101" t="s">
        <v>2493</v>
      </c>
      <c r="M93" s="33" t="s">
        <v>2509</v>
      </c>
    </row>
    <row r="94" spans="1:13" x14ac:dyDescent="0.2">
      <c r="A94" s="25" t="s">
        <v>2510</v>
      </c>
      <c r="B94" s="99" t="s">
        <v>2511</v>
      </c>
      <c r="C94" s="99" t="s">
        <v>2508</v>
      </c>
      <c r="D94" s="99" t="s">
        <v>251</v>
      </c>
      <c r="E94" s="99" t="s">
        <v>222</v>
      </c>
      <c r="F94" s="99" t="s">
        <v>222</v>
      </c>
      <c r="G94" s="99" t="s">
        <v>374</v>
      </c>
      <c r="H94" s="99" t="str">
        <f>IF(ISNA(VLOOKUP(G94,CommodityCodes,2,FALSE))=TRUE,"",VLOOKUP(G94,CommodityCodes,2,FALSE))</f>
        <v>Diesel Fuel Supply</v>
      </c>
      <c r="I94" s="99"/>
      <c r="J94" s="99"/>
      <c r="K94" s="99" t="s">
        <v>222</v>
      </c>
      <c r="L94" s="101" t="s">
        <v>2493</v>
      </c>
      <c r="M94" s="33" t="s">
        <v>2509</v>
      </c>
    </row>
    <row r="95" spans="1:13" x14ac:dyDescent="0.2">
      <c r="A95" s="25" t="s">
        <v>2513</v>
      </c>
      <c r="B95" s="26" t="s">
        <v>2514</v>
      </c>
      <c r="C95" s="99" t="s">
        <v>2512</v>
      </c>
      <c r="D95" s="99" t="s">
        <v>251</v>
      </c>
      <c r="E95" s="99" t="s">
        <v>222</v>
      </c>
      <c r="F95" s="99" t="s">
        <v>222</v>
      </c>
      <c r="G95" s="99" t="s">
        <v>374</v>
      </c>
      <c r="H95" s="99" t="str">
        <f>IF(ISNA(VLOOKUP(G95,CommodityCodes,2,FALSE))=TRUE,"",VLOOKUP(G95,CommodityCodes,2,FALSE))</f>
        <v>Diesel Fuel Supply</v>
      </c>
      <c r="I95" s="99"/>
      <c r="J95" s="99"/>
      <c r="K95" s="99" t="s">
        <v>222</v>
      </c>
      <c r="L95" s="101" t="s">
        <v>2493</v>
      </c>
      <c r="M95" s="33" t="s">
        <v>2509</v>
      </c>
    </row>
    <row r="96" spans="1:13" x14ac:dyDescent="0.2">
      <c r="A96" s="25" t="s">
        <v>2515</v>
      </c>
      <c r="B96" s="99" t="s">
        <v>2517</v>
      </c>
      <c r="C96" s="99" t="s">
        <v>2516</v>
      </c>
      <c r="D96" s="99" t="s">
        <v>251</v>
      </c>
      <c r="E96" s="99" t="s">
        <v>222</v>
      </c>
      <c r="F96" s="99" t="s">
        <v>222</v>
      </c>
      <c r="G96" s="99" t="s">
        <v>374</v>
      </c>
      <c r="H96" s="99" t="str">
        <f>IF(ISNA(VLOOKUP(G96,CommodityCodes,2,FALSE))=TRUE,"",VLOOKUP(G96,CommodityCodes,2,FALSE))</f>
        <v>Diesel Fuel Supply</v>
      </c>
      <c r="I96" s="99"/>
      <c r="J96" s="99"/>
      <c r="K96" s="99" t="s">
        <v>222</v>
      </c>
      <c r="L96" s="101" t="s">
        <v>2493</v>
      </c>
      <c r="M96" s="33" t="s">
        <v>2509</v>
      </c>
    </row>
    <row r="97" spans="1:13" x14ac:dyDescent="0.2">
      <c r="A97" s="7"/>
      <c r="B97" s="73"/>
      <c r="C97" s="73"/>
      <c r="D97" s="73"/>
      <c r="E97" s="7"/>
      <c r="F97" s="7"/>
      <c r="G97" s="7"/>
      <c r="H97" s="7"/>
      <c r="I97" s="7"/>
      <c r="J97" s="7"/>
      <c r="K97" s="7"/>
      <c r="L97" s="7"/>
      <c r="M97" s="7"/>
    </row>
    <row r="98" spans="1:13" s="8" customFormat="1" x14ac:dyDescent="0.2">
      <c r="A98" s="14" t="s">
        <v>8</v>
      </c>
      <c r="B98" s="9"/>
      <c r="C98" s="9"/>
      <c r="D98" s="9"/>
      <c r="F98" s="9"/>
      <c r="G98" s="9"/>
      <c r="H98" s="9"/>
      <c r="I98" s="9"/>
      <c r="J98" s="9"/>
      <c r="K98" s="9"/>
      <c r="L98" s="9"/>
    </row>
    <row r="99" spans="1:13" s="8" customFormat="1" x14ac:dyDescent="0.2">
      <c r="A99" s="8" t="s">
        <v>9</v>
      </c>
      <c r="B99" s="9"/>
      <c r="C99" s="9"/>
      <c r="D99" s="9"/>
      <c r="F99" s="9"/>
      <c r="G99" s="9"/>
      <c r="H99" s="9"/>
      <c r="I99" s="9"/>
      <c r="J99" s="9"/>
      <c r="K99" s="9"/>
      <c r="L99" s="9"/>
    </row>
    <row r="100" spans="1:13" s="8" customFormat="1" x14ac:dyDescent="0.2">
      <c r="A100" s="8" t="s">
        <v>10</v>
      </c>
      <c r="B100" s="9"/>
      <c r="C100" s="9"/>
      <c r="D100" s="9"/>
      <c r="F100" s="9"/>
      <c r="G100" s="9"/>
      <c r="H100" s="9"/>
      <c r="I100" s="9"/>
      <c r="J100" s="9"/>
      <c r="K100" s="9"/>
      <c r="L100" s="9"/>
    </row>
    <row r="101" spans="1:13" s="8" customFormat="1" x14ac:dyDescent="0.2">
      <c r="A101" s="8" t="s">
        <v>11</v>
      </c>
      <c r="B101" s="9"/>
      <c r="C101" s="9"/>
      <c r="D101" s="9"/>
      <c r="F101" s="9"/>
      <c r="G101" s="9"/>
      <c r="H101" s="9"/>
      <c r="I101" s="9"/>
      <c r="J101" s="9"/>
      <c r="K101" s="9"/>
      <c r="L101" s="9"/>
    </row>
    <row r="102" spans="1:13" s="8" customFormat="1" x14ac:dyDescent="0.2">
      <c r="A102" s="8" t="s">
        <v>28</v>
      </c>
      <c r="B102" s="9"/>
      <c r="C102" s="9"/>
      <c r="D102" s="9"/>
    </row>
    <row r="103" spans="1:13" s="8" customFormat="1" x14ac:dyDescent="0.2">
      <c r="B103" s="9"/>
      <c r="C103" s="9"/>
      <c r="D103" s="9"/>
      <c r="F103" s="9"/>
      <c r="G103" s="9"/>
      <c r="H103" s="9"/>
      <c r="I103" s="9"/>
      <c r="J103" s="9"/>
      <c r="K103" s="9"/>
      <c r="L103" s="9"/>
    </row>
    <row r="104" spans="1:13" s="8" customFormat="1" x14ac:dyDescent="0.2">
      <c r="A104" s="14" t="s">
        <v>12</v>
      </c>
      <c r="B104" s="9"/>
      <c r="C104" s="9"/>
      <c r="D104" s="9"/>
      <c r="F104" s="9"/>
      <c r="G104" s="9"/>
      <c r="H104" s="9"/>
      <c r="I104" s="9"/>
      <c r="J104" s="9"/>
      <c r="K104" s="9"/>
      <c r="L104" s="9"/>
    </row>
    <row r="105" spans="1:13" s="8" customFormat="1" x14ac:dyDescent="0.2">
      <c r="A105" s="8" t="s">
        <v>19</v>
      </c>
      <c r="B105" s="9"/>
      <c r="C105" s="9"/>
      <c r="D105" s="9"/>
    </row>
    <row r="106" spans="1:13" s="8" customFormat="1" x14ac:dyDescent="0.2">
      <c r="A106" s="13" t="s">
        <v>176</v>
      </c>
      <c r="B106" s="9"/>
      <c r="C106" s="9"/>
      <c r="D106" s="9"/>
    </row>
    <row r="107" spans="1:13" s="8" customFormat="1" x14ac:dyDescent="0.2">
      <c r="A107" s="13" t="s">
        <v>177</v>
      </c>
      <c r="B107" s="9"/>
      <c r="C107" s="9"/>
      <c r="D107" s="9"/>
    </row>
    <row r="108" spans="1:13" s="8" customFormat="1" x14ac:dyDescent="0.2">
      <c r="A108" s="13" t="s">
        <v>178</v>
      </c>
      <c r="B108" s="9"/>
      <c r="C108" s="9"/>
      <c r="D108" s="9"/>
    </row>
    <row r="109" spans="1:13" s="8" customFormat="1" x14ac:dyDescent="0.2">
      <c r="A109" s="13" t="s">
        <v>179</v>
      </c>
      <c r="B109" s="9"/>
      <c r="C109" s="9"/>
      <c r="D109" s="9"/>
    </row>
    <row r="110" spans="1:13" s="8" customFormat="1" x14ac:dyDescent="0.2">
      <c r="A110" s="103" t="s">
        <v>2490</v>
      </c>
      <c r="B110" s="9"/>
      <c r="C110" s="9"/>
      <c r="D110" s="9"/>
    </row>
    <row r="111" spans="1:13" s="8" customFormat="1" x14ac:dyDescent="0.2">
      <c r="B111" s="9"/>
      <c r="C111" s="9"/>
      <c r="D111" s="9"/>
    </row>
    <row r="112" spans="1:13" s="8" customFormat="1" x14ac:dyDescent="0.2">
      <c r="A112" s="17" t="s">
        <v>24</v>
      </c>
      <c r="B112" s="41"/>
      <c r="C112" s="41"/>
      <c r="D112" s="41"/>
      <c r="E112" s="18"/>
      <c r="F112" s="18"/>
      <c r="G112" s="18"/>
      <c r="H112" s="18"/>
      <c r="I112" s="18"/>
      <c r="J112" s="18"/>
      <c r="K112" s="18"/>
      <c r="L112" s="18"/>
      <c r="M112" s="18"/>
    </row>
    <row r="113" spans="1:13" x14ac:dyDescent="0.2">
      <c r="A113" s="7"/>
      <c r="B113" s="73"/>
      <c r="C113" s="73"/>
      <c r="D113" s="73"/>
      <c r="E113" s="7"/>
      <c r="F113" s="7"/>
      <c r="G113" s="7"/>
      <c r="H113" s="7"/>
      <c r="I113" s="7"/>
      <c r="J113" s="7"/>
      <c r="K113" s="7"/>
      <c r="L113" s="7"/>
      <c r="M113" s="7"/>
    </row>
    <row r="114" spans="1:13" x14ac:dyDescent="0.2">
      <c r="A114" s="7"/>
      <c r="B114" s="73"/>
      <c r="C114" s="73"/>
      <c r="D114" s="73"/>
      <c r="E114" s="7"/>
      <c r="F114" s="7"/>
      <c r="G114" s="7"/>
      <c r="H114" s="7"/>
      <c r="I114" s="7"/>
      <c r="J114" s="7"/>
      <c r="K114" s="7"/>
      <c r="L114" s="7"/>
      <c r="M114" s="7"/>
    </row>
    <row r="115" spans="1:13" x14ac:dyDescent="0.2">
      <c r="A115" s="7"/>
      <c r="B115" s="73"/>
      <c r="C115" s="73"/>
      <c r="D115" s="73"/>
      <c r="E115" s="7"/>
      <c r="F115" s="7"/>
      <c r="G115" s="7"/>
      <c r="H115" s="7"/>
      <c r="I115" s="7"/>
      <c r="J115" s="7"/>
      <c r="K115" s="7"/>
      <c r="L115" s="7"/>
      <c r="M115" s="7"/>
    </row>
    <row r="116" spans="1:13" x14ac:dyDescent="0.2">
      <c r="A116" s="7"/>
      <c r="B116" s="73"/>
      <c r="C116" s="73"/>
      <c r="D116" s="73"/>
      <c r="E116" s="7"/>
      <c r="F116" s="7"/>
      <c r="G116" s="7"/>
      <c r="H116" s="7"/>
      <c r="I116" s="7"/>
      <c r="J116" s="7"/>
      <c r="K116" s="7"/>
      <c r="L116" s="7"/>
      <c r="M116" s="7"/>
    </row>
    <row r="117" spans="1:13" x14ac:dyDescent="0.2">
      <c r="A117" s="7"/>
      <c r="B117" s="73"/>
      <c r="C117" s="73"/>
      <c r="D117" s="73"/>
      <c r="E117" s="7"/>
      <c r="F117" s="7"/>
      <c r="G117" s="7"/>
      <c r="H117" s="7"/>
      <c r="I117" s="7"/>
      <c r="J117" s="7"/>
      <c r="K117" s="7"/>
      <c r="L117" s="7"/>
      <c r="M117" s="7"/>
    </row>
    <row r="123" spans="1:13" x14ac:dyDescent="0.2">
      <c r="A123" s="8"/>
    </row>
  </sheetData>
  <mergeCells count="2">
    <mergeCell ref="A1:M1"/>
    <mergeCell ref="A2:M2"/>
  </mergeCells>
  <printOptions horizontalCentered="1"/>
  <pageMargins left="0.75" right="0.75" top="1" bottom="1.25" header="0.5" footer="0.5"/>
  <pageSetup paperSize="17" scale="72" fitToHeight="0" orientation="landscape" useFirstPageNumber="1" r:id="rId1"/>
  <headerFooter alignWithMargins="0">
    <oddHeader>&amp;R&amp;"Times New Roman,Regular"&amp;11SEWPCC UPGRADING/EXPANSION PROJECT
BID OPPORTUNITY NO. 976-2016</oddHeader>
    <oddFooter>&amp;L&amp;"Times New Roman,Regular"&amp;12PW\PG\474248.C4
5 Apr 2017 - Rev. 0&amp;R&amp;"Times New Roman,Regular"&amp;12Process Valves and Operators
40 27 02 Supplement - &amp;P
Issued for Construction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3"/>
  <sheetViews>
    <sheetView showGridLines="0" zoomScale="85" zoomScaleNormal="85" workbookViewId="0">
      <pane ySplit="4" topLeftCell="A5" activePane="bottomLeft" state="frozen"/>
      <selection activeCell="A5" sqref="A5"/>
      <selection pane="bottomLeft" activeCell="A236" sqref="A236:A246"/>
    </sheetView>
  </sheetViews>
  <sheetFormatPr defaultRowHeight="12.75" x14ac:dyDescent="0.2"/>
  <cols>
    <col min="1" max="1" width="65" customWidth="1"/>
    <col min="2" max="2" width="15.5703125" style="6" customWidth="1"/>
    <col min="3" max="4" width="20.5703125" style="6" customWidth="1"/>
    <col min="5" max="5" width="9.5703125" customWidth="1"/>
    <col min="6" max="6" width="7.5703125" customWidth="1"/>
    <col min="7" max="7" width="11.5703125" customWidth="1"/>
    <col min="8" max="8" width="30.5703125" customWidth="1"/>
    <col min="9" max="11" width="9.5703125" customWidth="1"/>
    <col min="12" max="12" width="50.5703125" customWidth="1"/>
  </cols>
  <sheetData>
    <row r="1" spans="1:12" ht="20.25" x14ac:dyDescent="0.3">
      <c r="A1" s="116" t="s">
        <v>29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15.75" x14ac:dyDescent="0.25">
      <c r="A2" s="20" t="s">
        <v>1006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3.5" thickBot="1" x14ac:dyDescent="0.25">
      <c r="A3" s="1"/>
      <c r="E3" s="2"/>
      <c r="F3" s="2"/>
      <c r="G3" s="2"/>
      <c r="H3" s="2"/>
      <c r="I3" s="2"/>
      <c r="J3" s="2"/>
      <c r="K3" s="2"/>
      <c r="L3" s="2"/>
    </row>
    <row r="4" spans="1:12" ht="52.5" thickTop="1" thickBot="1" x14ac:dyDescent="0.25">
      <c r="A4" s="3" t="s">
        <v>33</v>
      </c>
      <c r="B4" s="3" t="s">
        <v>0</v>
      </c>
      <c r="C4" s="3" t="s">
        <v>32</v>
      </c>
      <c r="D4" s="3" t="s">
        <v>1</v>
      </c>
      <c r="E4" s="3" t="s">
        <v>2</v>
      </c>
      <c r="F4" s="3" t="s">
        <v>3</v>
      </c>
      <c r="G4" s="3" t="s">
        <v>129</v>
      </c>
      <c r="H4" s="4" t="s">
        <v>104</v>
      </c>
      <c r="I4" s="4" t="s">
        <v>17</v>
      </c>
      <c r="J4" s="4" t="s">
        <v>6</v>
      </c>
      <c r="K4" s="4" t="s">
        <v>16</v>
      </c>
      <c r="L4" s="5" t="s">
        <v>4</v>
      </c>
    </row>
    <row r="5" spans="1:12" ht="15.75" thickTop="1" x14ac:dyDescent="0.2">
      <c r="A5" s="51" t="s">
        <v>254</v>
      </c>
      <c r="B5" s="26"/>
      <c r="C5" s="26"/>
      <c r="D5" s="22"/>
      <c r="E5" s="22"/>
      <c r="F5" s="22"/>
      <c r="G5" s="22"/>
      <c r="H5" s="26" t="str">
        <f t="shared" ref="H5:H79" si="0">IF(ISNA(VLOOKUP(G5,CommodityCodes,2,FALSE))=TRUE,"",VLOOKUP(G5,CommodityCodes,2,FALSE))</f>
        <v/>
      </c>
      <c r="I5" s="31"/>
      <c r="J5" s="31"/>
      <c r="K5" s="31"/>
      <c r="L5" s="28"/>
    </row>
    <row r="6" spans="1:12" x14ac:dyDescent="0.2">
      <c r="A6" s="35" t="s">
        <v>536</v>
      </c>
      <c r="B6" s="37"/>
      <c r="C6" s="37"/>
      <c r="D6" s="37"/>
      <c r="E6" s="37"/>
      <c r="F6" s="37"/>
      <c r="G6" s="37"/>
      <c r="H6" s="37" t="str">
        <f t="shared" si="0"/>
        <v/>
      </c>
      <c r="I6" s="37"/>
      <c r="J6" s="37"/>
      <c r="K6" s="37"/>
      <c r="L6" s="38"/>
    </row>
    <row r="7" spans="1:12" x14ac:dyDescent="0.2">
      <c r="A7" s="27" t="s">
        <v>255</v>
      </c>
      <c r="B7" s="22"/>
      <c r="C7" s="26"/>
      <c r="D7" s="22"/>
      <c r="E7" s="22"/>
      <c r="F7" s="22"/>
      <c r="G7" s="22"/>
      <c r="H7" s="26" t="str">
        <f t="shared" si="0"/>
        <v/>
      </c>
      <c r="I7" s="31"/>
      <c r="J7" s="31"/>
      <c r="K7" s="31"/>
      <c r="L7" s="28"/>
    </row>
    <row r="8" spans="1:12" x14ac:dyDescent="0.2">
      <c r="A8" s="21" t="s">
        <v>250</v>
      </c>
      <c r="B8" s="22" t="s">
        <v>274</v>
      </c>
      <c r="C8" s="26" t="s">
        <v>245</v>
      </c>
      <c r="D8" s="22" t="s">
        <v>172</v>
      </c>
      <c r="E8" s="22" t="s">
        <v>109</v>
      </c>
      <c r="F8" s="22">
        <v>12</v>
      </c>
      <c r="G8" s="22" t="s">
        <v>319</v>
      </c>
      <c r="H8" s="26" t="str">
        <f t="shared" si="0"/>
        <v>Non-Potable Water</v>
      </c>
      <c r="I8" s="22" t="s">
        <v>1382</v>
      </c>
      <c r="J8" s="22">
        <v>250</v>
      </c>
      <c r="K8" s="22">
        <v>0.1</v>
      </c>
      <c r="L8" s="28"/>
    </row>
    <row r="9" spans="1:12" x14ac:dyDescent="0.2">
      <c r="A9" s="27" t="s">
        <v>258</v>
      </c>
      <c r="B9" s="22"/>
      <c r="C9" s="26"/>
      <c r="D9" s="22"/>
      <c r="E9" s="22"/>
      <c r="F9" s="22"/>
      <c r="G9" s="22"/>
      <c r="H9" s="26" t="str">
        <f t="shared" si="0"/>
        <v/>
      </c>
      <c r="I9" s="31"/>
      <c r="J9" s="31"/>
      <c r="K9" s="31"/>
      <c r="L9" s="28"/>
    </row>
    <row r="10" spans="1:12" x14ac:dyDescent="0.2">
      <c r="A10" s="25" t="s">
        <v>264</v>
      </c>
      <c r="B10" s="22" t="s">
        <v>272</v>
      </c>
      <c r="C10" s="26" t="s">
        <v>105</v>
      </c>
      <c r="D10" s="22" t="s">
        <v>172</v>
      </c>
      <c r="E10" s="22" t="s">
        <v>109</v>
      </c>
      <c r="F10" s="22">
        <v>25</v>
      </c>
      <c r="G10" s="22" t="s">
        <v>162</v>
      </c>
      <c r="H10" s="26" t="str">
        <f t="shared" si="0"/>
        <v>Flushing Water</v>
      </c>
      <c r="I10" s="22" t="s">
        <v>1382</v>
      </c>
      <c r="J10" s="31">
        <v>60</v>
      </c>
      <c r="K10" s="31">
        <v>1.3</v>
      </c>
      <c r="L10" s="28"/>
    </row>
    <row r="11" spans="1:12" x14ac:dyDescent="0.2">
      <c r="A11" s="25" t="s">
        <v>265</v>
      </c>
      <c r="B11" s="22" t="s">
        <v>273</v>
      </c>
      <c r="C11" s="26" t="s">
        <v>105</v>
      </c>
      <c r="D11" s="22" t="s">
        <v>172</v>
      </c>
      <c r="E11" s="22" t="s">
        <v>109</v>
      </c>
      <c r="F11" s="22">
        <v>25</v>
      </c>
      <c r="G11" s="22" t="s">
        <v>162</v>
      </c>
      <c r="H11" s="26" t="str">
        <f t="shared" si="0"/>
        <v>Flushing Water</v>
      </c>
      <c r="I11" s="22" t="s">
        <v>1382</v>
      </c>
      <c r="J11" s="31">
        <v>60</v>
      </c>
      <c r="K11" s="31">
        <v>1.3</v>
      </c>
      <c r="L11" s="28"/>
    </row>
    <row r="12" spans="1:12" x14ac:dyDescent="0.2">
      <c r="A12" s="25" t="s">
        <v>639</v>
      </c>
      <c r="B12" s="22" t="s">
        <v>275</v>
      </c>
      <c r="C12" s="26" t="s">
        <v>106</v>
      </c>
      <c r="D12" s="22" t="s">
        <v>172</v>
      </c>
      <c r="E12" s="22" t="s">
        <v>109</v>
      </c>
      <c r="F12" s="22">
        <v>12</v>
      </c>
      <c r="G12" s="22" t="s">
        <v>319</v>
      </c>
      <c r="H12" s="26" t="str">
        <f t="shared" si="0"/>
        <v>Non-Potable Water</v>
      </c>
      <c r="I12" s="22" t="s">
        <v>1382</v>
      </c>
      <c r="J12" s="31">
        <v>350</v>
      </c>
      <c r="K12" s="31">
        <v>0.1</v>
      </c>
      <c r="L12" s="28"/>
    </row>
    <row r="13" spans="1:12" x14ac:dyDescent="0.2">
      <c r="A13" s="25" t="s">
        <v>640</v>
      </c>
      <c r="B13" s="22" t="s">
        <v>276</v>
      </c>
      <c r="C13" s="26" t="s">
        <v>106</v>
      </c>
      <c r="D13" s="22" t="s">
        <v>172</v>
      </c>
      <c r="E13" s="22" t="s">
        <v>109</v>
      </c>
      <c r="F13" s="22">
        <v>12</v>
      </c>
      <c r="G13" s="22" t="s">
        <v>319</v>
      </c>
      <c r="H13" s="26" t="str">
        <f t="shared" si="0"/>
        <v>Non-Potable Water</v>
      </c>
      <c r="I13" s="22" t="s">
        <v>1382</v>
      </c>
      <c r="J13" s="31">
        <v>350</v>
      </c>
      <c r="K13" s="31">
        <v>0.1</v>
      </c>
      <c r="L13" s="28"/>
    </row>
    <row r="14" spans="1:12" x14ac:dyDescent="0.2">
      <c r="A14" s="25" t="s">
        <v>641</v>
      </c>
      <c r="B14" s="22" t="s">
        <v>277</v>
      </c>
      <c r="C14" s="26" t="s">
        <v>106</v>
      </c>
      <c r="D14" s="22" t="s">
        <v>172</v>
      </c>
      <c r="E14" s="22" t="s">
        <v>109</v>
      </c>
      <c r="F14" s="22">
        <v>12</v>
      </c>
      <c r="G14" s="22" t="s">
        <v>319</v>
      </c>
      <c r="H14" s="26" t="str">
        <f t="shared" si="0"/>
        <v>Non-Potable Water</v>
      </c>
      <c r="I14" s="22" t="s">
        <v>1382</v>
      </c>
      <c r="J14" s="31">
        <v>350</v>
      </c>
      <c r="K14" s="31">
        <v>0.1</v>
      </c>
      <c r="L14" s="28"/>
    </row>
    <row r="15" spans="1:12" x14ac:dyDescent="0.2">
      <c r="A15" s="45" t="s">
        <v>1222</v>
      </c>
      <c r="B15" s="22"/>
      <c r="C15" s="26"/>
      <c r="D15" s="22"/>
      <c r="E15" s="22"/>
      <c r="F15" s="22"/>
      <c r="G15" s="22"/>
      <c r="H15" s="26" t="str">
        <f t="shared" ref="H15:H23" si="1">IF(ISNA(VLOOKUP(G15,CommodityCodes,2,FALSE))=TRUE,"",VLOOKUP(G15,CommodityCodes,2,FALSE))</f>
        <v/>
      </c>
      <c r="I15" s="31"/>
      <c r="J15" s="31"/>
      <c r="K15" s="31"/>
      <c r="L15" s="28"/>
    </row>
    <row r="16" spans="1:12" x14ac:dyDescent="0.2">
      <c r="A16" s="21" t="s">
        <v>625</v>
      </c>
      <c r="B16" s="22" t="s">
        <v>616</v>
      </c>
      <c r="C16" s="26" t="s">
        <v>266</v>
      </c>
      <c r="D16" s="22" t="s">
        <v>172</v>
      </c>
      <c r="E16" s="22" t="s">
        <v>109</v>
      </c>
      <c r="F16" s="22">
        <v>38</v>
      </c>
      <c r="G16" s="22" t="s">
        <v>162</v>
      </c>
      <c r="H16" s="26" t="str">
        <f t="shared" si="1"/>
        <v>Flushing Water</v>
      </c>
      <c r="I16" s="22" t="s">
        <v>1382</v>
      </c>
      <c r="J16" s="31">
        <v>410</v>
      </c>
      <c r="K16" s="31">
        <v>2.5</v>
      </c>
      <c r="L16" s="28"/>
    </row>
    <row r="17" spans="1:12" x14ac:dyDescent="0.2">
      <c r="A17" s="21" t="s">
        <v>626</v>
      </c>
      <c r="B17" s="22" t="s">
        <v>617</v>
      </c>
      <c r="C17" s="26" t="s">
        <v>266</v>
      </c>
      <c r="D17" s="22" t="s">
        <v>172</v>
      </c>
      <c r="E17" s="22" t="s">
        <v>109</v>
      </c>
      <c r="F17" s="22">
        <v>38</v>
      </c>
      <c r="G17" s="22" t="s">
        <v>162</v>
      </c>
      <c r="H17" s="26" t="str">
        <f t="shared" si="1"/>
        <v>Flushing Water</v>
      </c>
      <c r="I17" s="22" t="s">
        <v>1382</v>
      </c>
      <c r="J17" s="31">
        <v>410</v>
      </c>
      <c r="K17" s="31">
        <v>2.5</v>
      </c>
      <c r="L17" s="28"/>
    </row>
    <row r="18" spans="1:12" x14ac:dyDescent="0.2">
      <c r="A18" s="21" t="s">
        <v>627</v>
      </c>
      <c r="B18" s="22" t="s">
        <v>618</v>
      </c>
      <c r="C18" s="26" t="s">
        <v>268</v>
      </c>
      <c r="D18" s="22" t="s">
        <v>172</v>
      </c>
      <c r="E18" s="22" t="s">
        <v>109</v>
      </c>
      <c r="F18" s="22">
        <v>38</v>
      </c>
      <c r="G18" s="22" t="s">
        <v>162</v>
      </c>
      <c r="H18" s="26" t="str">
        <f t="shared" si="1"/>
        <v>Flushing Water</v>
      </c>
      <c r="I18" s="22" t="s">
        <v>1382</v>
      </c>
      <c r="J18" s="31">
        <v>410</v>
      </c>
      <c r="K18" s="31">
        <v>2.5</v>
      </c>
      <c r="L18" s="28"/>
    </row>
    <row r="19" spans="1:12" x14ac:dyDescent="0.2">
      <c r="A19" s="21" t="s">
        <v>628</v>
      </c>
      <c r="B19" s="22" t="s">
        <v>619</v>
      </c>
      <c r="C19" s="26" t="s">
        <v>268</v>
      </c>
      <c r="D19" s="22" t="s">
        <v>172</v>
      </c>
      <c r="E19" s="22" t="s">
        <v>109</v>
      </c>
      <c r="F19" s="22">
        <v>38</v>
      </c>
      <c r="G19" s="22" t="s">
        <v>162</v>
      </c>
      <c r="H19" s="26" t="str">
        <f t="shared" si="1"/>
        <v>Flushing Water</v>
      </c>
      <c r="I19" s="22" t="s">
        <v>1382</v>
      </c>
      <c r="J19" s="31">
        <v>410</v>
      </c>
      <c r="K19" s="31">
        <v>2.5</v>
      </c>
      <c r="L19" s="28"/>
    </row>
    <row r="20" spans="1:12" x14ac:dyDescent="0.2">
      <c r="A20" s="21" t="s">
        <v>623</v>
      </c>
      <c r="B20" s="22" t="s">
        <v>629</v>
      </c>
      <c r="C20" s="22" t="s">
        <v>267</v>
      </c>
      <c r="D20" s="22" t="s">
        <v>172</v>
      </c>
      <c r="E20" s="22" t="s">
        <v>109</v>
      </c>
      <c r="F20" s="22">
        <v>25</v>
      </c>
      <c r="G20" s="22" t="s">
        <v>162</v>
      </c>
      <c r="H20" s="26" t="str">
        <f t="shared" si="1"/>
        <v>Flushing Water</v>
      </c>
      <c r="I20" s="22" t="s">
        <v>1382</v>
      </c>
      <c r="J20" s="31">
        <v>410</v>
      </c>
      <c r="K20" s="31">
        <v>3</v>
      </c>
      <c r="L20" s="28"/>
    </row>
    <row r="21" spans="1:12" x14ac:dyDescent="0.2">
      <c r="A21" s="21" t="s">
        <v>624</v>
      </c>
      <c r="B21" s="22" t="s">
        <v>630</v>
      </c>
      <c r="C21" s="22" t="s">
        <v>267</v>
      </c>
      <c r="D21" s="22" t="s">
        <v>172</v>
      </c>
      <c r="E21" s="22" t="s">
        <v>109</v>
      </c>
      <c r="F21" s="22">
        <v>25</v>
      </c>
      <c r="G21" s="22" t="s">
        <v>162</v>
      </c>
      <c r="H21" s="26" t="str">
        <f t="shared" si="1"/>
        <v>Flushing Water</v>
      </c>
      <c r="I21" s="22" t="s">
        <v>1382</v>
      </c>
      <c r="J21" s="31">
        <v>410</v>
      </c>
      <c r="K21" s="31">
        <v>3</v>
      </c>
      <c r="L21" s="28"/>
    </row>
    <row r="22" spans="1:12" x14ac:dyDescent="0.2">
      <c r="A22" s="21" t="s">
        <v>669</v>
      </c>
      <c r="B22" s="22" t="s">
        <v>291</v>
      </c>
      <c r="C22" s="26" t="s">
        <v>288</v>
      </c>
      <c r="D22" s="22" t="s">
        <v>172</v>
      </c>
      <c r="E22" s="22" t="s">
        <v>109</v>
      </c>
      <c r="F22" s="22">
        <v>25</v>
      </c>
      <c r="G22" s="22" t="s">
        <v>162</v>
      </c>
      <c r="H22" s="26" t="str">
        <f t="shared" si="1"/>
        <v>Flushing Water</v>
      </c>
      <c r="I22" s="22" t="s">
        <v>1382</v>
      </c>
      <c r="J22" s="31">
        <v>150</v>
      </c>
      <c r="K22" s="31">
        <v>0.5</v>
      </c>
      <c r="L22" s="28"/>
    </row>
    <row r="23" spans="1:12" x14ac:dyDescent="0.2">
      <c r="A23" s="21" t="s">
        <v>670</v>
      </c>
      <c r="B23" s="22" t="s">
        <v>292</v>
      </c>
      <c r="C23" s="26" t="s">
        <v>288</v>
      </c>
      <c r="D23" s="22" t="s">
        <v>172</v>
      </c>
      <c r="E23" s="22" t="s">
        <v>109</v>
      </c>
      <c r="F23" s="22">
        <v>25</v>
      </c>
      <c r="G23" s="22" t="s">
        <v>162</v>
      </c>
      <c r="H23" s="26" t="str">
        <f t="shared" si="1"/>
        <v>Flushing Water</v>
      </c>
      <c r="I23" s="22" t="s">
        <v>1382</v>
      </c>
      <c r="J23" s="31">
        <v>150</v>
      </c>
      <c r="K23" s="31">
        <v>0.5</v>
      </c>
      <c r="L23" s="28"/>
    </row>
    <row r="24" spans="1:12" x14ac:dyDescent="0.2">
      <c r="A24" s="35" t="s">
        <v>538</v>
      </c>
      <c r="B24" s="37"/>
      <c r="C24" s="37"/>
      <c r="D24" s="37"/>
      <c r="E24" s="37"/>
      <c r="F24" s="37"/>
      <c r="G24" s="37"/>
      <c r="H24" s="37" t="str">
        <f t="shared" si="0"/>
        <v/>
      </c>
      <c r="I24" s="37"/>
      <c r="J24" s="37"/>
      <c r="K24" s="37"/>
      <c r="L24" s="38"/>
    </row>
    <row r="25" spans="1:12" x14ac:dyDescent="0.2">
      <c r="A25" s="21" t="s">
        <v>2248</v>
      </c>
      <c r="B25" s="22" t="s">
        <v>850</v>
      </c>
      <c r="C25" s="22" t="s">
        <v>738</v>
      </c>
      <c r="D25" s="22" t="s">
        <v>848</v>
      </c>
      <c r="E25" s="22" t="s">
        <v>1393</v>
      </c>
      <c r="F25" s="63">
        <v>50</v>
      </c>
      <c r="G25" s="22" t="s">
        <v>399</v>
      </c>
      <c r="H25" s="22" t="str">
        <f t="shared" si="0"/>
        <v>Fermented Sludge Filtrate</v>
      </c>
      <c r="I25" s="31" t="s">
        <v>1394</v>
      </c>
      <c r="J25" s="31"/>
      <c r="K25" s="31"/>
      <c r="L25" s="21"/>
    </row>
    <row r="26" spans="1:12" x14ac:dyDescent="0.2">
      <c r="A26" s="21" t="s">
        <v>1152</v>
      </c>
      <c r="B26" s="22" t="s">
        <v>1153</v>
      </c>
      <c r="C26" s="22" t="s">
        <v>752</v>
      </c>
      <c r="D26" s="22" t="s">
        <v>1154</v>
      </c>
      <c r="E26" s="22" t="s">
        <v>2240</v>
      </c>
      <c r="F26" s="22">
        <v>25</v>
      </c>
      <c r="G26" s="22" t="s">
        <v>147</v>
      </c>
      <c r="H26" s="26" t="str">
        <f t="shared" si="0"/>
        <v>Ferric Chloride</v>
      </c>
      <c r="I26" s="26">
        <v>300</v>
      </c>
      <c r="J26" s="26">
        <v>25</v>
      </c>
      <c r="K26" s="26"/>
      <c r="L26" s="21"/>
    </row>
    <row r="27" spans="1:12" x14ac:dyDescent="0.2">
      <c r="A27" s="21" t="s">
        <v>1155</v>
      </c>
      <c r="B27" s="22" t="s">
        <v>1157</v>
      </c>
      <c r="C27" s="22" t="s">
        <v>784</v>
      </c>
      <c r="D27" s="22" t="s">
        <v>1154</v>
      </c>
      <c r="E27" s="22" t="s">
        <v>2240</v>
      </c>
      <c r="F27" s="22">
        <v>25</v>
      </c>
      <c r="G27" s="22" t="s">
        <v>147</v>
      </c>
      <c r="H27" s="26" t="str">
        <f t="shared" ref="H27" si="2">IF(ISNA(VLOOKUP(G27,CommodityCodes,2,FALSE))=TRUE,"",VLOOKUP(G27,CommodityCodes,2,FALSE))</f>
        <v>Ferric Chloride</v>
      </c>
      <c r="I27" s="26">
        <v>300</v>
      </c>
      <c r="J27" s="26">
        <v>25</v>
      </c>
      <c r="K27" s="26"/>
      <c r="L27" s="21"/>
    </row>
    <row r="28" spans="1:12" x14ac:dyDescent="0.2">
      <c r="A28" s="21" t="s">
        <v>1156</v>
      </c>
      <c r="B28" s="22" t="s">
        <v>1158</v>
      </c>
      <c r="C28" s="22" t="s">
        <v>786</v>
      </c>
      <c r="D28" s="22" t="s">
        <v>1154</v>
      </c>
      <c r="E28" s="22" t="s">
        <v>2240</v>
      </c>
      <c r="F28" s="22">
        <v>25</v>
      </c>
      <c r="G28" s="22" t="s">
        <v>147</v>
      </c>
      <c r="H28" s="26" t="str">
        <f t="shared" ref="H28:H29" si="3">IF(ISNA(VLOOKUP(G28,CommodityCodes,2,FALSE))=TRUE,"",VLOOKUP(G28,CommodityCodes,2,FALSE))</f>
        <v>Ferric Chloride</v>
      </c>
      <c r="I28" s="26">
        <v>300</v>
      </c>
      <c r="J28" s="26">
        <v>25</v>
      </c>
      <c r="K28" s="26"/>
      <c r="L28" s="21"/>
    </row>
    <row r="29" spans="1:12" x14ac:dyDescent="0.2">
      <c r="A29" s="21" t="s">
        <v>2248</v>
      </c>
      <c r="B29" s="22" t="s">
        <v>850</v>
      </c>
      <c r="C29" s="22" t="s">
        <v>785</v>
      </c>
      <c r="D29" s="22" t="s">
        <v>848</v>
      </c>
      <c r="E29" s="22" t="s">
        <v>1393</v>
      </c>
      <c r="F29" s="63">
        <v>50</v>
      </c>
      <c r="G29" s="22" t="s">
        <v>399</v>
      </c>
      <c r="H29" s="22" t="str">
        <f t="shared" si="3"/>
        <v>Fermented Sludge Filtrate</v>
      </c>
      <c r="I29" s="31" t="s">
        <v>1394</v>
      </c>
      <c r="J29" s="31"/>
      <c r="K29" s="31"/>
      <c r="L29" s="21"/>
    </row>
    <row r="30" spans="1:12" x14ac:dyDescent="0.2">
      <c r="A30" s="21" t="s">
        <v>1159</v>
      </c>
      <c r="B30" s="22" t="s">
        <v>1160</v>
      </c>
      <c r="C30" s="22" t="s">
        <v>855</v>
      </c>
      <c r="D30" s="22" t="s">
        <v>1154</v>
      </c>
      <c r="E30" s="22" t="s">
        <v>2240</v>
      </c>
      <c r="F30" s="22">
        <v>25</v>
      </c>
      <c r="G30" s="22" t="s">
        <v>175</v>
      </c>
      <c r="H30" s="26" t="str">
        <f t="shared" ref="H30:H31" si="4">IF(ISNA(VLOOKUP(G30,CommodityCodes,2,FALSE))=TRUE,"",VLOOKUP(G30,CommodityCodes,2,FALSE))</f>
        <v>Sodium Hypochlorite</v>
      </c>
      <c r="I30" s="26">
        <v>300</v>
      </c>
      <c r="J30" s="26">
        <v>25</v>
      </c>
      <c r="K30" s="26"/>
      <c r="L30" s="21"/>
    </row>
    <row r="31" spans="1:12" x14ac:dyDescent="0.2">
      <c r="A31" s="21" t="s">
        <v>2241</v>
      </c>
      <c r="B31" s="22" t="s">
        <v>850</v>
      </c>
      <c r="C31" s="22" t="s">
        <v>855</v>
      </c>
      <c r="D31" s="22" t="s">
        <v>848</v>
      </c>
      <c r="E31" s="22" t="s">
        <v>1393</v>
      </c>
      <c r="F31" s="63">
        <v>50</v>
      </c>
      <c r="G31" s="22" t="s">
        <v>467</v>
      </c>
      <c r="H31" s="22" t="str">
        <f t="shared" si="4"/>
        <v>Return Activated Sludge</v>
      </c>
      <c r="I31" s="31" t="s">
        <v>1394</v>
      </c>
      <c r="J31" s="31"/>
      <c r="K31" s="31"/>
      <c r="L31" s="28"/>
    </row>
    <row r="32" spans="1:12" x14ac:dyDescent="0.2">
      <c r="A32" s="21" t="s">
        <v>2242</v>
      </c>
      <c r="B32" s="22" t="s">
        <v>850</v>
      </c>
      <c r="C32" s="22" t="s">
        <v>855</v>
      </c>
      <c r="D32" s="22" t="s">
        <v>848</v>
      </c>
      <c r="E32" s="22" t="s">
        <v>1393</v>
      </c>
      <c r="F32" s="63">
        <v>50</v>
      </c>
      <c r="G32" s="22" t="s">
        <v>467</v>
      </c>
      <c r="H32" s="22" t="str">
        <f t="shared" ref="H32" si="5">IF(ISNA(VLOOKUP(G32,CommodityCodes,2,FALSE))=TRUE,"",VLOOKUP(G32,CommodityCodes,2,FALSE))</f>
        <v>Return Activated Sludge</v>
      </c>
      <c r="I32" s="31" t="s">
        <v>1394</v>
      </c>
      <c r="J32" s="31"/>
      <c r="K32" s="31"/>
      <c r="L32" s="28"/>
    </row>
    <row r="33" spans="1:12" x14ac:dyDescent="0.2">
      <c r="A33" s="21" t="s">
        <v>1056</v>
      </c>
      <c r="B33" s="22" t="s">
        <v>1057</v>
      </c>
      <c r="C33" s="22" t="s">
        <v>1038</v>
      </c>
      <c r="D33" s="22" t="s">
        <v>172</v>
      </c>
      <c r="E33" s="22" t="s">
        <v>236</v>
      </c>
      <c r="F33" s="22">
        <v>25</v>
      </c>
      <c r="G33" s="22" t="s">
        <v>422</v>
      </c>
      <c r="H33" s="26" t="str">
        <f t="shared" ref="H33" si="6">IF(ISNA(VLOOKUP(G33,CommodityCodes,2,FALSE))=TRUE,"",VLOOKUP(G33,CommodityCodes,2,FALSE))</f>
        <v>Instrument Air Supply</v>
      </c>
      <c r="I33" s="26" t="s">
        <v>1058</v>
      </c>
      <c r="J33" s="26"/>
      <c r="K33" s="26"/>
      <c r="L33" s="21" t="s">
        <v>2619</v>
      </c>
    </row>
    <row r="34" spans="1:12" x14ac:dyDescent="0.2">
      <c r="A34" s="21" t="s">
        <v>1056</v>
      </c>
      <c r="B34" s="22" t="s">
        <v>1059</v>
      </c>
      <c r="C34" s="22" t="s">
        <v>1038</v>
      </c>
      <c r="D34" s="22" t="s">
        <v>172</v>
      </c>
      <c r="E34" s="22" t="s">
        <v>236</v>
      </c>
      <c r="F34" s="22">
        <v>25</v>
      </c>
      <c r="G34" s="22" t="s">
        <v>422</v>
      </c>
      <c r="H34" s="26" t="str">
        <f t="shared" ref="H34" si="7">IF(ISNA(VLOOKUP(G34,CommodityCodes,2,FALSE))=TRUE,"",VLOOKUP(G34,CommodityCodes,2,FALSE))</f>
        <v>Instrument Air Supply</v>
      </c>
      <c r="I34" s="26" t="s">
        <v>1058</v>
      </c>
      <c r="J34" s="26"/>
      <c r="K34" s="26"/>
      <c r="L34" s="21" t="s">
        <v>2619</v>
      </c>
    </row>
    <row r="35" spans="1:12" x14ac:dyDescent="0.2">
      <c r="A35" s="21" t="s">
        <v>1056</v>
      </c>
      <c r="B35" s="22" t="s">
        <v>1060</v>
      </c>
      <c r="C35" s="22" t="s">
        <v>1038</v>
      </c>
      <c r="D35" s="22" t="s">
        <v>172</v>
      </c>
      <c r="E35" s="22" t="s">
        <v>236</v>
      </c>
      <c r="F35" s="22">
        <v>25</v>
      </c>
      <c r="G35" s="22" t="s">
        <v>422</v>
      </c>
      <c r="H35" s="26" t="str">
        <f t="shared" ref="H35:H37" si="8">IF(ISNA(VLOOKUP(G35,CommodityCodes,2,FALSE))=TRUE,"",VLOOKUP(G35,CommodityCodes,2,FALSE))</f>
        <v>Instrument Air Supply</v>
      </c>
      <c r="I35" s="26" t="s">
        <v>1058</v>
      </c>
      <c r="J35" s="26"/>
      <c r="K35" s="26"/>
      <c r="L35" s="21" t="s">
        <v>2619</v>
      </c>
    </row>
    <row r="36" spans="1:12" x14ac:dyDescent="0.2">
      <c r="A36" s="21" t="s">
        <v>1056</v>
      </c>
      <c r="B36" s="22" t="s">
        <v>1061</v>
      </c>
      <c r="C36" s="22" t="s">
        <v>1038</v>
      </c>
      <c r="D36" s="22" t="s">
        <v>172</v>
      </c>
      <c r="E36" s="22" t="s">
        <v>236</v>
      </c>
      <c r="F36" s="22">
        <v>25</v>
      </c>
      <c r="G36" s="22" t="s">
        <v>422</v>
      </c>
      <c r="H36" s="26" t="str">
        <f t="shared" si="8"/>
        <v>Instrument Air Supply</v>
      </c>
      <c r="I36" s="26" t="s">
        <v>1058</v>
      </c>
      <c r="J36" s="26"/>
      <c r="K36" s="26"/>
      <c r="L36" s="21" t="s">
        <v>2619</v>
      </c>
    </row>
    <row r="37" spans="1:12" x14ac:dyDescent="0.2">
      <c r="A37" s="21" t="s">
        <v>1056</v>
      </c>
      <c r="B37" s="22" t="s">
        <v>1062</v>
      </c>
      <c r="C37" s="22" t="s">
        <v>1038</v>
      </c>
      <c r="D37" s="22" t="s">
        <v>172</v>
      </c>
      <c r="E37" s="22" t="s">
        <v>236</v>
      </c>
      <c r="F37" s="22">
        <v>25</v>
      </c>
      <c r="G37" s="22" t="s">
        <v>422</v>
      </c>
      <c r="H37" s="26" t="str">
        <f t="shared" si="8"/>
        <v>Instrument Air Supply</v>
      </c>
      <c r="I37" s="26" t="s">
        <v>1058</v>
      </c>
      <c r="J37" s="26"/>
      <c r="K37" s="26"/>
      <c r="L37" s="21" t="s">
        <v>2619</v>
      </c>
    </row>
    <row r="38" spans="1:12" x14ac:dyDescent="0.2">
      <c r="A38" s="21" t="s">
        <v>1056</v>
      </c>
      <c r="B38" s="22" t="s">
        <v>1063</v>
      </c>
      <c r="C38" s="22" t="s">
        <v>1038</v>
      </c>
      <c r="D38" s="22" t="s">
        <v>172</v>
      </c>
      <c r="E38" s="22" t="s">
        <v>236</v>
      </c>
      <c r="F38" s="22">
        <v>25</v>
      </c>
      <c r="G38" s="22" t="s">
        <v>422</v>
      </c>
      <c r="H38" s="26" t="str">
        <f t="shared" ref="H38:H39" si="9">IF(ISNA(VLOOKUP(G38,CommodityCodes,2,FALSE))=TRUE,"",VLOOKUP(G38,CommodityCodes,2,FALSE))</f>
        <v>Instrument Air Supply</v>
      </c>
      <c r="I38" s="26" t="s">
        <v>1058</v>
      </c>
      <c r="J38" s="26"/>
      <c r="K38" s="26"/>
      <c r="L38" s="21" t="s">
        <v>2619</v>
      </c>
    </row>
    <row r="39" spans="1:12" x14ac:dyDescent="0.2">
      <c r="A39" s="21" t="s">
        <v>1056</v>
      </c>
      <c r="B39" s="22" t="s">
        <v>1064</v>
      </c>
      <c r="C39" s="22" t="s">
        <v>1038</v>
      </c>
      <c r="D39" s="22" t="s">
        <v>172</v>
      </c>
      <c r="E39" s="22" t="s">
        <v>236</v>
      </c>
      <c r="F39" s="22">
        <v>25</v>
      </c>
      <c r="G39" s="22" t="s">
        <v>422</v>
      </c>
      <c r="H39" s="26" t="str">
        <f t="shared" si="9"/>
        <v>Instrument Air Supply</v>
      </c>
      <c r="I39" s="26" t="s">
        <v>1058</v>
      </c>
      <c r="J39" s="26"/>
      <c r="K39" s="26"/>
      <c r="L39" s="21" t="s">
        <v>2619</v>
      </c>
    </row>
    <row r="40" spans="1:12" x14ac:dyDescent="0.2">
      <c r="A40" s="21" t="s">
        <v>1056</v>
      </c>
      <c r="B40" s="22" t="s">
        <v>1065</v>
      </c>
      <c r="C40" s="22" t="s">
        <v>1038</v>
      </c>
      <c r="D40" s="22" t="s">
        <v>172</v>
      </c>
      <c r="E40" s="22" t="s">
        <v>236</v>
      </c>
      <c r="F40" s="22">
        <v>25</v>
      </c>
      <c r="G40" s="22" t="s">
        <v>422</v>
      </c>
      <c r="H40" s="26" t="str">
        <f t="shared" ref="H40:H47" si="10">IF(ISNA(VLOOKUP(G40,CommodityCodes,2,FALSE))=TRUE,"",VLOOKUP(G40,CommodityCodes,2,FALSE))</f>
        <v>Instrument Air Supply</v>
      </c>
      <c r="I40" s="26" t="s">
        <v>1058</v>
      </c>
      <c r="J40" s="26"/>
      <c r="K40" s="26"/>
      <c r="L40" s="21" t="s">
        <v>2619</v>
      </c>
    </row>
    <row r="41" spans="1:12" x14ac:dyDescent="0.2">
      <c r="A41" s="21" t="s">
        <v>1056</v>
      </c>
      <c r="B41" s="22" t="s">
        <v>1066</v>
      </c>
      <c r="C41" s="22" t="s">
        <v>1038</v>
      </c>
      <c r="D41" s="22" t="s">
        <v>172</v>
      </c>
      <c r="E41" s="22" t="s">
        <v>236</v>
      </c>
      <c r="F41" s="22">
        <v>25</v>
      </c>
      <c r="G41" s="22" t="s">
        <v>422</v>
      </c>
      <c r="H41" s="26" t="str">
        <f t="shared" si="10"/>
        <v>Instrument Air Supply</v>
      </c>
      <c r="I41" s="26" t="s">
        <v>1058</v>
      </c>
      <c r="J41" s="26"/>
      <c r="K41" s="26"/>
      <c r="L41" s="21" t="s">
        <v>2619</v>
      </c>
    </row>
    <row r="42" spans="1:12" x14ac:dyDescent="0.2">
      <c r="A42" s="21" t="s">
        <v>1056</v>
      </c>
      <c r="B42" s="22" t="s">
        <v>1067</v>
      </c>
      <c r="C42" s="22" t="s">
        <v>1038</v>
      </c>
      <c r="D42" s="22" t="s">
        <v>172</v>
      </c>
      <c r="E42" s="22" t="s">
        <v>236</v>
      </c>
      <c r="F42" s="22">
        <v>25</v>
      </c>
      <c r="G42" s="22" t="s">
        <v>422</v>
      </c>
      <c r="H42" s="26" t="str">
        <f t="shared" si="10"/>
        <v>Instrument Air Supply</v>
      </c>
      <c r="I42" s="26" t="s">
        <v>1058</v>
      </c>
      <c r="J42" s="26"/>
      <c r="K42" s="26"/>
      <c r="L42" s="21" t="s">
        <v>2619</v>
      </c>
    </row>
    <row r="43" spans="1:12" x14ac:dyDescent="0.2">
      <c r="A43" s="21" t="s">
        <v>1056</v>
      </c>
      <c r="B43" s="22" t="s">
        <v>1068</v>
      </c>
      <c r="C43" s="22" t="s">
        <v>1038</v>
      </c>
      <c r="D43" s="22" t="s">
        <v>172</v>
      </c>
      <c r="E43" s="22" t="s">
        <v>236</v>
      </c>
      <c r="F43" s="22">
        <v>25</v>
      </c>
      <c r="G43" s="22" t="s">
        <v>422</v>
      </c>
      <c r="H43" s="26" t="str">
        <f t="shared" si="10"/>
        <v>Instrument Air Supply</v>
      </c>
      <c r="I43" s="26" t="s">
        <v>1058</v>
      </c>
      <c r="J43" s="26"/>
      <c r="K43" s="26"/>
      <c r="L43" s="21" t="s">
        <v>2619</v>
      </c>
    </row>
    <row r="44" spans="1:12" x14ac:dyDescent="0.2">
      <c r="A44" s="21" t="s">
        <v>1056</v>
      </c>
      <c r="B44" s="22" t="s">
        <v>1069</v>
      </c>
      <c r="C44" s="22" t="s">
        <v>1038</v>
      </c>
      <c r="D44" s="22" t="s">
        <v>172</v>
      </c>
      <c r="E44" s="22" t="s">
        <v>236</v>
      </c>
      <c r="F44" s="22">
        <v>25</v>
      </c>
      <c r="G44" s="22" t="s">
        <v>422</v>
      </c>
      <c r="H44" s="26" t="str">
        <f t="shared" si="10"/>
        <v>Instrument Air Supply</v>
      </c>
      <c r="I44" s="26" t="s">
        <v>1058</v>
      </c>
      <c r="J44" s="26"/>
      <c r="K44" s="26"/>
      <c r="L44" s="21" t="s">
        <v>2619</v>
      </c>
    </row>
    <row r="45" spans="1:12" x14ac:dyDescent="0.2">
      <c r="A45" s="21" t="s">
        <v>1056</v>
      </c>
      <c r="B45" s="22" t="s">
        <v>1070</v>
      </c>
      <c r="C45" s="22" t="s">
        <v>1038</v>
      </c>
      <c r="D45" s="22" t="s">
        <v>172</v>
      </c>
      <c r="E45" s="22" t="s">
        <v>236</v>
      </c>
      <c r="F45" s="22">
        <v>25</v>
      </c>
      <c r="G45" s="22" t="s">
        <v>422</v>
      </c>
      <c r="H45" s="26" t="str">
        <f t="shared" si="10"/>
        <v>Instrument Air Supply</v>
      </c>
      <c r="I45" s="26" t="s">
        <v>1058</v>
      </c>
      <c r="J45" s="26"/>
      <c r="K45" s="26"/>
      <c r="L45" s="21" t="s">
        <v>2619</v>
      </c>
    </row>
    <row r="46" spans="1:12" x14ac:dyDescent="0.2">
      <c r="A46" s="21" t="s">
        <v>1056</v>
      </c>
      <c r="B46" s="22" t="s">
        <v>1071</v>
      </c>
      <c r="C46" s="22" t="s">
        <v>1038</v>
      </c>
      <c r="D46" s="22" t="s">
        <v>172</v>
      </c>
      <c r="E46" s="22" t="s">
        <v>236</v>
      </c>
      <c r="F46" s="22">
        <v>25</v>
      </c>
      <c r="G46" s="22" t="s">
        <v>422</v>
      </c>
      <c r="H46" s="26" t="str">
        <f t="shared" si="10"/>
        <v>Instrument Air Supply</v>
      </c>
      <c r="I46" s="26" t="s">
        <v>1058</v>
      </c>
      <c r="J46" s="26"/>
      <c r="K46" s="26"/>
      <c r="L46" s="21" t="s">
        <v>2619</v>
      </c>
    </row>
    <row r="47" spans="1:12" x14ac:dyDescent="0.2">
      <c r="A47" s="21" t="s">
        <v>1056</v>
      </c>
      <c r="B47" s="22" t="s">
        <v>1072</v>
      </c>
      <c r="C47" s="22" t="s">
        <v>1038</v>
      </c>
      <c r="D47" s="22" t="s">
        <v>172</v>
      </c>
      <c r="E47" s="22" t="s">
        <v>236</v>
      </c>
      <c r="F47" s="22">
        <v>25</v>
      </c>
      <c r="G47" s="22" t="s">
        <v>422</v>
      </c>
      <c r="H47" s="26" t="str">
        <f t="shared" si="10"/>
        <v>Instrument Air Supply</v>
      </c>
      <c r="I47" s="26" t="s">
        <v>1058</v>
      </c>
      <c r="J47" s="26"/>
      <c r="K47" s="26"/>
      <c r="L47" s="21" t="s">
        <v>2619</v>
      </c>
    </row>
    <row r="48" spans="1:12" x14ac:dyDescent="0.2">
      <c r="A48" s="21" t="s">
        <v>1056</v>
      </c>
      <c r="B48" s="22" t="s">
        <v>1073</v>
      </c>
      <c r="C48" s="22" t="s">
        <v>1038</v>
      </c>
      <c r="D48" s="22" t="s">
        <v>172</v>
      </c>
      <c r="E48" s="22" t="s">
        <v>236</v>
      </c>
      <c r="F48" s="22">
        <v>25</v>
      </c>
      <c r="G48" s="22" t="s">
        <v>422</v>
      </c>
      <c r="H48" s="26" t="str">
        <f t="shared" ref="H48:H55" si="11">IF(ISNA(VLOOKUP(G48,CommodityCodes,2,FALSE))=TRUE,"",VLOOKUP(G48,CommodityCodes,2,FALSE))</f>
        <v>Instrument Air Supply</v>
      </c>
      <c r="I48" s="26" t="s">
        <v>1058</v>
      </c>
      <c r="J48" s="26"/>
      <c r="K48" s="26"/>
      <c r="L48" s="21" t="s">
        <v>2619</v>
      </c>
    </row>
    <row r="49" spans="1:12" x14ac:dyDescent="0.2">
      <c r="A49" s="21" t="s">
        <v>1056</v>
      </c>
      <c r="B49" s="22" t="s">
        <v>1074</v>
      </c>
      <c r="C49" s="22" t="s">
        <v>1038</v>
      </c>
      <c r="D49" s="22" t="s">
        <v>172</v>
      </c>
      <c r="E49" s="22" t="s">
        <v>236</v>
      </c>
      <c r="F49" s="22">
        <v>25</v>
      </c>
      <c r="G49" s="22" t="s">
        <v>422</v>
      </c>
      <c r="H49" s="26" t="str">
        <f t="shared" si="11"/>
        <v>Instrument Air Supply</v>
      </c>
      <c r="I49" s="26" t="s">
        <v>1058</v>
      </c>
      <c r="J49" s="26"/>
      <c r="K49" s="26"/>
      <c r="L49" s="21" t="s">
        <v>2619</v>
      </c>
    </row>
    <row r="50" spans="1:12" x14ac:dyDescent="0.2">
      <c r="A50" s="21" t="s">
        <v>1056</v>
      </c>
      <c r="B50" s="22" t="s">
        <v>1075</v>
      </c>
      <c r="C50" s="22" t="s">
        <v>1038</v>
      </c>
      <c r="D50" s="22" t="s">
        <v>172</v>
      </c>
      <c r="E50" s="22" t="s">
        <v>236</v>
      </c>
      <c r="F50" s="22">
        <v>25</v>
      </c>
      <c r="G50" s="22" t="s">
        <v>422</v>
      </c>
      <c r="H50" s="26" t="str">
        <f t="shared" si="11"/>
        <v>Instrument Air Supply</v>
      </c>
      <c r="I50" s="26" t="s">
        <v>1058</v>
      </c>
      <c r="J50" s="26"/>
      <c r="K50" s="26"/>
      <c r="L50" s="21" t="s">
        <v>2619</v>
      </c>
    </row>
    <row r="51" spans="1:12" x14ac:dyDescent="0.2">
      <c r="A51" s="21" t="s">
        <v>1056</v>
      </c>
      <c r="B51" s="22" t="s">
        <v>1076</v>
      </c>
      <c r="C51" s="22" t="s">
        <v>1038</v>
      </c>
      <c r="D51" s="22" t="s">
        <v>172</v>
      </c>
      <c r="E51" s="22" t="s">
        <v>236</v>
      </c>
      <c r="F51" s="22">
        <v>25</v>
      </c>
      <c r="G51" s="22" t="s">
        <v>422</v>
      </c>
      <c r="H51" s="26" t="str">
        <f t="shared" si="11"/>
        <v>Instrument Air Supply</v>
      </c>
      <c r="I51" s="26" t="s">
        <v>1058</v>
      </c>
      <c r="J51" s="26"/>
      <c r="K51" s="26"/>
      <c r="L51" s="21" t="s">
        <v>2619</v>
      </c>
    </row>
    <row r="52" spans="1:12" x14ac:dyDescent="0.2">
      <c r="A52" s="21" t="s">
        <v>1056</v>
      </c>
      <c r="B52" s="22" t="s">
        <v>1077</v>
      </c>
      <c r="C52" s="22" t="s">
        <v>1038</v>
      </c>
      <c r="D52" s="22" t="s">
        <v>172</v>
      </c>
      <c r="E52" s="22" t="s">
        <v>236</v>
      </c>
      <c r="F52" s="22">
        <v>25</v>
      </c>
      <c r="G52" s="22" t="s">
        <v>422</v>
      </c>
      <c r="H52" s="26" t="str">
        <f t="shared" si="11"/>
        <v>Instrument Air Supply</v>
      </c>
      <c r="I52" s="26" t="s">
        <v>1058</v>
      </c>
      <c r="J52" s="26"/>
      <c r="K52" s="26"/>
      <c r="L52" s="21" t="s">
        <v>2619</v>
      </c>
    </row>
    <row r="53" spans="1:12" x14ac:dyDescent="0.2">
      <c r="A53" s="21" t="s">
        <v>1056</v>
      </c>
      <c r="B53" s="22" t="s">
        <v>1078</v>
      </c>
      <c r="C53" s="22" t="s">
        <v>1038</v>
      </c>
      <c r="D53" s="22" t="s">
        <v>172</v>
      </c>
      <c r="E53" s="22" t="s">
        <v>236</v>
      </c>
      <c r="F53" s="22">
        <v>25</v>
      </c>
      <c r="G53" s="22" t="s">
        <v>422</v>
      </c>
      <c r="H53" s="26" t="str">
        <f t="shared" si="11"/>
        <v>Instrument Air Supply</v>
      </c>
      <c r="I53" s="26" t="s">
        <v>1058</v>
      </c>
      <c r="J53" s="26"/>
      <c r="K53" s="26"/>
      <c r="L53" s="21" t="s">
        <v>2619</v>
      </c>
    </row>
    <row r="54" spans="1:12" x14ac:dyDescent="0.2">
      <c r="A54" s="21" t="s">
        <v>1056</v>
      </c>
      <c r="B54" s="22" t="s">
        <v>1079</v>
      </c>
      <c r="C54" s="22" t="s">
        <v>1038</v>
      </c>
      <c r="D54" s="22" t="s">
        <v>172</v>
      </c>
      <c r="E54" s="22" t="s">
        <v>236</v>
      </c>
      <c r="F54" s="22">
        <v>25</v>
      </c>
      <c r="G54" s="22" t="s">
        <v>422</v>
      </c>
      <c r="H54" s="26" t="str">
        <f t="shared" si="11"/>
        <v>Instrument Air Supply</v>
      </c>
      <c r="I54" s="26" t="s">
        <v>1058</v>
      </c>
      <c r="J54" s="26"/>
      <c r="K54" s="26"/>
      <c r="L54" s="21" t="s">
        <v>2619</v>
      </c>
    </row>
    <row r="55" spans="1:12" x14ac:dyDescent="0.2">
      <c r="A55" s="21" t="s">
        <v>1056</v>
      </c>
      <c r="B55" s="22" t="s">
        <v>1080</v>
      </c>
      <c r="C55" s="22" t="s">
        <v>1038</v>
      </c>
      <c r="D55" s="22" t="s">
        <v>172</v>
      </c>
      <c r="E55" s="22" t="s">
        <v>236</v>
      </c>
      <c r="F55" s="22">
        <v>25</v>
      </c>
      <c r="G55" s="22" t="s">
        <v>422</v>
      </c>
      <c r="H55" s="26" t="str">
        <f t="shared" si="11"/>
        <v>Instrument Air Supply</v>
      </c>
      <c r="I55" s="26" t="s">
        <v>1058</v>
      </c>
      <c r="J55" s="26"/>
      <c r="K55" s="26"/>
      <c r="L55" s="21" t="s">
        <v>2619</v>
      </c>
    </row>
    <row r="56" spans="1:12" x14ac:dyDescent="0.2">
      <c r="A56" s="21" t="s">
        <v>1056</v>
      </c>
      <c r="B56" s="22" t="s">
        <v>1081</v>
      </c>
      <c r="C56" s="22" t="s">
        <v>1038</v>
      </c>
      <c r="D56" s="22" t="s">
        <v>172</v>
      </c>
      <c r="E56" s="22" t="s">
        <v>236</v>
      </c>
      <c r="F56" s="22">
        <v>25</v>
      </c>
      <c r="G56" s="22" t="s">
        <v>422</v>
      </c>
      <c r="H56" s="26" t="str">
        <f t="shared" ref="H56:H57" si="12">IF(ISNA(VLOOKUP(G56,CommodityCodes,2,FALSE))=TRUE,"",VLOOKUP(G56,CommodityCodes,2,FALSE))</f>
        <v>Instrument Air Supply</v>
      </c>
      <c r="I56" s="26" t="s">
        <v>1058</v>
      </c>
      <c r="J56" s="26"/>
      <c r="K56" s="26"/>
      <c r="L56" s="21" t="s">
        <v>2619</v>
      </c>
    </row>
    <row r="57" spans="1:12" x14ac:dyDescent="0.2">
      <c r="A57" s="21" t="s">
        <v>1553</v>
      </c>
      <c r="B57" s="22" t="s">
        <v>903</v>
      </c>
      <c r="C57" s="22" t="s">
        <v>898</v>
      </c>
      <c r="D57" s="22" t="s">
        <v>904</v>
      </c>
      <c r="E57" s="22" t="s">
        <v>1554</v>
      </c>
      <c r="F57" s="22">
        <v>100</v>
      </c>
      <c r="G57" s="22" t="s">
        <v>520</v>
      </c>
      <c r="H57" s="26" t="str">
        <f t="shared" si="12"/>
        <v>Waste Activated Sludge</v>
      </c>
      <c r="I57" s="22">
        <v>340</v>
      </c>
      <c r="J57" s="92" t="s">
        <v>2254</v>
      </c>
      <c r="K57" s="22">
        <v>22.2</v>
      </c>
      <c r="L57" s="21"/>
    </row>
    <row r="58" spans="1:12" x14ac:dyDescent="0.2">
      <c r="A58" s="21" t="s">
        <v>1555</v>
      </c>
      <c r="B58" s="22" t="s">
        <v>911</v>
      </c>
      <c r="C58" s="22" t="s">
        <v>898</v>
      </c>
      <c r="D58" s="22" t="s">
        <v>904</v>
      </c>
      <c r="E58" s="22" t="s">
        <v>1554</v>
      </c>
      <c r="F58" s="22">
        <v>100</v>
      </c>
      <c r="G58" s="22" t="s">
        <v>520</v>
      </c>
      <c r="H58" s="26" t="str">
        <f t="shared" ref="H58" si="13">IF(ISNA(VLOOKUP(G58,CommodityCodes,2,FALSE))=TRUE,"",VLOOKUP(G58,CommodityCodes,2,FALSE))</f>
        <v>Waste Activated Sludge</v>
      </c>
      <c r="I58" s="22">
        <v>340</v>
      </c>
      <c r="J58" s="92" t="s">
        <v>2254</v>
      </c>
      <c r="K58" s="22">
        <v>22.2</v>
      </c>
      <c r="L58" s="21"/>
    </row>
    <row r="59" spans="1:12" x14ac:dyDescent="0.2">
      <c r="A59" s="21" t="s">
        <v>2073</v>
      </c>
      <c r="B59" s="22" t="s">
        <v>2074</v>
      </c>
      <c r="C59" s="22" t="s">
        <v>898</v>
      </c>
      <c r="D59" s="22" t="s">
        <v>904</v>
      </c>
      <c r="E59" s="22" t="s">
        <v>1554</v>
      </c>
      <c r="F59" s="22">
        <v>100</v>
      </c>
      <c r="G59" s="22" t="s">
        <v>520</v>
      </c>
      <c r="H59" s="26" t="str">
        <f t="shared" ref="H59" si="14">IF(ISNA(VLOOKUP(G59,CommodityCodes,2,FALSE))=TRUE,"",VLOOKUP(G59,CommodityCodes,2,FALSE))</f>
        <v>Waste Activated Sludge</v>
      </c>
      <c r="I59" s="22">
        <v>340</v>
      </c>
      <c r="J59" s="92" t="s">
        <v>2254</v>
      </c>
      <c r="K59" s="22">
        <v>22.2</v>
      </c>
      <c r="L59" s="21"/>
    </row>
    <row r="60" spans="1:12" x14ac:dyDescent="0.2">
      <c r="A60" s="35" t="s">
        <v>539</v>
      </c>
      <c r="B60" s="37"/>
      <c r="C60" s="37"/>
      <c r="D60" s="37"/>
      <c r="E60" s="37"/>
      <c r="F60" s="37"/>
      <c r="G60" s="37"/>
      <c r="H60" s="37" t="str">
        <f t="shared" si="0"/>
        <v/>
      </c>
      <c r="I60" s="37"/>
      <c r="J60" s="37"/>
      <c r="K60" s="37"/>
      <c r="L60" s="38"/>
    </row>
    <row r="61" spans="1:12" x14ac:dyDescent="0.2">
      <c r="A61" s="21" t="s">
        <v>929</v>
      </c>
      <c r="B61" s="22" t="s">
        <v>850</v>
      </c>
      <c r="C61" s="22" t="s">
        <v>937</v>
      </c>
      <c r="D61" s="22" t="s">
        <v>848</v>
      </c>
      <c r="E61" s="22" t="s">
        <v>1393</v>
      </c>
      <c r="F61" s="63">
        <v>50</v>
      </c>
      <c r="G61" s="22" t="s">
        <v>467</v>
      </c>
      <c r="H61" s="22" t="str">
        <f t="shared" ref="H61:H62" si="15">IF(ISNA(VLOOKUP(G61,CommodityCodes,2,FALSE))=TRUE,"",VLOOKUP(G61,CommodityCodes,2,FALSE))</f>
        <v>Return Activated Sludge</v>
      </c>
      <c r="I61" s="31" t="s">
        <v>1394</v>
      </c>
      <c r="J61" s="31"/>
      <c r="K61" s="31"/>
      <c r="L61" s="28"/>
    </row>
    <row r="62" spans="1:12" x14ac:dyDescent="0.2">
      <c r="A62" s="21" t="s">
        <v>941</v>
      </c>
      <c r="B62" s="22" t="s">
        <v>850</v>
      </c>
      <c r="C62" s="22" t="s">
        <v>940</v>
      </c>
      <c r="D62" s="22" t="s">
        <v>848</v>
      </c>
      <c r="E62" s="22" t="s">
        <v>1393</v>
      </c>
      <c r="F62" s="63">
        <v>50</v>
      </c>
      <c r="G62" s="22" t="s">
        <v>467</v>
      </c>
      <c r="H62" s="22" t="str">
        <f t="shared" si="15"/>
        <v>Return Activated Sludge</v>
      </c>
      <c r="I62" s="31" t="s">
        <v>1394</v>
      </c>
      <c r="J62" s="31"/>
      <c r="K62" s="31"/>
      <c r="L62" s="28"/>
    </row>
    <row r="63" spans="1:12" x14ac:dyDescent="0.2">
      <c r="A63" s="21" t="s">
        <v>1386</v>
      </c>
      <c r="B63" s="22" t="s">
        <v>2298</v>
      </c>
      <c r="C63" s="22" t="s">
        <v>952</v>
      </c>
      <c r="D63" s="22" t="s">
        <v>172</v>
      </c>
      <c r="E63" s="22" t="s">
        <v>236</v>
      </c>
      <c r="F63" s="22">
        <v>12</v>
      </c>
      <c r="G63" s="22" t="s">
        <v>319</v>
      </c>
      <c r="H63" s="26" t="str">
        <f t="shared" ref="H63:H64" si="16">IF(ISNA(VLOOKUP(G63,CommodityCodes,2,FALSE))=TRUE,"",VLOOKUP(G63,CommodityCodes,2,FALSE))</f>
        <v>Non-Potable Water</v>
      </c>
      <c r="I63" s="26" t="s">
        <v>1382</v>
      </c>
      <c r="J63" s="26">
        <v>150</v>
      </c>
      <c r="K63" s="26">
        <v>2.5000000000000001E-2</v>
      </c>
      <c r="L63" s="21"/>
    </row>
    <row r="64" spans="1:12" x14ac:dyDescent="0.2">
      <c r="A64" s="21" t="s">
        <v>1387</v>
      </c>
      <c r="B64" s="22" t="s">
        <v>2299</v>
      </c>
      <c r="C64" s="22" t="s">
        <v>955</v>
      </c>
      <c r="D64" s="22" t="s">
        <v>172</v>
      </c>
      <c r="E64" s="22" t="s">
        <v>236</v>
      </c>
      <c r="F64" s="22">
        <v>12</v>
      </c>
      <c r="G64" s="22" t="s">
        <v>319</v>
      </c>
      <c r="H64" s="26" t="str">
        <f t="shared" si="16"/>
        <v>Non-Potable Water</v>
      </c>
      <c r="I64" s="26" t="s">
        <v>1382</v>
      </c>
      <c r="J64" s="26">
        <v>150</v>
      </c>
      <c r="K64" s="26">
        <v>2.5000000000000001E-2</v>
      </c>
      <c r="L64" s="21"/>
    </row>
    <row r="65" spans="1:12" x14ac:dyDescent="0.2">
      <c r="A65" s="21" t="s">
        <v>1388</v>
      </c>
      <c r="B65" s="22" t="s">
        <v>2300</v>
      </c>
      <c r="C65" s="22" t="s">
        <v>955</v>
      </c>
      <c r="D65" s="22" t="s">
        <v>172</v>
      </c>
      <c r="E65" s="22" t="s">
        <v>236</v>
      </c>
      <c r="F65" s="22">
        <v>12</v>
      </c>
      <c r="G65" s="22" t="s">
        <v>319</v>
      </c>
      <c r="H65" s="26" t="str">
        <f t="shared" si="0"/>
        <v>Non-Potable Water</v>
      </c>
      <c r="I65" s="26" t="s">
        <v>1382</v>
      </c>
      <c r="J65" s="26">
        <v>150</v>
      </c>
      <c r="K65" s="26">
        <v>2.5000000000000001E-2</v>
      </c>
      <c r="L65" s="21"/>
    </row>
    <row r="66" spans="1:12" x14ac:dyDescent="0.2">
      <c r="A66" s="21" t="s">
        <v>1383</v>
      </c>
      <c r="B66" s="22" t="s">
        <v>2301</v>
      </c>
      <c r="C66" s="22" t="s">
        <v>972</v>
      </c>
      <c r="D66" s="22" t="s">
        <v>172</v>
      </c>
      <c r="E66" s="22" t="s">
        <v>236</v>
      </c>
      <c r="F66" s="22">
        <v>12</v>
      </c>
      <c r="G66" s="22" t="s">
        <v>319</v>
      </c>
      <c r="H66" s="26" t="str">
        <f t="shared" ref="H66" si="17">IF(ISNA(VLOOKUP(G66,CommodityCodes,2,FALSE))=TRUE,"",VLOOKUP(G66,CommodityCodes,2,FALSE))</f>
        <v>Non-Potable Water</v>
      </c>
      <c r="I66" s="26" t="s">
        <v>1382</v>
      </c>
      <c r="J66" s="26">
        <v>150</v>
      </c>
      <c r="K66" s="26">
        <v>2.5000000000000001E-2</v>
      </c>
      <c r="L66" s="21"/>
    </row>
    <row r="67" spans="1:12" x14ac:dyDescent="0.2">
      <c r="A67" s="21" t="s">
        <v>1384</v>
      </c>
      <c r="B67" s="22" t="s">
        <v>2302</v>
      </c>
      <c r="C67" s="22" t="s">
        <v>972</v>
      </c>
      <c r="D67" s="22" t="s">
        <v>172</v>
      </c>
      <c r="E67" s="22" t="s">
        <v>236</v>
      </c>
      <c r="F67" s="22">
        <v>12</v>
      </c>
      <c r="G67" s="22" t="s">
        <v>319</v>
      </c>
      <c r="H67" s="26" t="str">
        <f t="shared" ref="H67" si="18">IF(ISNA(VLOOKUP(G67,CommodityCodes,2,FALSE))=TRUE,"",VLOOKUP(G67,CommodityCodes,2,FALSE))</f>
        <v>Non-Potable Water</v>
      </c>
      <c r="I67" s="26" t="s">
        <v>1382</v>
      </c>
      <c r="J67" s="26">
        <v>150</v>
      </c>
      <c r="K67" s="26">
        <v>2.5000000000000001E-2</v>
      </c>
      <c r="L67" s="21"/>
    </row>
    <row r="68" spans="1:12" x14ac:dyDescent="0.2">
      <c r="A68" s="21" t="s">
        <v>1385</v>
      </c>
      <c r="B68" s="22" t="s">
        <v>2303</v>
      </c>
      <c r="C68" s="22" t="s">
        <v>1380</v>
      </c>
      <c r="D68" s="22" t="s">
        <v>172</v>
      </c>
      <c r="E68" s="22" t="s">
        <v>236</v>
      </c>
      <c r="F68" s="22">
        <v>12</v>
      </c>
      <c r="G68" s="22" t="s">
        <v>319</v>
      </c>
      <c r="H68" s="26" t="str">
        <f t="shared" si="0"/>
        <v>Non-Potable Water</v>
      </c>
      <c r="I68" s="26" t="s">
        <v>1382</v>
      </c>
      <c r="J68" s="26">
        <v>150</v>
      </c>
      <c r="K68" s="26">
        <v>2.5000000000000001E-2</v>
      </c>
      <c r="L68" s="21"/>
    </row>
    <row r="69" spans="1:12" x14ac:dyDescent="0.2">
      <c r="A69" s="21" t="s">
        <v>2080</v>
      </c>
      <c r="B69" s="22" t="s">
        <v>2304</v>
      </c>
      <c r="C69" s="22" t="s">
        <v>2081</v>
      </c>
      <c r="D69" s="22" t="s">
        <v>904</v>
      </c>
      <c r="E69" s="22" t="s">
        <v>1554</v>
      </c>
      <c r="F69" s="22">
        <v>150</v>
      </c>
      <c r="G69" s="22" t="s">
        <v>1368</v>
      </c>
      <c r="H69" s="26" t="str">
        <f t="shared" si="0"/>
        <v>Southend Thickened Sludge</v>
      </c>
      <c r="I69" s="22" t="s">
        <v>2083</v>
      </c>
      <c r="J69" s="22">
        <v>60</v>
      </c>
      <c r="K69" s="22"/>
      <c r="L69" s="21"/>
    </row>
    <row r="70" spans="1:12" x14ac:dyDescent="0.2">
      <c r="A70" s="21" t="s">
        <v>2082</v>
      </c>
      <c r="B70" s="22" t="s">
        <v>2305</v>
      </c>
      <c r="C70" s="22" t="s">
        <v>2081</v>
      </c>
      <c r="D70" s="22" t="s">
        <v>904</v>
      </c>
      <c r="E70" s="22" t="s">
        <v>1554</v>
      </c>
      <c r="F70" s="22">
        <v>150</v>
      </c>
      <c r="G70" s="22" t="s">
        <v>1368</v>
      </c>
      <c r="H70" s="26" t="str">
        <f t="shared" ref="H70:H71" si="19">IF(ISNA(VLOOKUP(G70,CommodityCodes,2,FALSE))=TRUE,"",VLOOKUP(G70,CommodityCodes,2,FALSE))</f>
        <v>Southend Thickened Sludge</v>
      </c>
      <c r="I70" s="22" t="s">
        <v>2084</v>
      </c>
      <c r="J70" s="22">
        <v>60</v>
      </c>
      <c r="K70" s="22"/>
      <c r="L70" s="21"/>
    </row>
    <row r="71" spans="1:12" x14ac:dyDescent="0.2">
      <c r="A71" s="25" t="s">
        <v>1331</v>
      </c>
      <c r="B71" s="22" t="s">
        <v>2312</v>
      </c>
      <c r="C71" s="22" t="s">
        <v>2313</v>
      </c>
      <c r="D71" s="22" t="s">
        <v>1338</v>
      </c>
      <c r="E71" s="22" t="s">
        <v>2239</v>
      </c>
      <c r="F71" s="22">
        <v>50</v>
      </c>
      <c r="G71" s="22" t="s">
        <v>461</v>
      </c>
      <c r="H71" s="26" t="str">
        <f t="shared" si="19"/>
        <v>Potable Water</v>
      </c>
      <c r="I71" s="26"/>
      <c r="J71" s="26"/>
      <c r="K71" s="26"/>
      <c r="L71" s="25"/>
    </row>
    <row r="72" spans="1:12" x14ac:dyDescent="0.2">
      <c r="A72" s="25" t="s">
        <v>1331</v>
      </c>
      <c r="B72" s="22" t="s">
        <v>2314</v>
      </c>
      <c r="C72" s="22" t="s">
        <v>2313</v>
      </c>
      <c r="D72" s="22" t="s">
        <v>1338</v>
      </c>
      <c r="E72" s="22" t="s">
        <v>2239</v>
      </c>
      <c r="F72" s="22">
        <v>50</v>
      </c>
      <c r="G72" s="22" t="s">
        <v>461</v>
      </c>
      <c r="H72" s="26" t="str">
        <f t="shared" ref="H72:H73" si="20">IF(ISNA(VLOOKUP(G72,CommodityCodes,2,FALSE))=TRUE,"",VLOOKUP(G72,CommodityCodes,2,FALSE))</f>
        <v>Potable Water</v>
      </c>
      <c r="I72" s="26"/>
      <c r="J72" s="26"/>
      <c r="K72" s="26"/>
      <c r="L72" s="25"/>
    </row>
    <row r="73" spans="1:12" x14ac:dyDescent="0.2">
      <c r="A73" s="25" t="s">
        <v>1331</v>
      </c>
      <c r="B73" s="22" t="s">
        <v>2315</v>
      </c>
      <c r="C73" s="22" t="s">
        <v>2313</v>
      </c>
      <c r="D73" s="22" t="s">
        <v>1338</v>
      </c>
      <c r="E73" s="22" t="s">
        <v>2239</v>
      </c>
      <c r="F73" s="22">
        <v>50</v>
      </c>
      <c r="G73" s="22" t="s">
        <v>461</v>
      </c>
      <c r="H73" s="26" t="str">
        <f t="shared" si="20"/>
        <v>Potable Water</v>
      </c>
      <c r="I73" s="26"/>
      <c r="J73" s="26"/>
      <c r="K73" s="26"/>
      <c r="L73" s="25"/>
    </row>
    <row r="74" spans="1:12" x14ac:dyDescent="0.2">
      <c r="A74" s="25" t="s">
        <v>1331</v>
      </c>
      <c r="B74" s="22" t="s">
        <v>2316</v>
      </c>
      <c r="C74" s="22" t="s">
        <v>2313</v>
      </c>
      <c r="D74" s="22" t="s">
        <v>1338</v>
      </c>
      <c r="E74" s="22" t="s">
        <v>2239</v>
      </c>
      <c r="F74" s="22">
        <v>50</v>
      </c>
      <c r="G74" s="22" t="s">
        <v>461</v>
      </c>
      <c r="H74" s="26" t="str">
        <f t="shared" ref="H74:H75" si="21">IF(ISNA(VLOOKUP(G74,CommodityCodes,2,FALSE))=TRUE,"",VLOOKUP(G74,CommodityCodes,2,FALSE))</f>
        <v>Potable Water</v>
      </c>
      <c r="I74" s="26"/>
      <c r="J74" s="26"/>
      <c r="K74" s="26"/>
      <c r="L74" s="25"/>
    </row>
    <row r="75" spans="1:12" x14ac:dyDescent="0.2">
      <c r="A75" s="25" t="s">
        <v>2665</v>
      </c>
      <c r="B75" s="101" t="s">
        <v>2664</v>
      </c>
      <c r="C75" s="101" t="s">
        <v>2663</v>
      </c>
      <c r="D75" s="101" t="s">
        <v>706</v>
      </c>
      <c r="E75" s="101" t="s">
        <v>180</v>
      </c>
      <c r="F75" s="101">
        <v>12</v>
      </c>
      <c r="G75" s="101" t="s">
        <v>175</v>
      </c>
      <c r="H75" s="99" t="str">
        <f t="shared" si="21"/>
        <v>Sodium Hypochlorite</v>
      </c>
      <c r="I75" s="99"/>
      <c r="J75" s="99"/>
      <c r="K75" s="99"/>
      <c r="L75" s="25"/>
    </row>
    <row r="76" spans="1:12" x14ac:dyDescent="0.2">
      <c r="A76" s="21" t="s">
        <v>423</v>
      </c>
      <c r="B76" s="26" t="s">
        <v>2346</v>
      </c>
      <c r="C76" s="22" t="s">
        <v>2343</v>
      </c>
      <c r="D76" s="22" t="s">
        <v>172</v>
      </c>
      <c r="E76" s="22" t="s">
        <v>236</v>
      </c>
      <c r="F76" s="22" t="s">
        <v>222</v>
      </c>
      <c r="G76" s="22" t="s">
        <v>422</v>
      </c>
      <c r="H76" s="26" t="str">
        <f t="shared" si="0"/>
        <v>Instrument Air Supply</v>
      </c>
      <c r="I76" s="26" t="s">
        <v>1058</v>
      </c>
      <c r="J76" s="31"/>
      <c r="K76" s="31"/>
      <c r="L76" s="34" t="s">
        <v>2345</v>
      </c>
    </row>
    <row r="77" spans="1:12" x14ac:dyDescent="0.2">
      <c r="A77" s="35" t="s">
        <v>541</v>
      </c>
      <c r="B77" s="37"/>
      <c r="C77" s="37"/>
      <c r="D77" s="37"/>
      <c r="E77" s="37"/>
      <c r="F77" s="40"/>
      <c r="G77" s="37"/>
      <c r="H77" s="37" t="str">
        <f t="shared" si="0"/>
        <v/>
      </c>
      <c r="I77" s="37"/>
      <c r="J77" s="37"/>
      <c r="K77" s="37"/>
      <c r="L77" s="38"/>
    </row>
    <row r="78" spans="1:12" x14ac:dyDescent="0.2">
      <c r="A78" s="30" t="s">
        <v>229</v>
      </c>
      <c r="B78" s="22" t="s">
        <v>171</v>
      </c>
      <c r="C78" s="22" t="s">
        <v>40</v>
      </c>
      <c r="D78" s="22" t="s">
        <v>706</v>
      </c>
      <c r="E78" s="22" t="s">
        <v>180</v>
      </c>
      <c r="F78" s="22">
        <v>25</v>
      </c>
      <c r="G78" s="22" t="s">
        <v>145</v>
      </c>
      <c r="H78" s="26" t="str">
        <f t="shared" si="0"/>
        <v>Sodium Hydroxide</v>
      </c>
      <c r="I78" s="26"/>
      <c r="J78" s="26"/>
      <c r="K78" s="26"/>
      <c r="L78" s="25"/>
    </row>
    <row r="79" spans="1:12" x14ac:dyDescent="0.2">
      <c r="A79" s="30" t="s">
        <v>232</v>
      </c>
      <c r="B79" s="22" t="s">
        <v>192</v>
      </c>
      <c r="C79" s="22" t="s">
        <v>44</v>
      </c>
      <c r="D79" s="22" t="s">
        <v>706</v>
      </c>
      <c r="E79" s="22" t="s">
        <v>180</v>
      </c>
      <c r="F79" s="22">
        <v>25</v>
      </c>
      <c r="G79" s="22" t="s">
        <v>145</v>
      </c>
      <c r="H79" s="26" t="str">
        <f t="shared" si="0"/>
        <v>Sodium Hydroxide</v>
      </c>
      <c r="I79" s="26"/>
      <c r="J79" s="26"/>
      <c r="K79" s="26"/>
      <c r="L79" s="25"/>
    </row>
    <row r="80" spans="1:12" x14ac:dyDescent="0.2">
      <c r="A80" s="30" t="s">
        <v>230</v>
      </c>
      <c r="B80" s="22" t="s">
        <v>173</v>
      </c>
      <c r="C80" s="22" t="s">
        <v>40</v>
      </c>
      <c r="D80" s="22" t="s">
        <v>706</v>
      </c>
      <c r="E80" s="22" t="s">
        <v>180</v>
      </c>
      <c r="F80" s="22">
        <v>25</v>
      </c>
      <c r="G80" s="22" t="s">
        <v>147</v>
      </c>
      <c r="H80" s="26" t="str">
        <f t="shared" ref="H80:H217" si="22">IF(ISNA(VLOOKUP(G80,CommodityCodes,2,FALSE))=TRUE,"",VLOOKUP(G80,CommodityCodes,2,FALSE))</f>
        <v>Ferric Chloride</v>
      </c>
      <c r="I80" s="26"/>
      <c r="J80" s="26"/>
      <c r="K80" s="26"/>
      <c r="L80" s="25"/>
    </row>
    <row r="81" spans="1:12" x14ac:dyDescent="0.2">
      <c r="A81" s="30" t="s">
        <v>233</v>
      </c>
      <c r="B81" s="22" t="s">
        <v>193</v>
      </c>
      <c r="C81" s="22" t="s">
        <v>44</v>
      </c>
      <c r="D81" s="22" t="s">
        <v>706</v>
      </c>
      <c r="E81" s="22" t="s">
        <v>180</v>
      </c>
      <c r="F81" s="22">
        <v>25</v>
      </c>
      <c r="G81" s="22" t="s">
        <v>147</v>
      </c>
      <c r="H81" s="26" t="str">
        <f t="shared" si="22"/>
        <v>Ferric Chloride</v>
      </c>
      <c r="I81" s="26"/>
      <c r="J81" s="26"/>
      <c r="K81" s="26"/>
      <c r="L81" s="25"/>
    </row>
    <row r="82" spans="1:12" x14ac:dyDescent="0.2">
      <c r="A82" s="30" t="s">
        <v>231</v>
      </c>
      <c r="B82" s="22" t="s">
        <v>174</v>
      </c>
      <c r="C82" s="22" t="s">
        <v>40</v>
      </c>
      <c r="D82" s="22" t="s">
        <v>706</v>
      </c>
      <c r="E82" s="22" t="s">
        <v>180</v>
      </c>
      <c r="F82" s="22">
        <v>38</v>
      </c>
      <c r="G82" s="22" t="s">
        <v>175</v>
      </c>
      <c r="H82" s="26" t="str">
        <f t="shared" si="22"/>
        <v>Sodium Hypochlorite</v>
      </c>
      <c r="I82" s="26"/>
      <c r="J82" s="26"/>
      <c r="K82" s="26"/>
      <c r="L82" s="25"/>
    </row>
    <row r="83" spans="1:12" x14ac:dyDescent="0.2">
      <c r="A83" s="30" t="s">
        <v>234</v>
      </c>
      <c r="B83" s="22" t="s">
        <v>194</v>
      </c>
      <c r="C83" s="22" t="s">
        <v>44</v>
      </c>
      <c r="D83" s="22" t="s">
        <v>706</v>
      </c>
      <c r="E83" s="22" t="s">
        <v>180</v>
      </c>
      <c r="F83" s="22">
        <v>38</v>
      </c>
      <c r="G83" s="22" t="s">
        <v>175</v>
      </c>
      <c r="H83" s="26" t="str">
        <f t="shared" si="22"/>
        <v>Sodium Hypochlorite</v>
      </c>
      <c r="I83" s="26"/>
      <c r="J83" s="26"/>
      <c r="K83" s="26"/>
      <c r="L83" s="25"/>
    </row>
    <row r="84" spans="1:12" s="10" customFormat="1" ht="12" customHeight="1" x14ac:dyDescent="0.2">
      <c r="A84" s="34" t="s">
        <v>340</v>
      </c>
      <c r="B84" s="22" t="s">
        <v>343</v>
      </c>
      <c r="C84" s="22" t="s">
        <v>42</v>
      </c>
      <c r="D84" s="22" t="s">
        <v>706</v>
      </c>
      <c r="E84" s="22" t="s">
        <v>180</v>
      </c>
      <c r="F84" s="22">
        <v>38</v>
      </c>
      <c r="G84" s="22" t="s">
        <v>175</v>
      </c>
      <c r="H84" s="22" t="str">
        <f t="shared" si="22"/>
        <v>Sodium Hypochlorite</v>
      </c>
      <c r="I84" s="22"/>
      <c r="J84" s="22"/>
      <c r="K84" s="22"/>
      <c r="L84" s="21"/>
    </row>
    <row r="85" spans="1:12" s="10" customFormat="1" ht="12" customHeight="1" x14ac:dyDescent="0.2">
      <c r="A85" s="34" t="s">
        <v>341</v>
      </c>
      <c r="B85" s="22" t="s">
        <v>342</v>
      </c>
      <c r="C85" s="22" t="s">
        <v>45</v>
      </c>
      <c r="D85" s="22" t="s">
        <v>706</v>
      </c>
      <c r="E85" s="22" t="s">
        <v>180</v>
      </c>
      <c r="F85" s="22">
        <v>38</v>
      </c>
      <c r="G85" s="22" t="s">
        <v>175</v>
      </c>
      <c r="H85" s="22" t="str">
        <f t="shared" si="22"/>
        <v>Sodium Hypochlorite</v>
      </c>
      <c r="I85" s="22"/>
      <c r="J85" s="22"/>
      <c r="K85" s="22"/>
      <c r="L85" s="21"/>
    </row>
    <row r="86" spans="1:12" x14ac:dyDescent="0.2">
      <c r="A86" s="30" t="s">
        <v>235</v>
      </c>
      <c r="B86" s="22" t="s">
        <v>198</v>
      </c>
      <c r="C86" s="22" t="s">
        <v>43</v>
      </c>
      <c r="D86" s="22" t="s">
        <v>706</v>
      </c>
      <c r="E86" s="22" t="s">
        <v>180</v>
      </c>
      <c r="F86" s="22">
        <v>25</v>
      </c>
      <c r="G86" s="22" t="s">
        <v>145</v>
      </c>
      <c r="H86" s="26" t="str">
        <f t="shared" si="22"/>
        <v>Sodium Hydroxide</v>
      </c>
      <c r="I86" s="26"/>
      <c r="J86" s="26"/>
      <c r="K86" s="26"/>
      <c r="L86" s="25"/>
    </row>
    <row r="87" spans="1:12" x14ac:dyDescent="0.2">
      <c r="A87" s="30" t="s">
        <v>321</v>
      </c>
      <c r="B87" s="22" t="s">
        <v>226</v>
      </c>
      <c r="C87" s="22" t="s">
        <v>36</v>
      </c>
      <c r="D87" s="22" t="s">
        <v>172</v>
      </c>
      <c r="E87" s="22" t="s">
        <v>236</v>
      </c>
      <c r="F87" s="22">
        <v>50</v>
      </c>
      <c r="G87" s="22" t="s">
        <v>319</v>
      </c>
      <c r="H87" s="26" t="str">
        <f t="shared" si="22"/>
        <v>Non-Potable Water</v>
      </c>
      <c r="I87" s="26"/>
      <c r="J87" s="26">
        <v>414</v>
      </c>
      <c r="K87" s="26">
        <v>3.8</v>
      </c>
      <c r="L87" s="25"/>
    </row>
    <row r="88" spans="1:12" s="10" customFormat="1" x14ac:dyDescent="0.2">
      <c r="A88" s="30" t="s">
        <v>322</v>
      </c>
      <c r="B88" s="22" t="s">
        <v>326</v>
      </c>
      <c r="C88" s="22" t="s">
        <v>42</v>
      </c>
      <c r="D88" s="22" t="s">
        <v>172</v>
      </c>
      <c r="E88" s="22" t="s">
        <v>236</v>
      </c>
      <c r="F88" s="22">
        <v>20</v>
      </c>
      <c r="G88" s="22" t="s">
        <v>162</v>
      </c>
      <c r="H88" s="22" t="str">
        <f t="shared" si="22"/>
        <v>Flushing Water</v>
      </c>
      <c r="I88" s="22"/>
      <c r="J88" s="22">
        <v>345</v>
      </c>
      <c r="K88" s="22"/>
      <c r="L88" s="21"/>
    </row>
    <row r="89" spans="1:12" s="10" customFormat="1" x14ac:dyDescent="0.2">
      <c r="A89" s="30" t="s">
        <v>323</v>
      </c>
      <c r="B89" s="22" t="s">
        <v>327</v>
      </c>
      <c r="C89" s="22" t="s">
        <v>45</v>
      </c>
      <c r="D89" s="22" t="s">
        <v>172</v>
      </c>
      <c r="E89" s="22" t="s">
        <v>236</v>
      </c>
      <c r="F89" s="22">
        <v>20</v>
      </c>
      <c r="G89" s="22" t="s">
        <v>162</v>
      </c>
      <c r="H89" s="22" t="str">
        <f t="shared" si="22"/>
        <v>Flushing Water</v>
      </c>
      <c r="I89" s="22"/>
      <c r="J89" s="22">
        <v>345</v>
      </c>
      <c r="K89" s="22"/>
      <c r="L89" s="21"/>
    </row>
    <row r="90" spans="1:12" x14ac:dyDescent="0.2">
      <c r="A90" s="35" t="s">
        <v>2370</v>
      </c>
      <c r="B90" s="37"/>
      <c r="C90" s="37"/>
      <c r="D90" s="37"/>
      <c r="E90" s="37"/>
      <c r="F90" s="37"/>
      <c r="G90" s="37"/>
      <c r="H90" s="37" t="str">
        <f t="shared" si="22"/>
        <v/>
      </c>
      <c r="I90" s="37"/>
      <c r="J90" s="37"/>
      <c r="K90" s="37"/>
      <c r="L90" s="38"/>
    </row>
    <row r="91" spans="1:12" x14ac:dyDescent="0.2">
      <c r="A91" s="45" t="s">
        <v>2622</v>
      </c>
      <c r="B91" s="101"/>
      <c r="C91" s="99"/>
      <c r="D91" s="101"/>
      <c r="E91" s="101"/>
      <c r="F91" s="101"/>
      <c r="G91" s="101"/>
      <c r="H91" s="99" t="str">
        <f t="shared" si="22"/>
        <v/>
      </c>
      <c r="I91" s="31"/>
      <c r="J91" s="31"/>
      <c r="K91" s="31"/>
      <c r="L91" s="28"/>
    </row>
    <row r="92" spans="1:12" x14ac:dyDescent="0.2">
      <c r="A92" s="21" t="s">
        <v>2404</v>
      </c>
      <c r="B92" s="22" t="s">
        <v>2332</v>
      </c>
      <c r="C92" s="22" t="s">
        <v>1692</v>
      </c>
      <c r="D92" s="22" t="s">
        <v>172</v>
      </c>
      <c r="E92" s="22" t="s">
        <v>236</v>
      </c>
      <c r="F92" s="22">
        <v>12</v>
      </c>
      <c r="G92" s="22" t="s">
        <v>319</v>
      </c>
      <c r="H92" s="26" t="str">
        <f t="shared" si="22"/>
        <v>Non-Potable Water</v>
      </c>
      <c r="I92" s="26" t="s">
        <v>1382</v>
      </c>
      <c r="J92" s="26">
        <v>150</v>
      </c>
      <c r="K92" s="26">
        <v>2.5000000000000001E-2</v>
      </c>
      <c r="L92" s="21"/>
    </row>
    <row r="93" spans="1:12" x14ac:dyDescent="0.2">
      <c r="A93" s="21" t="s">
        <v>2405</v>
      </c>
      <c r="B93" s="22" t="s">
        <v>2333</v>
      </c>
      <c r="C93" s="22" t="s">
        <v>1692</v>
      </c>
      <c r="D93" s="22" t="s">
        <v>172</v>
      </c>
      <c r="E93" s="22" t="s">
        <v>236</v>
      </c>
      <c r="F93" s="22">
        <v>12</v>
      </c>
      <c r="G93" s="22" t="s">
        <v>319</v>
      </c>
      <c r="H93" s="26" t="str">
        <f t="shared" ref="H93:H95" si="23">IF(ISNA(VLOOKUP(G93,CommodityCodes,2,FALSE))=TRUE,"",VLOOKUP(G93,CommodityCodes,2,FALSE))</f>
        <v>Non-Potable Water</v>
      </c>
      <c r="I93" s="26" t="s">
        <v>1382</v>
      </c>
      <c r="J93" s="26">
        <v>150</v>
      </c>
      <c r="K93" s="26">
        <v>2.5000000000000001E-2</v>
      </c>
      <c r="L93" s="21"/>
    </row>
    <row r="94" spans="1:12" x14ac:dyDescent="0.2">
      <c r="A94" s="21" t="s">
        <v>2406</v>
      </c>
      <c r="B94" s="22" t="s">
        <v>2334</v>
      </c>
      <c r="C94" s="22" t="s">
        <v>1692</v>
      </c>
      <c r="D94" s="22" t="s">
        <v>172</v>
      </c>
      <c r="E94" s="22" t="s">
        <v>236</v>
      </c>
      <c r="F94" s="22">
        <v>12</v>
      </c>
      <c r="G94" s="22" t="s">
        <v>319</v>
      </c>
      <c r="H94" s="26" t="str">
        <f t="shared" si="23"/>
        <v>Non-Potable Water</v>
      </c>
      <c r="I94" s="26" t="s">
        <v>1382</v>
      </c>
      <c r="J94" s="26">
        <v>150</v>
      </c>
      <c r="K94" s="26">
        <v>2.5000000000000001E-2</v>
      </c>
      <c r="L94" s="21"/>
    </row>
    <row r="95" spans="1:12" x14ac:dyDescent="0.2">
      <c r="A95" s="45" t="s">
        <v>2623</v>
      </c>
      <c r="B95" s="101"/>
      <c r="C95" s="99"/>
      <c r="D95" s="101"/>
      <c r="E95" s="101"/>
      <c r="F95" s="101"/>
      <c r="G95" s="101"/>
      <c r="H95" s="99" t="str">
        <f t="shared" si="23"/>
        <v/>
      </c>
      <c r="I95" s="31"/>
      <c r="J95" s="31"/>
      <c r="K95" s="31"/>
      <c r="L95" s="28"/>
    </row>
    <row r="96" spans="1:12" x14ac:dyDescent="0.2">
      <c r="A96" s="25" t="s">
        <v>1562</v>
      </c>
      <c r="B96" s="101" t="s">
        <v>2674</v>
      </c>
      <c r="C96" s="22" t="s">
        <v>1559</v>
      </c>
      <c r="D96" s="22" t="s">
        <v>172</v>
      </c>
      <c r="E96" s="22" t="s">
        <v>236</v>
      </c>
      <c r="F96" s="22">
        <v>38</v>
      </c>
      <c r="G96" s="22" t="s">
        <v>162</v>
      </c>
      <c r="H96" s="26" t="str">
        <f t="shared" ref="H96:H99" si="24">IF(ISNA(VLOOKUP(G96,CommodityCodes,2,FALSE))=TRUE,"",VLOOKUP(G96,CommodityCodes,2,FALSE))</f>
        <v>Flushing Water</v>
      </c>
      <c r="I96" s="26" t="s">
        <v>1382</v>
      </c>
      <c r="J96" s="26" t="s">
        <v>2407</v>
      </c>
      <c r="K96" s="26">
        <v>3.5</v>
      </c>
      <c r="L96" s="25"/>
    </row>
    <row r="97" spans="1:12" x14ac:dyDescent="0.2">
      <c r="A97" s="25" t="s">
        <v>1566</v>
      </c>
      <c r="B97" s="101" t="s">
        <v>2396</v>
      </c>
      <c r="C97" s="22" t="s">
        <v>1559</v>
      </c>
      <c r="D97" s="22" t="s">
        <v>172</v>
      </c>
      <c r="E97" s="22" t="s">
        <v>236</v>
      </c>
      <c r="F97" s="22">
        <v>38</v>
      </c>
      <c r="G97" s="22" t="s">
        <v>162</v>
      </c>
      <c r="H97" s="26" t="str">
        <f t="shared" si="24"/>
        <v>Flushing Water</v>
      </c>
      <c r="I97" s="26" t="s">
        <v>1382</v>
      </c>
      <c r="J97" s="26" t="s">
        <v>2407</v>
      </c>
      <c r="K97" s="26">
        <v>3.5</v>
      </c>
      <c r="L97" s="25"/>
    </row>
    <row r="98" spans="1:12" x14ac:dyDescent="0.2">
      <c r="A98" s="25" t="s">
        <v>1568</v>
      </c>
      <c r="B98" s="101" t="s">
        <v>2395</v>
      </c>
      <c r="C98" s="22" t="s">
        <v>1559</v>
      </c>
      <c r="D98" s="22" t="s">
        <v>172</v>
      </c>
      <c r="E98" s="22" t="s">
        <v>236</v>
      </c>
      <c r="F98" s="22">
        <v>38</v>
      </c>
      <c r="G98" s="22" t="s">
        <v>162</v>
      </c>
      <c r="H98" s="26" t="str">
        <f t="shared" si="24"/>
        <v>Flushing Water</v>
      </c>
      <c r="I98" s="26">
        <v>965</v>
      </c>
      <c r="J98" s="26" t="s">
        <v>1934</v>
      </c>
      <c r="K98" s="26">
        <v>2.2000000000000002</v>
      </c>
      <c r="L98" s="25" t="s">
        <v>1991</v>
      </c>
    </row>
    <row r="99" spans="1:12" x14ac:dyDescent="0.2">
      <c r="A99" s="25" t="s">
        <v>1571</v>
      </c>
      <c r="B99" s="101" t="s">
        <v>2397</v>
      </c>
      <c r="C99" s="22" t="s">
        <v>1559</v>
      </c>
      <c r="D99" s="22" t="s">
        <v>172</v>
      </c>
      <c r="E99" s="22" t="s">
        <v>236</v>
      </c>
      <c r="F99" s="22">
        <v>38</v>
      </c>
      <c r="G99" s="22" t="s">
        <v>162</v>
      </c>
      <c r="H99" s="26" t="str">
        <f t="shared" si="24"/>
        <v>Flushing Water</v>
      </c>
      <c r="I99" s="26">
        <v>965</v>
      </c>
      <c r="J99" s="26" t="s">
        <v>1934</v>
      </c>
      <c r="K99" s="26">
        <v>2.2000000000000002</v>
      </c>
      <c r="L99" s="25" t="s">
        <v>1991</v>
      </c>
    </row>
    <row r="100" spans="1:12" x14ac:dyDescent="0.2">
      <c r="A100" s="21" t="s">
        <v>1583</v>
      </c>
      <c r="B100" s="22" t="s">
        <v>1584</v>
      </c>
      <c r="C100" s="22" t="s">
        <v>1576</v>
      </c>
      <c r="D100" s="22" t="s">
        <v>904</v>
      </c>
      <c r="E100" s="22" t="s">
        <v>1554</v>
      </c>
      <c r="F100" s="22">
        <v>100</v>
      </c>
      <c r="G100" s="22" t="s">
        <v>510</v>
      </c>
      <c r="H100" s="26" t="str">
        <f t="shared" ref="H100" si="25">IF(ISNA(VLOOKUP(G100,CommodityCodes,2,FALSE))=TRUE,"",VLOOKUP(G100,CommodityCodes,2,FALSE))</f>
        <v>Thickened Waste Activated Sludge</v>
      </c>
      <c r="I100" s="22">
        <v>1035</v>
      </c>
      <c r="J100" s="93" t="s">
        <v>2255</v>
      </c>
      <c r="K100" s="22">
        <v>4.4000000000000004</v>
      </c>
      <c r="L100" s="21"/>
    </row>
    <row r="101" spans="1:12" x14ac:dyDescent="0.2">
      <c r="A101" s="21" t="s">
        <v>1585</v>
      </c>
      <c r="B101" s="22" t="s">
        <v>1586</v>
      </c>
      <c r="C101" s="22" t="s">
        <v>1576</v>
      </c>
      <c r="D101" s="22" t="s">
        <v>904</v>
      </c>
      <c r="E101" s="22" t="s">
        <v>1554</v>
      </c>
      <c r="F101" s="22">
        <v>100</v>
      </c>
      <c r="G101" s="22" t="s">
        <v>510</v>
      </c>
      <c r="H101" s="26" t="str">
        <f t="shared" ref="H101" si="26">IF(ISNA(VLOOKUP(G101,CommodityCodes,2,FALSE))=TRUE,"",VLOOKUP(G101,CommodityCodes,2,FALSE))</f>
        <v>Thickened Waste Activated Sludge</v>
      </c>
      <c r="I101" s="22">
        <v>1035</v>
      </c>
      <c r="J101" s="22" t="s">
        <v>2255</v>
      </c>
      <c r="K101" s="22">
        <v>4.4000000000000004</v>
      </c>
      <c r="L101" s="21"/>
    </row>
    <row r="102" spans="1:12" x14ac:dyDescent="0.2">
      <c r="A102" s="21" t="s">
        <v>1610</v>
      </c>
      <c r="B102" s="22" t="s">
        <v>1611</v>
      </c>
      <c r="C102" s="22" t="s">
        <v>1589</v>
      </c>
      <c r="D102" s="22" t="s">
        <v>904</v>
      </c>
      <c r="E102" s="22" t="s">
        <v>1554</v>
      </c>
      <c r="F102" s="22">
        <v>100</v>
      </c>
      <c r="G102" s="22" t="s">
        <v>401</v>
      </c>
      <c r="H102" s="26" t="str">
        <f t="shared" ref="H102" si="27">IF(ISNA(VLOOKUP(G102,CommodityCodes,2,FALSE))=TRUE,"",VLOOKUP(G102,CommodityCodes,2,FALSE))</f>
        <v>Fermented Sludge</v>
      </c>
      <c r="I102" s="22">
        <v>360</v>
      </c>
      <c r="J102" s="22" t="s">
        <v>2256</v>
      </c>
      <c r="K102" s="22">
        <v>22.2</v>
      </c>
      <c r="L102" s="21"/>
    </row>
    <row r="103" spans="1:12" x14ac:dyDescent="0.2">
      <c r="A103" s="21" t="s">
        <v>1612</v>
      </c>
      <c r="B103" s="22" t="s">
        <v>1613</v>
      </c>
      <c r="C103" s="22" t="s">
        <v>1589</v>
      </c>
      <c r="D103" s="22" t="s">
        <v>904</v>
      </c>
      <c r="E103" s="22" t="s">
        <v>1554</v>
      </c>
      <c r="F103" s="22">
        <v>100</v>
      </c>
      <c r="G103" s="22" t="s">
        <v>401</v>
      </c>
      <c r="H103" s="26" t="str">
        <f t="shared" ref="H103:H112" si="28">IF(ISNA(VLOOKUP(G103,CommodityCodes,2,FALSE))=TRUE,"",VLOOKUP(G103,CommodityCodes,2,FALSE))</f>
        <v>Fermented Sludge</v>
      </c>
      <c r="I103" s="22">
        <v>360</v>
      </c>
      <c r="J103" s="22" t="s">
        <v>2256</v>
      </c>
      <c r="K103" s="22">
        <v>22.2</v>
      </c>
      <c r="L103" s="21"/>
    </row>
    <row r="104" spans="1:12" x14ac:dyDescent="0.2">
      <c r="A104" s="21" t="s">
        <v>1614</v>
      </c>
      <c r="B104" s="22" t="s">
        <v>1615</v>
      </c>
      <c r="C104" s="22" t="s">
        <v>1599</v>
      </c>
      <c r="D104" s="22" t="s">
        <v>904</v>
      </c>
      <c r="E104" s="22" t="s">
        <v>1554</v>
      </c>
      <c r="F104" s="22">
        <v>100</v>
      </c>
      <c r="G104" s="22" t="s">
        <v>401</v>
      </c>
      <c r="H104" s="26" t="str">
        <f t="shared" si="28"/>
        <v>Fermented Sludge</v>
      </c>
      <c r="I104" s="22">
        <v>360</v>
      </c>
      <c r="J104" s="22" t="s">
        <v>2256</v>
      </c>
      <c r="K104" s="22">
        <v>22.2</v>
      </c>
      <c r="L104" s="21"/>
    </row>
    <row r="105" spans="1:12" x14ac:dyDescent="0.2">
      <c r="A105" s="21" t="s">
        <v>1616</v>
      </c>
      <c r="B105" s="22" t="s">
        <v>1617</v>
      </c>
      <c r="C105" s="22" t="s">
        <v>1599</v>
      </c>
      <c r="D105" s="22" t="s">
        <v>904</v>
      </c>
      <c r="E105" s="22" t="s">
        <v>1554</v>
      </c>
      <c r="F105" s="22">
        <v>100</v>
      </c>
      <c r="G105" s="22" t="s">
        <v>401</v>
      </c>
      <c r="H105" s="26" t="str">
        <f t="shared" ref="H105:H111" si="29">IF(ISNA(VLOOKUP(G105,CommodityCodes,2,FALSE))=TRUE,"",VLOOKUP(G105,CommodityCodes,2,FALSE))</f>
        <v>Fermented Sludge</v>
      </c>
      <c r="I105" s="22">
        <v>360</v>
      </c>
      <c r="J105" s="22" t="s">
        <v>2256</v>
      </c>
      <c r="K105" s="22">
        <v>22.2</v>
      </c>
      <c r="L105" s="21"/>
    </row>
    <row r="106" spans="1:12" x14ac:dyDescent="0.2">
      <c r="A106" s="25" t="s">
        <v>1629</v>
      </c>
      <c r="B106" s="101" t="s">
        <v>2399</v>
      </c>
      <c r="C106" s="22" t="s">
        <v>1620</v>
      </c>
      <c r="D106" s="22" t="s">
        <v>172</v>
      </c>
      <c r="E106" s="22" t="s">
        <v>236</v>
      </c>
      <c r="F106" s="22">
        <v>38</v>
      </c>
      <c r="G106" s="22" t="s">
        <v>162</v>
      </c>
      <c r="H106" s="26" t="str">
        <f t="shared" si="29"/>
        <v>Flushing Water</v>
      </c>
      <c r="I106" s="22" t="s">
        <v>1382</v>
      </c>
      <c r="J106" s="22" t="s">
        <v>2407</v>
      </c>
      <c r="K106" s="22">
        <v>3.5</v>
      </c>
      <c r="L106" s="21"/>
    </row>
    <row r="107" spans="1:12" x14ac:dyDescent="0.2">
      <c r="A107" s="25" t="s">
        <v>1631</v>
      </c>
      <c r="B107" s="101" t="s">
        <v>2401</v>
      </c>
      <c r="C107" s="22" t="s">
        <v>1620</v>
      </c>
      <c r="D107" s="22" t="s">
        <v>172</v>
      </c>
      <c r="E107" s="22" t="s">
        <v>236</v>
      </c>
      <c r="F107" s="22">
        <v>38</v>
      </c>
      <c r="G107" s="22" t="s">
        <v>162</v>
      </c>
      <c r="H107" s="26" t="str">
        <f t="shared" si="29"/>
        <v>Flushing Water</v>
      </c>
      <c r="I107" s="22" t="s">
        <v>1382</v>
      </c>
      <c r="J107" s="22" t="s">
        <v>2407</v>
      </c>
      <c r="K107" s="22">
        <v>3.5</v>
      </c>
      <c r="L107" s="21"/>
    </row>
    <row r="108" spans="1:12" x14ac:dyDescent="0.2">
      <c r="A108" s="25" t="s">
        <v>1633</v>
      </c>
      <c r="B108" s="101" t="s">
        <v>2403</v>
      </c>
      <c r="C108" s="22" t="s">
        <v>1625</v>
      </c>
      <c r="D108" s="22" t="s">
        <v>172</v>
      </c>
      <c r="E108" s="22" t="s">
        <v>236</v>
      </c>
      <c r="F108" s="22">
        <v>38</v>
      </c>
      <c r="G108" s="22" t="s">
        <v>162</v>
      </c>
      <c r="H108" s="26" t="str">
        <f t="shared" si="29"/>
        <v>Flushing Water</v>
      </c>
      <c r="I108" s="22" t="s">
        <v>1382</v>
      </c>
      <c r="J108" s="22" t="s">
        <v>2407</v>
      </c>
      <c r="K108" s="22">
        <v>3.5</v>
      </c>
      <c r="L108" s="21"/>
    </row>
    <row r="109" spans="1:12" x14ac:dyDescent="0.2">
      <c r="A109" s="25" t="s">
        <v>2392</v>
      </c>
      <c r="B109" s="101" t="s">
        <v>2398</v>
      </c>
      <c r="C109" s="22" t="s">
        <v>1620</v>
      </c>
      <c r="D109" s="22" t="s">
        <v>172</v>
      </c>
      <c r="E109" s="22" t="s">
        <v>236</v>
      </c>
      <c r="F109" s="22">
        <v>38</v>
      </c>
      <c r="G109" s="22" t="s">
        <v>162</v>
      </c>
      <c r="H109" s="26" t="str">
        <f t="shared" si="29"/>
        <v>Flushing Water</v>
      </c>
      <c r="I109" s="22">
        <v>965</v>
      </c>
      <c r="J109" s="22" t="s">
        <v>1934</v>
      </c>
      <c r="K109" s="22">
        <v>2.2000000000000002</v>
      </c>
      <c r="L109" s="21" t="s">
        <v>1991</v>
      </c>
    </row>
    <row r="110" spans="1:12" x14ac:dyDescent="0.2">
      <c r="A110" s="25" t="s">
        <v>2393</v>
      </c>
      <c r="B110" s="101" t="s">
        <v>2400</v>
      </c>
      <c r="C110" s="22" t="s">
        <v>1620</v>
      </c>
      <c r="D110" s="22" t="s">
        <v>172</v>
      </c>
      <c r="E110" s="22" t="s">
        <v>236</v>
      </c>
      <c r="F110" s="22">
        <v>38</v>
      </c>
      <c r="G110" s="22" t="s">
        <v>162</v>
      </c>
      <c r="H110" s="26" t="str">
        <f t="shared" si="29"/>
        <v>Flushing Water</v>
      </c>
      <c r="I110" s="22">
        <v>965</v>
      </c>
      <c r="J110" s="22" t="s">
        <v>1934</v>
      </c>
      <c r="K110" s="22">
        <v>2.2000000000000002</v>
      </c>
      <c r="L110" s="21" t="s">
        <v>1991</v>
      </c>
    </row>
    <row r="111" spans="1:12" x14ac:dyDescent="0.2">
      <c r="A111" s="25" t="s">
        <v>2394</v>
      </c>
      <c r="B111" s="101" t="s">
        <v>2402</v>
      </c>
      <c r="C111" s="22" t="s">
        <v>1625</v>
      </c>
      <c r="D111" s="22" t="s">
        <v>172</v>
      </c>
      <c r="E111" s="22" t="s">
        <v>236</v>
      </c>
      <c r="F111" s="22">
        <v>38</v>
      </c>
      <c r="G111" s="22" t="s">
        <v>162</v>
      </c>
      <c r="H111" s="26" t="str">
        <f t="shared" si="29"/>
        <v>Flushing Water</v>
      </c>
      <c r="I111" s="22">
        <v>965</v>
      </c>
      <c r="J111" s="22" t="s">
        <v>1934</v>
      </c>
      <c r="K111" s="22">
        <v>2.2000000000000002</v>
      </c>
      <c r="L111" s="21" t="s">
        <v>1991</v>
      </c>
    </row>
    <row r="112" spans="1:12" x14ac:dyDescent="0.2">
      <c r="A112" s="21" t="s">
        <v>1655</v>
      </c>
      <c r="B112" s="22" t="s">
        <v>1658</v>
      </c>
      <c r="C112" s="22" t="s">
        <v>1640</v>
      </c>
      <c r="D112" s="22" t="s">
        <v>904</v>
      </c>
      <c r="E112" s="22" t="s">
        <v>1554</v>
      </c>
      <c r="F112" s="22">
        <v>100</v>
      </c>
      <c r="G112" s="22" t="s">
        <v>504</v>
      </c>
      <c r="H112" s="26" t="str">
        <f t="shared" si="28"/>
        <v>Thickened Fermented Sludge</v>
      </c>
      <c r="I112" s="22">
        <v>1035</v>
      </c>
      <c r="J112" s="22" t="s">
        <v>2255</v>
      </c>
      <c r="K112" s="22">
        <v>9.1999999999999993</v>
      </c>
      <c r="L112" s="21"/>
    </row>
    <row r="113" spans="1:12" x14ac:dyDescent="0.2">
      <c r="A113" s="21" t="s">
        <v>1656</v>
      </c>
      <c r="B113" s="22" t="s">
        <v>1660</v>
      </c>
      <c r="C113" s="22" t="s">
        <v>1640</v>
      </c>
      <c r="D113" s="22" t="s">
        <v>904</v>
      </c>
      <c r="E113" s="22" t="s">
        <v>1554</v>
      </c>
      <c r="F113" s="22">
        <v>100</v>
      </c>
      <c r="G113" s="22" t="s">
        <v>504</v>
      </c>
      <c r="H113" s="26" t="str">
        <f t="shared" ref="H113" si="30">IF(ISNA(VLOOKUP(G113,CommodityCodes,2,FALSE))=TRUE,"",VLOOKUP(G113,CommodityCodes,2,FALSE))</f>
        <v>Thickened Fermented Sludge</v>
      </c>
      <c r="I113" s="22">
        <v>1035</v>
      </c>
      <c r="J113" s="22" t="s">
        <v>2255</v>
      </c>
      <c r="K113" s="22">
        <v>9.1999999999999993</v>
      </c>
      <c r="L113" s="21"/>
    </row>
    <row r="114" spans="1:12" x14ac:dyDescent="0.2">
      <c r="A114" s="21" t="s">
        <v>1657</v>
      </c>
      <c r="B114" s="22" t="s">
        <v>1659</v>
      </c>
      <c r="C114" s="22" t="s">
        <v>1654</v>
      </c>
      <c r="D114" s="22" t="s">
        <v>904</v>
      </c>
      <c r="E114" s="22" t="s">
        <v>1554</v>
      </c>
      <c r="F114" s="22">
        <v>100</v>
      </c>
      <c r="G114" s="22" t="s">
        <v>504</v>
      </c>
      <c r="H114" s="26" t="str">
        <f t="shared" ref="H114:H115" si="31">IF(ISNA(VLOOKUP(G114,CommodityCodes,2,FALSE))=TRUE,"",VLOOKUP(G114,CommodityCodes,2,FALSE))</f>
        <v>Thickened Fermented Sludge</v>
      </c>
      <c r="I114" s="22">
        <v>1035</v>
      </c>
      <c r="J114" s="22" t="s">
        <v>2255</v>
      </c>
      <c r="K114" s="22">
        <v>9.1999999999999993</v>
      </c>
      <c r="L114" s="21"/>
    </row>
    <row r="115" spans="1:12" x14ac:dyDescent="0.2">
      <c r="A115" s="21" t="s">
        <v>2409</v>
      </c>
      <c r="B115" s="22" t="s">
        <v>2408</v>
      </c>
      <c r="C115" s="22" t="s">
        <v>1994</v>
      </c>
      <c r="D115" s="22" t="s">
        <v>904</v>
      </c>
      <c r="E115" s="22" t="s">
        <v>222</v>
      </c>
      <c r="F115" s="22" t="s">
        <v>1934</v>
      </c>
      <c r="G115" s="22" t="s">
        <v>162</v>
      </c>
      <c r="H115" s="26" t="str">
        <f t="shared" si="31"/>
        <v>Flushing Water</v>
      </c>
      <c r="I115" s="22" t="s">
        <v>1934</v>
      </c>
      <c r="J115" s="22" t="s">
        <v>1934</v>
      </c>
      <c r="K115" s="22" t="s">
        <v>1934</v>
      </c>
      <c r="L115" s="21" t="s">
        <v>1992</v>
      </c>
    </row>
    <row r="116" spans="1:12" x14ac:dyDescent="0.2">
      <c r="A116" s="21" t="s">
        <v>2335</v>
      </c>
      <c r="B116" s="22" t="s">
        <v>850</v>
      </c>
      <c r="C116" s="22" t="s">
        <v>1677</v>
      </c>
      <c r="D116" s="22" t="s">
        <v>848</v>
      </c>
      <c r="E116" s="22" t="s">
        <v>1393</v>
      </c>
      <c r="F116" s="63">
        <v>50</v>
      </c>
      <c r="G116" s="22" t="s">
        <v>399</v>
      </c>
      <c r="H116" s="22" t="str">
        <f t="shared" ref="H116" si="32">IF(ISNA(VLOOKUP(G116,CommodityCodes,2,FALSE))=TRUE,"",VLOOKUP(G116,CommodityCodes,2,FALSE))</f>
        <v>Fermented Sludge Filtrate</v>
      </c>
      <c r="I116" s="22" t="s">
        <v>2336</v>
      </c>
      <c r="J116" s="22"/>
      <c r="K116" s="22"/>
      <c r="L116" s="25"/>
    </row>
    <row r="117" spans="1:12" ht="12.6" customHeight="1" x14ac:dyDescent="0.2">
      <c r="A117" s="21" t="s">
        <v>2337</v>
      </c>
      <c r="B117" s="22" t="s">
        <v>850</v>
      </c>
      <c r="C117" s="22" t="s">
        <v>1677</v>
      </c>
      <c r="D117" s="22" t="s">
        <v>848</v>
      </c>
      <c r="E117" s="22" t="s">
        <v>1393</v>
      </c>
      <c r="F117" s="63">
        <v>50</v>
      </c>
      <c r="G117" s="22" t="s">
        <v>399</v>
      </c>
      <c r="H117" s="22" t="str">
        <f t="shared" ref="H117" si="33">IF(ISNA(VLOOKUP(G117,CommodityCodes,2,FALSE))=TRUE,"",VLOOKUP(G117,CommodityCodes,2,FALSE))</f>
        <v>Fermented Sludge Filtrate</v>
      </c>
      <c r="I117" s="22" t="s">
        <v>2336</v>
      </c>
      <c r="J117" s="22"/>
      <c r="K117" s="22"/>
      <c r="L117" s="25"/>
    </row>
    <row r="118" spans="1:12" x14ac:dyDescent="0.2">
      <c r="A118" s="35" t="s">
        <v>542</v>
      </c>
      <c r="B118" s="37"/>
      <c r="C118" s="37"/>
      <c r="D118" s="37"/>
      <c r="E118" s="37"/>
      <c r="F118" s="37"/>
      <c r="G118" s="37"/>
      <c r="H118" s="37" t="str">
        <f t="shared" si="22"/>
        <v/>
      </c>
      <c r="I118" s="37"/>
      <c r="J118" s="37"/>
      <c r="K118" s="37"/>
      <c r="L118" s="38"/>
    </row>
    <row r="119" spans="1:12" x14ac:dyDescent="0.2">
      <c r="A119" s="25" t="s">
        <v>2364</v>
      </c>
      <c r="B119" s="22" t="s">
        <v>2361</v>
      </c>
      <c r="C119" s="22" t="s">
        <v>1908</v>
      </c>
      <c r="D119" s="22" t="s">
        <v>2367</v>
      </c>
      <c r="E119" s="22" t="s">
        <v>2051</v>
      </c>
      <c r="F119" s="22">
        <v>300</v>
      </c>
      <c r="G119" s="22" t="s">
        <v>397</v>
      </c>
      <c r="H119" s="26" t="str">
        <f t="shared" si="22"/>
        <v>Foul Air</v>
      </c>
      <c r="I119" s="22"/>
      <c r="J119" s="22"/>
      <c r="K119" s="22"/>
      <c r="L119" s="30" t="s">
        <v>2368</v>
      </c>
    </row>
    <row r="120" spans="1:12" x14ac:dyDescent="0.2">
      <c r="A120" s="25" t="s">
        <v>2365</v>
      </c>
      <c r="B120" s="22" t="s">
        <v>2362</v>
      </c>
      <c r="C120" s="22" t="s">
        <v>1913</v>
      </c>
      <c r="D120" s="22" t="s">
        <v>2367</v>
      </c>
      <c r="E120" s="22" t="s">
        <v>2051</v>
      </c>
      <c r="F120" s="22">
        <v>300</v>
      </c>
      <c r="G120" s="22" t="s">
        <v>397</v>
      </c>
      <c r="H120" s="26" t="str">
        <f t="shared" ref="H120:H122" si="34">IF(ISNA(VLOOKUP(G120,CommodityCodes,2,FALSE))=TRUE,"",VLOOKUP(G120,CommodityCodes,2,FALSE))</f>
        <v>Foul Air</v>
      </c>
      <c r="I120" s="22"/>
      <c r="J120" s="22"/>
      <c r="K120" s="22"/>
      <c r="L120" s="30" t="s">
        <v>2368</v>
      </c>
    </row>
    <row r="121" spans="1:12" x14ac:dyDescent="0.2">
      <c r="A121" s="25" t="s">
        <v>2366</v>
      </c>
      <c r="B121" s="22" t="s">
        <v>2363</v>
      </c>
      <c r="C121" s="22" t="s">
        <v>1918</v>
      </c>
      <c r="D121" s="22" t="s">
        <v>2367</v>
      </c>
      <c r="E121" s="22" t="s">
        <v>2051</v>
      </c>
      <c r="F121" s="22">
        <v>300</v>
      </c>
      <c r="G121" s="22" t="s">
        <v>397</v>
      </c>
      <c r="H121" s="26" t="str">
        <f t="shared" si="34"/>
        <v>Foul Air</v>
      </c>
      <c r="I121" s="22"/>
      <c r="J121" s="22"/>
      <c r="K121" s="22"/>
      <c r="L121" s="30" t="s">
        <v>2368</v>
      </c>
    </row>
    <row r="122" spans="1:12" x14ac:dyDescent="0.2">
      <c r="A122" s="25" t="s">
        <v>1969</v>
      </c>
      <c r="B122" s="99" t="s">
        <v>2324</v>
      </c>
      <c r="C122" s="31" t="s">
        <v>1831</v>
      </c>
      <c r="D122" s="99" t="s">
        <v>848</v>
      </c>
      <c r="E122" s="101" t="s">
        <v>1393</v>
      </c>
      <c r="F122" s="63"/>
      <c r="G122" s="101" t="s">
        <v>261</v>
      </c>
      <c r="H122" s="101" t="str">
        <f t="shared" si="34"/>
        <v>Glycol Supply</v>
      </c>
      <c r="I122" s="30"/>
      <c r="J122" s="101"/>
      <c r="K122" s="101"/>
      <c r="L122" s="30" t="s">
        <v>1958</v>
      </c>
    </row>
    <row r="123" spans="1:12" x14ac:dyDescent="0.2">
      <c r="A123" s="25" t="s">
        <v>1974</v>
      </c>
      <c r="B123" s="22" t="s">
        <v>1981</v>
      </c>
      <c r="C123" s="22" t="s">
        <v>1831</v>
      </c>
      <c r="D123" s="22" t="s">
        <v>1982</v>
      </c>
      <c r="E123" s="22" t="s">
        <v>222</v>
      </c>
      <c r="F123" s="22">
        <v>32</v>
      </c>
      <c r="G123" s="22" t="s">
        <v>445</v>
      </c>
      <c r="H123" s="26" t="str">
        <f t="shared" si="22"/>
        <v>Natural Gas</v>
      </c>
      <c r="I123" s="22" t="s">
        <v>222</v>
      </c>
      <c r="J123" s="22" t="s">
        <v>222</v>
      </c>
      <c r="K123" s="22" t="s">
        <v>222</v>
      </c>
      <c r="L123" s="30" t="s">
        <v>1958</v>
      </c>
    </row>
    <row r="124" spans="1:12" x14ac:dyDescent="0.2">
      <c r="A124" s="25" t="s">
        <v>1974</v>
      </c>
      <c r="B124" s="22" t="s">
        <v>1983</v>
      </c>
      <c r="C124" s="22" t="s">
        <v>1831</v>
      </c>
      <c r="D124" s="22" t="s">
        <v>1982</v>
      </c>
      <c r="E124" s="22" t="s">
        <v>222</v>
      </c>
      <c r="F124" s="22">
        <v>32</v>
      </c>
      <c r="G124" s="22" t="s">
        <v>445</v>
      </c>
      <c r="H124" s="26" t="str">
        <f t="shared" ref="H124" si="35">IF(ISNA(VLOOKUP(G124,CommodityCodes,2,FALSE))=TRUE,"",VLOOKUP(G124,CommodityCodes,2,FALSE))</f>
        <v>Natural Gas</v>
      </c>
      <c r="I124" s="22" t="s">
        <v>222</v>
      </c>
      <c r="J124" s="22" t="s">
        <v>222</v>
      </c>
      <c r="K124" s="22" t="s">
        <v>222</v>
      </c>
      <c r="L124" s="30" t="s">
        <v>1958</v>
      </c>
    </row>
    <row r="125" spans="1:12" x14ac:dyDescent="0.2">
      <c r="A125" s="25" t="s">
        <v>1984</v>
      </c>
      <c r="B125" s="22" t="s">
        <v>1985</v>
      </c>
      <c r="C125" s="22" t="s">
        <v>1831</v>
      </c>
      <c r="D125" s="22" t="s">
        <v>1986</v>
      </c>
      <c r="E125" s="22" t="s">
        <v>222</v>
      </c>
      <c r="F125" s="22">
        <v>25</v>
      </c>
      <c r="G125" s="22" t="s">
        <v>445</v>
      </c>
      <c r="H125" s="26" t="str">
        <f t="shared" ref="H125" si="36">IF(ISNA(VLOOKUP(G125,CommodityCodes,2,FALSE))=TRUE,"",VLOOKUP(G125,CommodityCodes,2,FALSE))</f>
        <v>Natural Gas</v>
      </c>
      <c r="I125" s="22" t="s">
        <v>222</v>
      </c>
      <c r="J125" s="22" t="s">
        <v>222</v>
      </c>
      <c r="K125" s="22" t="s">
        <v>222</v>
      </c>
      <c r="L125" s="30" t="s">
        <v>1958</v>
      </c>
    </row>
    <row r="126" spans="1:12" x14ac:dyDescent="0.2">
      <c r="A126" s="25" t="s">
        <v>1984</v>
      </c>
      <c r="B126" s="22" t="s">
        <v>1987</v>
      </c>
      <c r="C126" s="22" t="s">
        <v>1831</v>
      </c>
      <c r="D126" s="22" t="s">
        <v>1986</v>
      </c>
      <c r="E126" s="22" t="s">
        <v>222</v>
      </c>
      <c r="F126" s="22">
        <v>25</v>
      </c>
      <c r="G126" s="22" t="s">
        <v>445</v>
      </c>
      <c r="H126" s="26" t="str">
        <f t="shared" ref="H126" si="37">IF(ISNA(VLOOKUP(G126,CommodityCodes,2,FALSE))=TRUE,"",VLOOKUP(G126,CommodityCodes,2,FALSE))</f>
        <v>Natural Gas</v>
      </c>
      <c r="I126" s="22" t="s">
        <v>222</v>
      </c>
      <c r="J126" s="22" t="s">
        <v>222</v>
      </c>
      <c r="K126" s="22" t="s">
        <v>222</v>
      </c>
      <c r="L126" s="30" t="s">
        <v>1958</v>
      </c>
    </row>
    <row r="127" spans="1:12" x14ac:dyDescent="0.2">
      <c r="A127" s="25" t="s">
        <v>1988</v>
      </c>
      <c r="B127" s="22" t="s">
        <v>1989</v>
      </c>
      <c r="C127" s="22" t="s">
        <v>1831</v>
      </c>
      <c r="D127" s="22" t="s">
        <v>1986</v>
      </c>
      <c r="E127" s="22" t="s">
        <v>222</v>
      </c>
      <c r="F127" s="22">
        <v>25</v>
      </c>
      <c r="G127" s="22" t="s">
        <v>261</v>
      </c>
      <c r="H127" s="26" t="str">
        <f t="shared" ref="H127:H128" si="38">IF(ISNA(VLOOKUP(G127,CommodityCodes,2,FALSE))=TRUE,"",VLOOKUP(G127,CommodityCodes,2,FALSE))</f>
        <v>Glycol Supply</v>
      </c>
      <c r="I127" s="22" t="s">
        <v>222</v>
      </c>
      <c r="J127" s="22" t="s">
        <v>222</v>
      </c>
      <c r="K127" s="22" t="s">
        <v>222</v>
      </c>
      <c r="L127" s="30" t="s">
        <v>1958</v>
      </c>
    </row>
    <row r="128" spans="1:12" x14ac:dyDescent="0.2">
      <c r="A128" s="25" t="s">
        <v>1990</v>
      </c>
      <c r="B128" s="22" t="s">
        <v>2253</v>
      </c>
      <c r="C128" s="22" t="s">
        <v>1901</v>
      </c>
      <c r="D128" s="22" t="s">
        <v>918</v>
      </c>
      <c r="E128" s="22" t="s">
        <v>236</v>
      </c>
      <c r="F128" s="22">
        <v>38</v>
      </c>
      <c r="G128" s="22" t="s">
        <v>319</v>
      </c>
      <c r="H128" s="26" t="str">
        <f t="shared" si="38"/>
        <v>Non-Potable Water</v>
      </c>
      <c r="I128" s="26" t="s">
        <v>1382</v>
      </c>
      <c r="J128" s="26">
        <v>150</v>
      </c>
      <c r="K128" s="26">
        <v>2.5</v>
      </c>
      <c r="L128" s="30"/>
    </row>
    <row r="129" spans="1:12" x14ac:dyDescent="0.2">
      <c r="A129" s="35" t="s">
        <v>543</v>
      </c>
      <c r="B129" s="37"/>
      <c r="C129" s="37"/>
      <c r="D129" s="37"/>
      <c r="E129" s="37"/>
      <c r="F129" s="37"/>
      <c r="G129" s="37"/>
      <c r="H129" s="37" t="str">
        <f t="shared" si="22"/>
        <v/>
      </c>
      <c r="I129" s="37"/>
      <c r="J129" s="37"/>
      <c r="K129" s="37"/>
      <c r="L129" s="38"/>
    </row>
    <row r="130" spans="1:12" x14ac:dyDescent="0.2">
      <c r="A130" s="25" t="s">
        <v>2229</v>
      </c>
      <c r="B130" s="22" t="s">
        <v>2230</v>
      </c>
      <c r="C130" s="22" t="s">
        <v>1458</v>
      </c>
      <c r="D130" s="22" t="s">
        <v>172</v>
      </c>
      <c r="E130" s="22" t="s">
        <v>236</v>
      </c>
      <c r="F130" s="22">
        <v>75</v>
      </c>
      <c r="G130" s="22" t="s">
        <v>162</v>
      </c>
      <c r="H130" s="26" t="str">
        <f t="shared" si="22"/>
        <v>Flushing Water</v>
      </c>
      <c r="I130" s="26" t="s">
        <v>1382</v>
      </c>
      <c r="J130" s="26" t="s">
        <v>2231</v>
      </c>
      <c r="K130" s="26"/>
      <c r="L130" s="30"/>
    </row>
    <row r="131" spans="1:12" x14ac:dyDescent="0.2">
      <c r="A131" s="25" t="s">
        <v>2229</v>
      </c>
      <c r="B131" s="22" t="s">
        <v>2232</v>
      </c>
      <c r="C131" s="22" t="s">
        <v>1459</v>
      </c>
      <c r="D131" s="22" t="s">
        <v>172</v>
      </c>
      <c r="E131" s="22" t="s">
        <v>236</v>
      </c>
      <c r="F131" s="22">
        <v>75</v>
      </c>
      <c r="G131" s="22" t="s">
        <v>162</v>
      </c>
      <c r="H131" s="26" t="str">
        <f t="shared" ref="H131:H135" si="39">IF(ISNA(VLOOKUP(G131,CommodityCodes,2,FALSE))=TRUE,"",VLOOKUP(G131,CommodityCodes,2,FALSE))</f>
        <v>Flushing Water</v>
      </c>
      <c r="I131" s="26" t="s">
        <v>1382</v>
      </c>
      <c r="J131" s="26" t="s">
        <v>2231</v>
      </c>
      <c r="K131" s="26"/>
      <c r="L131" s="25"/>
    </row>
    <row r="132" spans="1:12" x14ac:dyDescent="0.2">
      <c r="A132" s="25" t="s">
        <v>2229</v>
      </c>
      <c r="B132" s="22" t="s">
        <v>2233</v>
      </c>
      <c r="C132" s="22" t="s">
        <v>1460</v>
      </c>
      <c r="D132" s="22" t="s">
        <v>172</v>
      </c>
      <c r="E132" s="22" t="s">
        <v>236</v>
      </c>
      <c r="F132" s="22">
        <v>75</v>
      </c>
      <c r="G132" s="22" t="s">
        <v>162</v>
      </c>
      <c r="H132" s="26" t="str">
        <f t="shared" si="39"/>
        <v>Flushing Water</v>
      </c>
      <c r="I132" s="26" t="s">
        <v>1382</v>
      </c>
      <c r="J132" s="26" t="s">
        <v>2231</v>
      </c>
      <c r="K132" s="26"/>
      <c r="L132" s="25"/>
    </row>
    <row r="133" spans="1:12" x14ac:dyDescent="0.2">
      <c r="A133" s="25" t="s">
        <v>2229</v>
      </c>
      <c r="B133" s="22" t="s">
        <v>2234</v>
      </c>
      <c r="C133" s="22" t="s">
        <v>1468</v>
      </c>
      <c r="D133" s="22" t="s">
        <v>172</v>
      </c>
      <c r="E133" s="22" t="s">
        <v>236</v>
      </c>
      <c r="F133" s="22">
        <v>75</v>
      </c>
      <c r="G133" s="22" t="s">
        <v>162</v>
      </c>
      <c r="H133" s="26" t="str">
        <f t="shared" si="39"/>
        <v>Flushing Water</v>
      </c>
      <c r="I133" s="26" t="s">
        <v>1382</v>
      </c>
      <c r="J133" s="26" t="s">
        <v>2231</v>
      </c>
      <c r="K133" s="26"/>
      <c r="L133" s="25"/>
    </row>
    <row r="134" spans="1:12" x14ac:dyDescent="0.2">
      <c r="A134" s="25" t="s">
        <v>2229</v>
      </c>
      <c r="B134" s="22" t="s">
        <v>2235</v>
      </c>
      <c r="C134" s="22" t="s">
        <v>1469</v>
      </c>
      <c r="D134" s="22" t="s">
        <v>172</v>
      </c>
      <c r="E134" s="22" t="s">
        <v>236</v>
      </c>
      <c r="F134" s="22">
        <v>75</v>
      </c>
      <c r="G134" s="22" t="s">
        <v>162</v>
      </c>
      <c r="H134" s="26" t="str">
        <f t="shared" si="39"/>
        <v>Flushing Water</v>
      </c>
      <c r="I134" s="26" t="s">
        <v>1382</v>
      </c>
      <c r="J134" s="26" t="s">
        <v>2231</v>
      </c>
      <c r="K134" s="26"/>
      <c r="L134" s="25"/>
    </row>
    <row r="135" spans="1:12" x14ac:dyDescent="0.2">
      <c r="A135" s="25" t="s">
        <v>2229</v>
      </c>
      <c r="B135" s="22" t="s">
        <v>2236</v>
      </c>
      <c r="C135" s="22" t="s">
        <v>1477</v>
      </c>
      <c r="D135" s="22" t="s">
        <v>172</v>
      </c>
      <c r="E135" s="22" t="s">
        <v>236</v>
      </c>
      <c r="F135" s="22">
        <v>75</v>
      </c>
      <c r="G135" s="22" t="s">
        <v>162</v>
      </c>
      <c r="H135" s="26" t="str">
        <f t="shared" si="39"/>
        <v>Flushing Water</v>
      </c>
      <c r="I135" s="26" t="s">
        <v>1382</v>
      </c>
      <c r="J135" s="26" t="s">
        <v>2231</v>
      </c>
      <c r="K135" s="26"/>
      <c r="L135" s="25"/>
    </row>
    <row r="136" spans="1:12" x14ac:dyDescent="0.2">
      <c r="A136" s="25" t="s">
        <v>2229</v>
      </c>
      <c r="B136" s="22" t="s">
        <v>2237</v>
      </c>
      <c r="C136" s="22" t="s">
        <v>1478</v>
      </c>
      <c r="D136" s="22" t="s">
        <v>172</v>
      </c>
      <c r="E136" s="22" t="s">
        <v>236</v>
      </c>
      <c r="F136" s="22">
        <v>75</v>
      </c>
      <c r="G136" s="22" t="s">
        <v>162</v>
      </c>
      <c r="H136" s="26" t="str">
        <f t="shared" ref="H136:H137" si="40">IF(ISNA(VLOOKUP(G136,CommodityCodes,2,FALSE))=TRUE,"",VLOOKUP(G136,CommodityCodes,2,FALSE))</f>
        <v>Flushing Water</v>
      </c>
      <c r="I136" s="26" t="s">
        <v>1382</v>
      </c>
      <c r="J136" s="26" t="s">
        <v>2231</v>
      </c>
      <c r="K136" s="26"/>
      <c r="L136" s="25"/>
    </row>
    <row r="137" spans="1:12" x14ac:dyDescent="0.2">
      <c r="A137" s="25" t="s">
        <v>2229</v>
      </c>
      <c r="B137" s="22" t="s">
        <v>2238</v>
      </c>
      <c r="C137" s="22" t="s">
        <v>1495</v>
      </c>
      <c r="D137" s="22" t="s">
        <v>172</v>
      </c>
      <c r="E137" s="22" t="s">
        <v>236</v>
      </c>
      <c r="F137" s="22">
        <v>75</v>
      </c>
      <c r="G137" s="22" t="s">
        <v>162</v>
      </c>
      <c r="H137" s="26" t="str">
        <f t="shared" si="40"/>
        <v>Flushing Water</v>
      </c>
      <c r="I137" s="26" t="s">
        <v>1382</v>
      </c>
      <c r="J137" s="26" t="s">
        <v>2231</v>
      </c>
      <c r="K137" s="26"/>
      <c r="L137" s="25"/>
    </row>
    <row r="138" spans="1:12" x14ac:dyDescent="0.2">
      <c r="A138" s="25" t="s">
        <v>1331</v>
      </c>
      <c r="B138" s="22" t="s">
        <v>1332</v>
      </c>
      <c r="C138" s="22" t="s">
        <v>1330</v>
      </c>
      <c r="D138" s="22" t="s">
        <v>1338</v>
      </c>
      <c r="E138" s="22" t="s">
        <v>2239</v>
      </c>
      <c r="F138" s="22">
        <v>100</v>
      </c>
      <c r="G138" s="22" t="s">
        <v>461</v>
      </c>
      <c r="H138" s="26" t="str">
        <f t="shared" ref="H138" si="41">IF(ISNA(VLOOKUP(G138,CommodityCodes,2,FALSE))=TRUE,"",VLOOKUP(G138,CommodityCodes,2,FALSE))</f>
        <v>Potable Water</v>
      </c>
      <c r="I138" s="26"/>
      <c r="J138" s="26"/>
      <c r="K138" s="26"/>
      <c r="L138" s="25"/>
    </row>
    <row r="139" spans="1:12" x14ac:dyDescent="0.2">
      <c r="A139" s="25" t="s">
        <v>1331</v>
      </c>
      <c r="B139" s="22" t="s">
        <v>1333</v>
      </c>
      <c r="C139" s="22" t="s">
        <v>1330</v>
      </c>
      <c r="D139" s="22" t="s">
        <v>1338</v>
      </c>
      <c r="E139" s="22" t="s">
        <v>2239</v>
      </c>
      <c r="F139" s="22">
        <v>100</v>
      </c>
      <c r="G139" s="22" t="s">
        <v>461</v>
      </c>
      <c r="H139" s="26" t="str">
        <f t="shared" si="22"/>
        <v>Potable Water</v>
      </c>
      <c r="I139" s="26"/>
      <c r="J139" s="26"/>
      <c r="K139" s="26"/>
      <c r="L139" s="25"/>
    </row>
    <row r="140" spans="1:12" x14ac:dyDescent="0.2">
      <c r="A140" s="25" t="s">
        <v>1331</v>
      </c>
      <c r="B140" s="22" t="s">
        <v>1334</v>
      </c>
      <c r="C140" s="22" t="s">
        <v>1330</v>
      </c>
      <c r="D140" s="22" t="s">
        <v>1338</v>
      </c>
      <c r="E140" s="22" t="s">
        <v>2239</v>
      </c>
      <c r="F140" s="22">
        <v>100</v>
      </c>
      <c r="G140" s="22" t="s">
        <v>461</v>
      </c>
      <c r="H140" s="26" t="str">
        <f t="shared" si="22"/>
        <v>Potable Water</v>
      </c>
      <c r="I140" s="26"/>
      <c r="J140" s="26"/>
      <c r="K140" s="26"/>
      <c r="L140" s="25"/>
    </row>
    <row r="141" spans="1:12" x14ac:dyDescent="0.2">
      <c r="A141" s="25" t="s">
        <v>1331</v>
      </c>
      <c r="B141" s="22" t="s">
        <v>1335</v>
      </c>
      <c r="C141" s="22" t="s">
        <v>1330</v>
      </c>
      <c r="D141" s="22" t="s">
        <v>1338</v>
      </c>
      <c r="E141" s="22" t="s">
        <v>2239</v>
      </c>
      <c r="F141" s="22">
        <v>100</v>
      </c>
      <c r="G141" s="22" t="s">
        <v>461</v>
      </c>
      <c r="H141" s="26" t="str">
        <f t="shared" si="22"/>
        <v>Potable Water</v>
      </c>
      <c r="I141" s="26"/>
      <c r="J141" s="26"/>
      <c r="K141" s="26"/>
      <c r="L141" s="25"/>
    </row>
    <row r="142" spans="1:12" x14ac:dyDescent="0.2">
      <c r="A142" s="25" t="s">
        <v>1331</v>
      </c>
      <c r="B142" s="22" t="s">
        <v>1336</v>
      </c>
      <c r="C142" s="22" t="s">
        <v>1330</v>
      </c>
      <c r="D142" s="22" t="s">
        <v>1338</v>
      </c>
      <c r="E142" s="22" t="s">
        <v>2239</v>
      </c>
      <c r="F142" s="22">
        <v>32</v>
      </c>
      <c r="G142" s="22" t="s">
        <v>382</v>
      </c>
      <c r="H142" s="26" t="str">
        <f t="shared" si="22"/>
        <v>Domestic Hot Water</v>
      </c>
      <c r="I142" s="26"/>
      <c r="J142" s="26"/>
      <c r="K142" s="26"/>
      <c r="L142" s="25"/>
    </row>
    <row r="143" spans="1:12" x14ac:dyDescent="0.2">
      <c r="A143" s="25" t="s">
        <v>1331</v>
      </c>
      <c r="B143" s="22" t="s">
        <v>1337</v>
      </c>
      <c r="C143" s="22" t="s">
        <v>1330</v>
      </c>
      <c r="D143" s="22" t="s">
        <v>1338</v>
      </c>
      <c r="E143" s="22" t="s">
        <v>2239</v>
      </c>
      <c r="F143" s="22">
        <v>32</v>
      </c>
      <c r="G143" s="22" t="s">
        <v>382</v>
      </c>
      <c r="H143" s="26" t="str">
        <f t="shared" ref="H143" si="42">IF(ISNA(VLOOKUP(G143,CommodityCodes,2,FALSE))=TRUE,"",VLOOKUP(G143,CommodityCodes,2,FALSE))</f>
        <v>Domestic Hot Water</v>
      </c>
      <c r="I143" s="26"/>
      <c r="J143" s="26"/>
      <c r="K143" s="26"/>
      <c r="L143" s="25"/>
    </row>
    <row r="144" spans="1:12" x14ac:dyDescent="0.2">
      <c r="A144" s="25" t="s">
        <v>2518</v>
      </c>
      <c r="B144" s="101" t="s">
        <v>2519</v>
      </c>
      <c r="C144" s="101" t="s">
        <v>2520</v>
      </c>
      <c r="D144" s="101" t="s">
        <v>904</v>
      </c>
      <c r="E144" s="93" t="s">
        <v>222</v>
      </c>
      <c r="F144" s="101" t="s">
        <v>222</v>
      </c>
      <c r="G144" s="101" t="s">
        <v>147</v>
      </c>
      <c r="H144" s="99" t="str">
        <f t="shared" ref="H144:H191" si="43">IF(ISNA(VLOOKUP(G144,CommodityCodes,2,FALSE))=TRUE,"",VLOOKUP(G144,CommodityCodes,2,FALSE))</f>
        <v>Ferric Chloride</v>
      </c>
      <c r="I144" s="99" t="s">
        <v>222</v>
      </c>
      <c r="J144" s="99" t="s">
        <v>222</v>
      </c>
      <c r="K144" s="99" t="s">
        <v>222</v>
      </c>
      <c r="L144" s="25" t="s">
        <v>2521</v>
      </c>
    </row>
    <row r="145" spans="1:12" x14ac:dyDescent="0.2">
      <c r="A145" s="25" t="s">
        <v>2525</v>
      </c>
      <c r="B145" s="101" t="s">
        <v>2523</v>
      </c>
      <c r="C145" s="101" t="s">
        <v>2520</v>
      </c>
      <c r="D145" s="101" t="s">
        <v>904</v>
      </c>
      <c r="E145" s="93" t="s">
        <v>222</v>
      </c>
      <c r="F145" s="101" t="s">
        <v>222</v>
      </c>
      <c r="G145" s="101" t="s">
        <v>147</v>
      </c>
      <c r="H145" s="99" t="str">
        <f t="shared" si="43"/>
        <v>Ferric Chloride</v>
      </c>
      <c r="I145" s="99" t="s">
        <v>222</v>
      </c>
      <c r="J145" s="99" t="s">
        <v>222</v>
      </c>
      <c r="K145" s="99" t="s">
        <v>222</v>
      </c>
      <c r="L145" s="25" t="s">
        <v>2521</v>
      </c>
    </row>
    <row r="146" spans="1:12" x14ac:dyDescent="0.2">
      <c r="A146" s="25" t="s">
        <v>2526</v>
      </c>
      <c r="B146" s="101" t="s">
        <v>2524</v>
      </c>
      <c r="C146" s="101" t="s">
        <v>2520</v>
      </c>
      <c r="D146" s="101" t="s">
        <v>904</v>
      </c>
      <c r="E146" s="93" t="s">
        <v>222</v>
      </c>
      <c r="F146" s="101" t="s">
        <v>222</v>
      </c>
      <c r="G146" s="101" t="s">
        <v>147</v>
      </c>
      <c r="H146" s="99" t="str">
        <f t="shared" si="43"/>
        <v>Ferric Chloride</v>
      </c>
      <c r="I146" s="99" t="s">
        <v>222</v>
      </c>
      <c r="J146" s="99" t="s">
        <v>222</v>
      </c>
      <c r="K146" s="99" t="s">
        <v>222</v>
      </c>
      <c r="L146" s="25" t="s">
        <v>2521</v>
      </c>
    </row>
    <row r="147" spans="1:12" x14ac:dyDescent="0.2">
      <c r="A147" s="25" t="s">
        <v>2527</v>
      </c>
      <c r="B147" s="101" t="s">
        <v>2530</v>
      </c>
      <c r="C147" s="101" t="s">
        <v>2522</v>
      </c>
      <c r="D147" s="101" t="s">
        <v>904</v>
      </c>
      <c r="E147" s="93" t="s">
        <v>222</v>
      </c>
      <c r="F147" s="101" t="s">
        <v>222</v>
      </c>
      <c r="G147" s="101" t="s">
        <v>147</v>
      </c>
      <c r="H147" s="99" t="str">
        <f t="shared" si="43"/>
        <v>Ferric Chloride</v>
      </c>
      <c r="I147" s="99" t="s">
        <v>222</v>
      </c>
      <c r="J147" s="99" t="s">
        <v>222</v>
      </c>
      <c r="K147" s="99" t="s">
        <v>222</v>
      </c>
      <c r="L147" s="25" t="s">
        <v>2521</v>
      </c>
    </row>
    <row r="148" spans="1:12" x14ac:dyDescent="0.2">
      <c r="A148" s="25" t="s">
        <v>2528</v>
      </c>
      <c r="B148" s="101" t="s">
        <v>2531</v>
      </c>
      <c r="C148" s="101" t="s">
        <v>2522</v>
      </c>
      <c r="D148" s="101" t="s">
        <v>904</v>
      </c>
      <c r="E148" s="93" t="s">
        <v>222</v>
      </c>
      <c r="F148" s="101" t="s">
        <v>222</v>
      </c>
      <c r="G148" s="101" t="s">
        <v>147</v>
      </c>
      <c r="H148" s="99" t="str">
        <f t="shared" si="43"/>
        <v>Ferric Chloride</v>
      </c>
      <c r="I148" s="99" t="s">
        <v>222</v>
      </c>
      <c r="J148" s="99" t="s">
        <v>222</v>
      </c>
      <c r="K148" s="99" t="s">
        <v>222</v>
      </c>
      <c r="L148" s="25" t="s">
        <v>2521</v>
      </c>
    </row>
    <row r="149" spans="1:12" x14ac:dyDescent="0.2">
      <c r="A149" s="25" t="s">
        <v>2529</v>
      </c>
      <c r="B149" s="101" t="s">
        <v>2532</v>
      </c>
      <c r="C149" s="101" t="s">
        <v>2522</v>
      </c>
      <c r="D149" s="101" t="s">
        <v>904</v>
      </c>
      <c r="E149" s="93" t="s">
        <v>222</v>
      </c>
      <c r="F149" s="101" t="s">
        <v>222</v>
      </c>
      <c r="G149" s="101" t="s">
        <v>147</v>
      </c>
      <c r="H149" s="99" t="str">
        <f t="shared" si="43"/>
        <v>Ferric Chloride</v>
      </c>
      <c r="I149" s="99" t="s">
        <v>222</v>
      </c>
      <c r="J149" s="99" t="s">
        <v>222</v>
      </c>
      <c r="K149" s="99" t="s">
        <v>222</v>
      </c>
      <c r="L149" s="25" t="s">
        <v>2521</v>
      </c>
    </row>
    <row r="150" spans="1:12" x14ac:dyDescent="0.2">
      <c r="A150" s="25" t="s">
        <v>2533</v>
      </c>
      <c r="B150" s="101" t="s">
        <v>2534</v>
      </c>
      <c r="C150" s="101" t="s">
        <v>2535</v>
      </c>
      <c r="D150" s="101" t="s">
        <v>904</v>
      </c>
      <c r="E150" s="93" t="s">
        <v>222</v>
      </c>
      <c r="F150" s="101" t="s">
        <v>222</v>
      </c>
      <c r="G150" s="101" t="s">
        <v>147</v>
      </c>
      <c r="H150" s="99" t="str">
        <f t="shared" si="43"/>
        <v>Ferric Chloride</v>
      </c>
      <c r="I150" s="99" t="s">
        <v>222</v>
      </c>
      <c r="J150" s="99" t="s">
        <v>222</v>
      </c>
      <c r="K150" s="99" t="s">
        <v>222</v>
      </c>
      <c r="L150" s="25" t="s">
        <v>2521</v>
      </c>
    </row>
    <row r="151" spans="1:12" x14ac:dyDescent="0.2">
      <c r="A151" s="25" t="s">
        <v>2536</v>
      </c>
      <c r="B151" s="101" t="s">
        <v>2538</v>
      </c>
      <c r="C151" s="101" t="s">
        <v>2535</v>
      </c>
      <c r="D151" s="101" t="s">
        <v>904</v>
      </c>
      <c r="E151" s="93" t="s">
        <v>222</v>
      </c>
      <c r="F151" s="101" t="s">
        <v>222</v>
      </c>
      <c r="G151" s="101" t="s">
        <v>147</v>
      </c>
      <c r="H151" s="99" t="str">
        <f t="shared" si="43"/>
        <v>Ferric Chloride</v>
      </c>
      <c r="I151" s="99" t="s">
        <v>222</v>
      </c>
      <c r="J151" s="99" t="s">
        <v>222</v>
      </c>
      <c r="K151" s="99" t="s">
        <v>222</v>
      </c>
      <c r="L151" s="25" t="s">
        <v>2521</v>
      </c>
    </row>
    <row r="152" spans="1:12" x14ac:dyDescent="0.2">
      <c r="A152" s="25" t="s">
        <v>2537</v>
      </c>
      <c r="B152" s="101" t="s">
        <v>2539</v>
      </c>
      <c r="C152" s="101" t="s">
        <v>2535</v>
      </c>
      <c r="D152" s="101" t="s">
        <v>904</v>
      </c>
      <c r="E152" s="93" t="s">
        <v>222</v>
      </c>
      <c r="F152" s="101" t="s">
        <v>222</v>
      </c>
      <c r="G152" s="101" t="s">
        <v>147</v>
      </c>
      <c r="H152" s="99" t="str">
        <f t="shared" si="43"/>
        <v>Ferric Chloride</v>
      </c>
      <c r="I152" s="99" t="s">
        <v>222</v>
      </c>
      <c r="J152" s="99" t="s">
        <v>222</v>
      </c>
      <c r="K152" s="99" t="s">
        <v>222</v>
      </c>
      <c r="L152" s="25" t="s">
        <v>2521</v>
      </c>
    </row>
    <row r="153" spans="1:12" x14ac:dyDescent="0.2">
      <c r="A153" s="25" t="s">
        <v>2541</v>
      </c>
      <c r="B153" s="101" t="s">
        <v>2544</v>
      </c>
      <c r="C153" s="101" t="s">
        <v>2540</v>
      </c>
      <c r="D153" s="101" t="s">
        <v>904</v>
      </c>
      <c r="E153" s="93" t="s">
        <v>222</v>
      </c>
      <c r="F153" s="101" t="s">
        <v>222</v>
      </c>
      <c r="G153" s="101" t="s">
        <v>147</v>
      </c>
      <c r="H153" s="99" t="str">
        <f t="shared" si="43"/>
        <v>Ferric Chloride</v>
      </c>
      <c r="I153" s="99" t="s">
        <v>222</v>
      </c>
      <c r="J153" s="99" t="s">
        <v>222</v>
      </c>
      <c r="K153" s="99" t="s">
        <v>222</v>
      </c>
      <c r="L153" s="25" t="s">
        <v>2521</v>
      </c>
    </row>
    <row r="154" spans="1:12" x14ac:dyDescent="0.2">
      <c r="A154" s="25" t="s">
        <v>2542</v>
      </c>
      <c r="B154" s="101" t="s">
        <v>2675</v>
      </c>
      <c r="C154" s="101" t="s">
        <v>2540</v>
      </c>
      <c r="D154" s="101" t="s">
        <v>904</v>
      </c>
      <c r="E154" s="93" t="s">
        <v>222</v>
      </c>
      <c r="F154" s="101" t="s">
        <v>222</v>
      </c>
      <c r="G154" s="101" t="s">
        <v>147</v>
      </c>
      <c r="H154" s="99" t="str">
        <f t="shared" si="43"/>
        <v>Ferric Chloride</v>
      </c>
      <c r="I154" s="99" t="s">
        <v>222</v>
      </c>
      <c r="J154" s="99" t="s">
        <v>222</v>
      </c>
      <c r="K154" s="99" t="s">
        <v>222</v>
      </c>
      <c r="L154" s="25" t="s">
        <v>2521</v>
      </c>
    </row>
    <row r="155" spans="1:12" x14ac:dyDescent="0.2">
      <c r="A155" s="25" t="s">
        <v>2543</v>
      </c>
      <c r="B155" s="101" t="s">
        <v>2545</v>
      </c>
      <c r="C155" s="101" t="s">
        <v>2540</v>
      </c>
      <c r="D155" s="101" t="s">
        <v>904</v>
      </c>
      <c r="E155" s="93" t="s">
        <v>222</v>
      </c>
      <c r="F155" s="101" t="s">
        <v>222</v>
      </c>
      <c r="G155" s="101" t="s">
        <v>147</v>
      </c>
      <c r="H155" s="99" t="str">
        <f t="shared" si="43"/>
        <v>Ferric Chloride</v>
      </c>
      <c r="I155" s="99" t="s">
        <v>222</v>
      </c>
      <c r="J155" s="99" t="s">
        <v>222</v>
      </c>
      <c r="K155" s="99" t="s">
        <v>222</v>
      </c>
      <c r="L155" s="25" t="s">
        <v>2521</v>
      </c>
    </row>
    <row r="156" spans="1:12" x14ac:dyDescent="0.2">
      <c r="A156" s="25" t="s">
        <v>2546</v>
      </c>
      <c r="B156" s="101" t="s">
        <v>2547</v>
      </c>
      <c r="C156" s="101" t="s">
        <v>2548</v>
      </c>
      <c r="D156" s="101" t="s">
        <v>904</v>
      </c>
      <c r="E156" s="93" t="s">
        <v>222</v>
      </c>
      <c r="F156" s="101" t="s">
        <v>222</v>
      </c>
      <c r="G156" s="101" t="s">
        <v>145</v>
      </c>
      <c r="H156" s="99" t="str">
        <f t="shared" si="43"/>
        <v>Sodium Hydroxide</v>
      </c>
      <c r="I156" s="99" t="s">
        <v>222</v>
      </c>
      <c r="J156" s="99" t="s">
        <v>222</v>
      </c>
      <c r="K156" s="99" t="s">
        <v>222</v>
      </c>
      <c r="L156" s="25" t="s">
        <v>2521</v>
      </c>
    </row>
    <row r="157" spans="1:12" x14ac:dyDescent="0.2">
      <c r="A157" s="25" t="s">
        <v>2550</v>
      </c>
      <c r="B157" s="101" t="s">
        <v>2551</v>
      </c>
      <c r="C157" s="101" t="s">
        <v>2548</v>
      </c>
      <c r="D157" s="101" t="s">
        <v>904</v>
      </c>
      <c r="E157" s="93" t="s">
        <v>222</v>
      </c>
      <c r="F157" s="101" t="s">
        <v>222</v>
      </c>
      <c r="G157" s="101" t="s">
        <v>145</v>
      </c>
      <c r="H157" s="99" t="str">
        <f t="shared" si="43"/>
        <v>Sodium Hydroxide</v>
      </c>
      <c r="I157" s="99" t="s">
        <v>222</v>
      </c>
      <c r="J157" s="99" t="s">
        <v>222</v>
      </c>
      <c r="K157" s="99" t="s">
        <v>222</v>
      </c>
      <c r="L157" s="25" t="s">
        <v>2521</v>
      </c>
    </row>
    <row r="158" spans="1:12" x14ac:dyDescent="0.2">
      <c r="A158" s="25" t="s">
        <v>2553</v>
      </c>
      <c r="B158" s="101" t="s">
        <v>2676</v>
      </c>
      <c r="C158" s="101" t="s">
        <v>2549</v>
      </c>
      <c r="D158" s="101" t="s">
        <v>904</v>
      </c>
      <c r="E158" s="93" t="s">
        <v>222</v>
      </c>
      <c r="F158" s="101" t="s">
        <v>222</v>
      </c>
      <c r="G158" s="101" t="s">
        <v>175</v>
      </c>
      <c r="H158" s="99" t="str">
        <f t="shared" si="43"/>
        <v>Sodium Hypochlorite</v>
      </c>
      <c r="I158" s="99" t="s">
        <v>222</v>
      </c>
      <c r="J158" s="99" t="s">
        <v>222</v>
      </c>
      <c r="K158" s="99" t="s">
        <v>222</v>
      </c>
      <c r="L158" s="25" t="s">
        <v>2521</v>
      </c>
    </row>
    <row r="159" spans="1:12" x14ac:dyDescent="0.2">
      <c r="A159" s="25" t="s">
        <v>2554</v>
      </c>
      <c r="B159" s="101" t="s">
        <v>2677</v>
      </c>
      <c r="C159" s="101" t="s">
        <v>2549</v>
      </c>
      <c r="D159" s="101" t="s">
        <v>904</v>
      </c>
      <c r="E159" s="93" t="s">
        <v>222</v>
      </c>
      <c r="F159" s="101" t="s">
        <v>222</v>
      </c>
      <c r="G159" s="101" t="s">
        <v>175</v>
      </c>
      <c r="H159" s="99" t="str">
        <f t="shared" si="43"/>
        <v>Sodium Hypochlorite</v>
      </c>
      <c r="I159" s="99" t="s">
        <v>222</v>
      </c>
      <c r="J159" s="99" t="s">
        <v>222</v>
      </c>
      <c r="K159" s="99" t="s">
        <v>222</v>
      </c>
      <c r="L159" s="25" t="s">
        <v>2521</v>
      </c>
    </row>
    <row r="160" spans="1:12" x14ac:dyDescent="0.2">
      <c r="A160" s="25" t="s">
        <v>2555</v>
      </c>
      <c r="B160" s="101" t="s">
        <v>2678</v>
      </c>
      <c r="C160" s="101" t="s">
        <v>2552</v>
      </c>
      <c r="D160" s="101" t="s">
        <v>904</v>
      </c>
      <c r="E160" s="93" t="s">
        <v>222</v>
      </c>
      <c r="F160" s="101" t="s">
        <v>222</v>
      </c>
      <c r="G160" s="101" t="s">
        <v>175</v>
      </c>
      <c r="H160" s="99" t="str">
        <f t="shared" si="43"/>
        <v>Sodium Hypochlorite</v>
      </c>
      <c r="I160" s="99" t="s">
        <v>222</v>
      </c>
      <c r="J160" s="99" t="s">
        <v>222</v>
      </c>
      <c r="K160" s="99" t="s">
        <v>222</v>
      </c>
      <c r="L160" s="25" t="s">
        <v>2521</v>
      </c>
    </row>
    <row r="161" spans="1:12" x14ac:dyDescent="0.2">
      <c r="A161" s="25" t="s">
        <v>2556</v>
      </c>
      <c r="B161" s="101" t="s">
        <v>2679</v>
      </c>
      <c r="C161" s="101" t="s">
        <v>2552</v>
      </c>
      <c r="D161" s="101" t="s">
        <v>904</v>
      </c>
      <c r="E161" s="93" t="s">
        <v>222</v>
      </c>
      <c r="F161" s="101" t="s">
        <v>222</v>
      </c>
      <c r="G161" s="101" t="s">
        <v>175</v>
      </c>
      <c r="H161" s="99" t="str">
        <f t="shared" si="43"/>
        <v>Sodium Hypochlorite</v>
      </c>
      <c r="I161" s="99" t="s">
        <v>222</v>
      </c>
      <c r="J161" s="99" t="s">
        <v>222</v>
      </c>
      <c r="K161" s="99" t="s">
        <v>222</v>
      </c>
      <c r="L161" s="25" t="s">
        <v>2521</v>
      </c>
    </row>
    <row r="162" spans="1:12" x14ac:dyDescent="0.2">
      <c r="A162" s="25" t="s">
        <v>2557</v>
      </c>
      <c r="B162" s="101" t="s">
        <v>2680</v>
      </c>
      <c r="C162" s="101" t="s">
        <v>684</v>
      </c>
      <c r="D162" s="101" t="s">
        <v>904</v>
      </c>
      <c r="E162" s="93" t="s">
        <v>222</v>
      </c>
      <c r="F162" s="101" t="s">
        <v>222</v>
      </c>
      <c r="G162" s="101" t="s">
        <v>175</v>
      </c>
      <c r="H162" s="99" t="str">
        <f t="shared" si="43"/>
        <v>Sodium Hypochlorite</v>
      </c>
      <c r="I162" s="99" t="s">
        <v>222</v>
      </c>
      <c r="J162" s="99" t="s">
        <v>222</v>
      </c>
      <c r="K162" s="99" t="s">
        <v>222</v>
      </c>
      <c r="L162" s="25" t="s">
        <v>2521</v>
      </c>
    </row>
    <row r="163" spans="1:12" x14ac:dyDescent="0.2">
      <c r="A163" s="25" t="s">
        <v>2558</v>
      </c>
      <c r="B163" s="101" t="s">
        <v>2681</v>
      </c>
      <c r="C163" s="101" t="s">
        <v>684</v>
      </c>
      <c r="D163" s="101" t="s">
        <v>904</v>
      </c>
      <c r="E163" s="93" t="s">
        <v>222</v>
      </c>
      <c r="F163" s="101" t="s">
        <v>222</v>
      </c>
      <c r="G163" s="101" t="s">
        <v>175</v>
      </c>
      <c r="H163" s="99" t="str">
        <f t="shared" si="43"/>
        <v>Sodium Hypochlorite</v>
      </c>
      <c r="I163" s="99" t="s">
        <v>222</v>
      </c>
      <c r="J163" s="99" t="s">
        <v>222</v>
      </c>
      <c r="K163" s="99" t="s">
        <v>222</v>
      </c>
      <c r="L163" s="25" t="s">
        <v>2521</v>
      </c>
    </row>
    <row r="164" spans="1:12" x14ac:dyDescent="0.2">
      <c r="A164" s="25" t="s">
        <v>2559</v>
      </c>
      <c r="B164" s="101" t="s">
        <v>2682</v>
      </c>
      <c r="C164" s="101" t="s">
        <v>684</v>
      </c>
      <c r="D164" s="101" t="s">
        <v>904</v>
      </c>
      <c r="E164" s="93" t="s">
        <v>222</v>
      </c>
      <c r="F164" s="101" t="s">
        <v>222</v>
      </c>
      <c r="G164" s="101" t="s">
        <v>175</v>
      </c>
      <c r="H164" s="99" t="str">
        <f t="shared" si="43"/>
        <v>Sodium Hypochlorite</v>
      </c>
      <c r="I164" s="99" t="s">
        <v>222</v>
      </c>
      <c r="J164" s="99" t="s">
        <v>222</v>
      </c>
      <c r="K164" s="99" t="s">
        <v>222</v>
      </c>
      <c r="L164" s="25" t="s">
        <v>2521</v>
      </c>
    </row>
    <row r="165" spans="1:12" x14ac:dyDescent="0.2">
      <c r="A165" s="25" t="s">
        <v>2560</v>
      </c>
      <c r="B165" s="101" t="s">
        <v>2561</v>
      </c>
      <c r="C165" s="101" t="s">
        <v>690</v>
      </c>
      <c r="D165" s="101" t="s">
        <v>904</v>
      </c>
      <c r="E165" s="93" t="s">
        <v>222</v>
      </c>
      <c r="F165" s="101" t="s">
        <v>222</v>
      </c>
      <c r="G165" s="101" t="s">
        <v>153</v>
      </c>
      <c r="H165" s="99" t="str">
        <f t="shared" si="43"/>
        <v>Sodium Bisulphite</v>
      </c>
      <c r="I165" s="99" t="s">
        <v>222</v>
      </c>
      <c r="J165" s="99" t="s">
        <v>222</v>
      </c>
      <c r="K165" s="99" t="s">
        <v>222</v>
      </c>
      <c r="L165" s="25" t="s">
        <v>2521</v>
      </c>
    </row>
    <row r="166" spans="1:12" x14ac:dyDescent="0.2">
      <c r="A166" s="25" t="s">
        <v>2562</v>
      </c>
      <c r="B166" s="101" t="s">
        <v>2563</v>
      </c>
      <c r="C166" s="101" t="s">
        <v>690</v>
      </c>
      <c r="D166" s="101" t="s">
        <v>904</v>
      </c>
      <c r="E166" s="93" t="s">
        <v>222</v>
      </c>
      <c r="F166" s="101" t="s">
        <v>222</v>
      </c>
      <c r="G166" s="101" t="s">
        <v>153</v>
      </c>
      <c r="H166" s="99" t="str">
        <f t="shared" si="43"/>
        <v>Sodium Bisulphite</v>
      </c>
      <c r="I166" s="99" t="s">
        <v>222</v>
      </c>
      <c r="J166" s="99" t="s">
        <v>222</v>
      </c>
      <c r="K166" s="99" t="s">
        <v>222</v>
      </c>
      <c r="L166" s="25" t="s">
        <v>2521</v>
      </c>
    </row>
    <row r="167" spans="1:12" x14ac:dyDescent="0.2">
      <c r="A167" s="25" t="s">
        <v>2667</v>
      </c>
      <c r="B167" s="101" t="s">
        <v>2666</v>
      </c>
      <c r="C167" s="101" t="s">
        <v>690</v>
      </c>
      <c r="D167" s="101" t="s">
        <v>172</v>
      </c>
      <c r="E167" s="101" t="s">
        <v>236</v>
      </c>
      <c r="F167" s="101">
        <v>50</v>
      </c>
      <c r="G167" s="101" t="s">
        <v>162</v>
      </c>
      <c r="H167" s="99" t="str">
        <f t="shared" si="43"/>
        <v>Flushing Water</v>
      </c>
      <c r="I167" s="99" t="s">
        <v>1382</v>
      </c>
      <c r="J167" s="99" t="s">
        <v>2231</v>
      </c>
      <c r="K167" s="99"/>
      <c r="L167" s="25"/>
    </row>
    <row r="168" spans="1:12" x14ac:dyDescent="0.2">
      <c r="A168" s="25" t="s">
        <v>2564</v>
      </c>
      <c r="B168" s="101" t="s">
        <v>2565</v>
      </c>
      <c r="C168" s="101" t="s">
        <v>1458</v>
      </c>
      <c r="D168" s="101" t="s">
        <v>904</v>
      </c>
      <c r="E168" s="93" t="s">
        <v>222</v>
      </c>
      <c r="F168" s="101" t="s">
        <v>222</v>
      </c>
      <c r="G168" s="101" t="s">
        <v>149</v>
      </c>
      <c r="H168" s="99" t="str">
        <f t="shared" si="43"/>
        <v>Mixed Polymer</v>
      </c>
      <c r="I168" s="99" t="s">
        <v>222</v>
      </c>
      <c r="J168" s="99" t="s">
        <v>222</v>
      </c>
      <c r="K168" s="99" t="s">
        <v>222</v>
      </c>
      <c r="L168" s="25" t="s">
        <v>2521</v>
      </c>
    </row>
    <row r="169" spans="1:12" x14ac:dyDescent="0.2">
      <c r="A169" s="25" t="s">
        <v>2566</v>
      </c>
      <c r="B169" s="101" t="s">
        <v>2567</v>
      </c>
      <c r="C169" s="101" t="s">
        <v>1458</v>
      </c>
      <c r="D169" s="101" t="s">
        <v>904</v>
      </c>
      <c r="E169" s="93" t="s">
        <v>222</v>
      </c>
      <c r="F169" s="101" t="s">
        <v>222</v>
      </c>
      <c r="G169" s="101" t="s">
        <v>149</v>
      </c>
      <c r="H169" s="99" t="str">
        <f t="shared" si="43"/>
        <v>Mixed Polymer</v>
      </c>
      <c r="I169" s="99" t="s">
        <v>222</v>
      </c>
      <c r="J169" s="99" t="s">
        <v>222</v>
      </c>
      <c r="K169" s="99" t="s">
        <v>222</v>
      </c>
      <c r="L169" s="25" t="s">
        <v>2521</v>
      </c>
    </row>
    <row r="170" spans="1:12" x14ac:dyDescent="0.2">
      <c r="A170" s="25" t="s">
        <v>2568</v>
      </c>
      <c r="B170" s="101" t="s">
        <v>2570</v>
      </c>
      <c r="C170" s="101" t="s">
        <v>1459</v>
      </c>
      <c r="D170" s="101" t="s">
        <v>904</v>
      </c>
      <c r="E170" s="93" t="s">
        <v>222</v>
      </c>
      <c r="F170" s="101" t="s">
        <v>222</v>
      </c>
      <c r="G170" s="101" t="s">
        <v>149</v>
      </c>
      <c r="H170" s="99" t="str">
        <f t="shared" si="43"/>
        <v>Mixed Polymer</v>
      </c>
      <c r="I170" s="99" t="s">
        <v>222</v>
      </c>
      <c r="J170" s="99" t="s">
        <v>222</v>
      </c>
      <c r="K170" s="99" t="s">
        <v>222</v>
      </c>
      <c r="L170" s="25" t="s">
        <v>2521</v>
      </c>
    </row>
    <row r="171" spans="1:12" x14ac:dyDescent="0.2">
      <c r="A171" s="25" t="s">
        <v>2569</v>
      </c>
      <c r="B171" s="101" t="s">
        <v>2571</v>
      </c>
      <c r="C171" s="101" t="s">
        <v>1459</v>
      </c>
      <c r="D171" s="101" t="s">
        <v>904</v>
      </c>
      <c r="E171" s="93" t="s">
        <v>222</v>
      </c>
      <c r="F171" s="101" t="s">
        <v>222</v>
      </c>
      <c r="G171" s="101" t="s">
        <v>149</v>
      </c>
      <c r="H171" s="99" t="str">
        <f t="shared" si="43"/>
        <v>Mixed Polymer</v>
      </c>
      <c r="I171" s="99" t="s">
        <v>222</v>
      </c>
      <c r="J171" s="99" t="s">
        <v>222</v>
      </c>
      <c r="K171" s="99" t="s">
        <v>222</v>
      </c>
      <c r="L171" s="25" t="s">
        <v>2521</v>
      </c>
    </row>
    <row r="172" spans="1:12" x14ac:dyDescent="0.2">
      <c r="A172" s="25" t="s">
        <v>2572</v>
      </c>
      <c r="B172" s="101" t="s">
        <v>2573</v>
      </c>
      <c r="C172" s="101" t="s">
        <v>1460</v>
      </c>
      <c r="D172" s="101" t="s">
        <v>904</v>
      </c>
      <c r="E172" s="93" t="s">
        <v>222</v>
      </c>
      <c r="F172" s="101" t="s">
        <v>222</v>
      </c>
      <c r="G172" s="101" t="s">
        <v>149</v>
      </c>
      <c r="H172" s="99" t="str">
        <f t="shared" si="43"/>
        <v>Mixed Polymer</v>
      </c>
      <c r="I172" s="99" t="s">
        <v>222</v>
      </c>
      <c r="J172" s="99" t="s">
        <v>222</v>
      </c>
      <c r="K172" s="99" t="s">
        <v>222</v>
      </c>
      <c r="L172" s="25" t="s">
        <v>2521</v>
      </c>
    </row>
    <row r="173" spans="1:12" x14ac:dyDescent="0.2">
      <c r="A173" s="25" t="s">
        <v>2574</v>
      </c>
      <c r="B173" s="101" t="s">
        <v>2576</v>
      </c>
      <c r="C173" s="101" t="s">
        <v>1468</v>
      </c>
      <c r="D173" s="101" t="s">
        <v>904</v>
      </c>
      <c r="E173" s="93" t="s">
        <v>222</v>
      </c>
      <c r="F173" s="101" t="s">
        <v>222</v>
      </c>
      <c r="G173" s="101" t="s">
        <v>149</v>
      </c>
      <c r="H173" s="99" t="str">
        <f t="shared" si="43"/>
        <v>Mixed Polymer</v>
      </c>
      <c r="I173" s="99" t="s">
        <v>222</v>
      </c>
      <c r="J173" s="99" t="s">
        <v>222</v>
      </c>
      <c r="K173" s="99" t="s">
        <v>222</v>
      </c>
      <c r="L173" s="25" t="s">
        <v>2521</v>
      </c>
    </row>
    <row r="174" spans="1:12" x14ac:dyDescent="0.2">
      <c r="A174" s="25" t="s">
        <v>2575</v>
      </c>
      <c r="B174" s="101" t="s">
        <v>2577</v>
      </c>
      <c r="C174" s="101" t="s">
        <v>1468</v>
      </c>
      <c r="D174" s="101" t="s">
        <v>904</v>
      </c>
      <c r="E174" s="93" t="s">
        <v>222</v>
      </c>
      <c r="F174" s="101" t="s">
        <v>222</v>
      </c>
      <c r="G174" s="101" t="s">
        <v>149</v>
      </c>
      <c r="H174" s="99" t="str">
        <f t="shared" si="43"/>
        <v>Mixed Polymer</v>
      </c>
      <c r="I174" s="99" t="s">
        <v>222</v>
      </c>
      <c r="J174" s="99" t="s">
        <v>222</v>
      </c>
      <c r="K174" s="99" t="s">
        <v>222</v>
      </c>
      <c r="L174" s="25" t="s">
        <v>2521</v>
      </c>
    </row>
    <row r="175" spans="1:12" x14ac:dyDescent="0.2">
      <c r="A175" s="25" t="s">
        <v>2578</v>
      </c>
      <c r="B175" s="101" t="s">
        <v>2579</v>
      </c>
      <c r="C175" s="101" t="s">
        <v>1469</v>
      </c>
      <c r="D175" s="101" t="s">
        <v>904</v>
      </c>
      <c r="E175" s="93" t="s">
        <v>222</v>
      </c>
      <c r="F175" s="101" t="s">
        <v>222</v>
      </c>
      <c r="G175" s="101" t="s">
        <v>149</v>
      </c>
      <c r="H175" s="99" t="str">
        <f t="shared" si="43"/>
        <v>Mixed Polymer</v>
      </c>
      <c r="I175" s="99" t="s">
        <v>222</v>
      </c>
      <c r="J175" s="99" t="s">
        <v>222</v>
      </c>
      <c r="K175" s="99" t="s">
        <v>222</v>
      </c>
      <c r="L175" s="25" t="s">
        <v>2521</v>
      </c>
    </row>
    <row r="176" spans="1:12" x14ac:dyDescent="0.2">
      <c r="A176" s="25" t="s">
        <v>2580</v>
      </c>
      <c r="B176" s="101" t="s">
        <v>2583</v>
      </c>
      <c r="C176" s="101" t="s">
        <v>1477</v>
      </c>
      <c r="D176" s="101" t="s">
        <v>904</v>
      </c>
      <c r="E176" s="93" t="s">
        <v>222</v>
      </c>
      <c r="F176" s="101" t="s">
        <v>222</v>
      </c>
      <c r="G176" s="101" t="s">
        <v>149</v>
      </c>
      <c r="H176" s="99" t="str">
        <f t="shared" si="43"/>
        <v>Mixed Polymer</v>
      </c>
      <c r="I176" s="99" t="s">
        <v>222</v>
      </c>
      <c r="J176" s="99" t="s">
        <v>222</v>
      </c>
      <c r="K176" s="99" t="s">
        <v>222</v>
      </c>
      <c r="L176" s="25" t="s">
        <v>2521</v>
      </c>
    </row>
    <row r="177" spans="1:12" x14ac:dyDescent="0.2">
      <c r="A177" s="25" t="s">
        <v>2581</v>
      </c>
      <c r="B177" s="101" t="s">
        <v>2584</v>
      </c>
      <c r="C177" s="101" t="s">
        <v>1477</v>
      </c>
      <c r="D177" s="101" t="s">
        <v>904</v>
      </c>
      <c r="E177" s="93" t="s">
        <v>222</v>
      </c>
      <c r="F177" s="101" t="s">
        <v>222</v>
      </c>
      <c r="G177" s="101" t="s">
        <v>149</v>
      </c>
      <c r="H177" s="99" t="str">
        <f t="shared" si="43"/>
        <v>Mixed Polymer</v>
      </c>
      <c r="I177" s="99" t="s">
        <v>222</v>
      </c>
      <c r="J177" s="99" t="s">
        <v>222</v>
      </c>
      <c r="K177" s="99" t="s">
        <v>222</v>
      </c>
      <c r="L177" s="25" t="s">
        <v>2521</v>
      </c>
    </row>
    <row r="178" spans="1:12" x14ac:dyDescent="0.2">
      <c r="A178" s="25" t="s">
        <v>2582</v>
      </c>
      <c r="B178" s="101" t="s">
        <v>2683</v>
      </c>
      <c r="C178" s="101" t="s">
        <v>1478</v>
      </c>
      <c r="D178" s="101" t="s">
        <v>904</v>
      </c>
      <c r="E178" s="93" t="s">
        <v>222</v>
      </c>
      <c r="F178" s="101" t="s">
        <v>222</v>
      </c>
      <c r="G178" s="101" t="s">
        <v>149</v>
      </c>
      <c r="H178" s="99" t="str">
        <f t="shared" si="43"/>
        <v>Mixed Polymer</v>
      </c>
      <c r="I178" s="99" t="s">
        <v>222</v>
      </c>
      <c r="J178" s="99" t="s">
        <v>222</v>
      </c>
      <c r="K178" s="99" t="s">
        <v>222</v>
      </c>
      <c r="L178" s="25" t="s">
        <v>2521</v>
      </c>
    </row>
    <row r="179" spans="1:12" x14ac:dyDescent="0.2">
      <c r="A179" s="25" t="s">
        <v>2585</v>
      </c>
      <c r="B179" s="101" t="s">
        <v>2586</v>
      </c>
      <c r="C179" s="101" t="s">
        <v>1495</v>
      </c>
      <c r="D179" s="101" t="s">
        <v>904</v>
      </c>
      <c r="E179" s="93" t="s">
        <v>222</v>
      </c>
      <c r="F179" s="101" t="s">
        <v>222</v>
      </c>
      <c r="G179" s="101" t="s">
        <v>149</v>
      </c>
      <c r="H179" s="99" t="str">
        <f t="shared" si="43"/>
        <v>Mixed Polymer</v>
      </c>
      <c r="I179" s="99" t="s">
        <v>222</v>
      </c>
      <c r="J179" s="99" t="s">
        <v>222</v>
      </c>
      <c r="K179" s="99" t="s">
        <v>222</v>
      </c>
      <c r="L179" s="25" t="s">
        <v>2521</v>
      </c>
    </row>
    <row r="180" spans="1:12" x14ac:dyDescent="0.2">
      <c r="A180" s="25" t="s">
        <v>2587</v>
      </c>
      <c r="B180" s="101" t="s">
        <v>2588</v>
      </c>
      <c r="C180" s="101" t="s">
        <v>1495</v>
      </c>
      <c r="D180" s="101" t="s">
        <v>904</v>
      </c>
      <c r="E180" s="93" t="s">
        <v>222</v>
      </c>
      <c r="F180" s="101" t="s">
        <v>222</v>
      </c>
      <c r="G180" s="101" t="s">
        <v>149</v>
      </c>
      <c r="H180" s="99" t="str">
        <f t="shared" si="43"/>
        <v>Mixed Polymer</v>
      </c>
      <c r="I180" s="99" t="s">
        <v>222</v>
      </c>
      <c r="J180" s="99" t="s">
        <v>222</v>
      </c>
      <c r="K180" s="99" t="s">
        <v>222</v>
      </c>
      <c r="L180" s="25" t="s">
        <v>2521</v>
      </c>
    </row>
    <row r="181" spans="1:12" x14ac:dyDescent="0.2">
      <c r="A181" s="25" t="s">
        <v>2593</v>
      </c>
      <c r="B181" s="101" t="s">
        <v>2595</v>
      </c>
      <c r="C181" s="101" t="s">
        <v>2548</v>
      </c>
      <c r="D181" s="101" t="s">
        <v>1982</v>
      </c>
      <c r="E181" s="93" t="s">
        <v>222</v>
      </c>
      <c r="F181" s="101" t="s">
        <v>222</v>
      </c>
      <c r="G181" s="101" t="s">
        <v>145</v>
      </c>
      <c r="H181" s="99" t="str">
        <f t="shared" si="43"/>
        <v>Sodium Hydroxide</v>
      </c>
      <c r="I181" s="99" t="s">
        <v>222</v>
      </c>
      <c r="J181" s="99" t="s">
        <v>222</v>
      </c>
      <c r="K181" s="99" t="s">
        <v>222</v>
      </c>
      <c r="L181" s="25" t="s">
        <v>2521</v>
      </c>
    </row>
    <row r="182" spans="1:12" x14ac:dyDescent="0.2">
      <c r="A182" s="25" t="s">
        <v>2594</v>
      </c>
      <c r="B182" s="101" t="s">
        <v>2596</v>
      </c>
      <c r="C182" s="101" t="s">
        <v>2548</v>
      </c>
      <c r="D182" s="101" t="s">
        <v>1982</v>
      </c>
      <c r="E182" s="93" t="s">
        <v>222</v>
      </c>
      <c r="F182" s="101" t="s">
        <v>222</v>
      </c>
      <c r="G182" s="101" t="s">
        <v>145</v>
      </c>
      <c r="H182" s="99" t="str">
        <f t="shared" si="43"/>
        <v>Sodium Hydroxide</v>
      </c>
      <c r="I182" s="99" t="s">
        <v>222</v>
      </c>
      <c r="J182" s="99" t="s">
        <v>222</v>
      </c>
      <c r="K182" s="99" t="s">
        <v>222</v>
      </c>
      <c r="L182" s="25" t="s">
        <v>2521</v>
      </c>
    </row>
    <row r="183" spans="1:12" x14ac:dyDescent="0.2">
      <c r="A183" s="25" t="s">
        <v>2597</v>
      </c>
      <c r="B183" s="101" t="s">
        <v>2604</v>
      </c>
      <c r="C183" s="101" t="s">
        <v>2549</v>
      </c>
      <c r="D183" s="101" t="s">
        <v>1982</v>
      </c>
      <c r="E183" s="93" t="s">
        <v>222</v>
      </c>
      <c r="F183" s="101" t="s">
        <v>222</v>
      </c>
      <c r="G183" s="101" t="s">
        <v>175</v>
      </c>
      <c r="H183" s="99" t="str">
        <f t="shared" si="43"/>
        <v>Sodium Hypochlorite</v>
      </c>
      <c r="I183" s="99" t="s">
        <v>222</v>
      </c>
      <c r="J183" s="99" t="s">
        <v>222</v>
      </c>
      <c r="K183" s="99" t="s">
        <v>222</v>
      </c>
      <c r="L183" s="25" t="s">
        <v>2521</v>
      </c>
    </row>
    <row r="184" spans="1:12" x14ac:dyDescent="0.2">
      <c r="A184" s="25" t="s">
        <v>2598</v>
      </c>
      <c r="B184" s="101" t="s">
        <v>2605</v>
      </c>
      <c r="C184" s="101" t="s">
        <v>2549</v>
      </c>
      <c r="D184" s="101" t="s">
        <v>1982</v>
      </c>
      <c r="E184" s="93" t="s">
        <v>222</v>
      </c>
      <c r="F184" s="101" t="s">
        <v>222</v>
      </c>
      <c r="G184" s="101" t="s">
        <v>175</v>
      </c>
      <c r="H184" s="99" t="str">
        <f t="shared" si="43"/>
        <v>Sodium Hypochlorite</v>
      </c>
      <c r="I184" s="99" t="s">
        <v>222</v>
      </c>
      <c r="J184" s="99" t="s">
        <v>222</v>
      </c>
      <c r="K184" s="99" t="s">
        <v>222</v>
      </c>
      <c r="L184" s="25" t="s">
        <v>2521</v>
      </c>
    </row>
    <row r="185" spans="1:12" x14ac:dyDescent="0.2">
      <c r="A185" s="25" t="s">
        <v>2599</v>
      </c>
      <c r="B185" s="101" t="s">
        <v>2606</v>
      </c>
      <c r="C185" s="101" t="s">
        <v>2552</v>
      </c>
      <c r="D185" s="101" t="s">
        <v>1982</v>
      </c>
      <c r="E185" s="93" t="s">
        <v>222</v>
      </c>
      <c r="F185" s="101" t="s">
        <v>222</v>
      </c>
      <c r="G185" s="101" t="s">
        <v>175</v>
      </c>
      <c r="H185" s="99" t="str">
        <f t="shared" si="43"/>
        <v>Sodium Hypochlorite</v>
      </c>
      <c r="I185" s="99" t="s">
        <v>222</v>
      </c>
      <c r="J185" s="99" t="s">
        <v>222</v>
      </c>
      <c r="K185" s="99" t="s">
        <v>222</v>
      </c>
      <c r="L185" s="25" t="s">
        <v>2521</v>
      </c>
    </row>
    <row r="186" spans="1:12" x14ac:dyDescent="0.2">
      <c r="A186" s="25" t="s">
        <v>2600</v>
      </c>
      <c r="B186" s="101" t="s">
        <v>2607</v>
      </c>
      <c r="C186" s="101" t="s">
        <v>2552</v>
      </c>
      <c r="D186" s="101" t="s">
        <v>1982</v>
      </c>
      <c r="E186" s="93" t="s">
        <v>222</v>
      </c>
      <c r="F186" s="101" t="s">
        <v>222</v>
      </c>
      <c r="G186" s="101" t="s">
        <v>175</v>
      </c>
      <c r="H186" s="99" t="str">
        <f t="shared" si="43"/>
        <v>Sodium Hypochlorite</v>
      </c>
      <c r="I186" s="99" t="s">
        <v>222</v>
      </c>
      <c r="J186" s="99" t="s">
        <v>222</v>
      </c>
      <c r="K186" s="99" t="s">
        <v>222</v>
      </c>
      <c r="L186" s="25" t="s">
        <v>2521</v>
      </c>
    </row>
    <row r="187" spans="1:12" x14ac:dyDescent="0.2">
      <c r="A187" s="25" t="s">
        <v>2601</v>
      </c>
      <c r="B187" s="101" t="s">
        <v>2608</v>
      </c>
      <c r="C187" s="101" t="s">
        <v>684</v>
      </c>
      <c r="D187" s="101" t="s">
        <v>1982</v>
      </c>
      <c r="E187" s="93" t="s">
        <v>222</v>
      </c>
      <c r="F187" s="101" t="s">
        <v>222</v>
      </c>
      <c r="G187" s="101" t="s">
        <v>175</v>
      </c>
      <c r="H187" s="99" t="str">
        <f t="shared" si="43"/>
        <v>Sodium Hypochlorite</v>
      </c>
      <c r="I187" s="99" t="s">
        <v>222</v>
      </c>
      <c r="J187" s="99" t="s">
        <v>222</v>
      </c>
      <c r="K187" s="99" t="s">
        <v>222</v>
      </c>
      <c r="L187" s="25" t="s">
        <v>2521</v>
      </c>
    </row>
    <row r="188" spans="1:12" x14ac:dyDescent="0.2">
      <c r="A188" s="25" t="s">
        <v>2602</v>
      </c>
      <c r="B188" s="101" t="s">
        <v>2609</v>
      </c>
      <c r="C188" s="101" t="s">
        <v>684</v>
      </c>
      <c r="D188" s="101" t="s">
        <v>1982</v>
      </c>
      <c r="E188" s="93" t="s">
        <v>222</v>
      </c>
      <c r="F188" s="101" t="s">
        <v>222</v>
      </c>
      <c r="G188" s="101" t="s">
        <v>175</v>
      </c>
      <c r="H188" s="99" t="str">
        <f t="shared" si="43"/>
        <v>Sodium Hypochlorite</v>
      </c>
      <c r="I188" s="99" t="s">
        <v>222</v>
      </c>
      <c r="J188" s="99" t="s">
        <v>222</v>
      </c>
      <c r="K188" s="99" t="s">
        <v>222</v>
      </c>
      <c r="L188" s="25" t="s">
        <v>2521</v>
      </c>
    </row>
    <row r="189" spans="1:12" x14ac:dyDescent="0.2">
      <c r="A189" s="25" t="s">
        <v>2603</v>
      </c>
      <c r="B189" s="101" t="s">
        <v>2610</v>
      </c>
      <c r="C189" s="101" t="s">
        <v>684</v>
      </c>
      <c r="D189" s="101" t="s">
        <v>1982</v>
      </c>
      <c r="E189" s="93" t="s">
        <v>222</v>
      </c>
      <c r="F189" s="101" t="s">
        <v>222</v>
      </c>
      <c r="G189" s="101" t="s">
        <v>175</v>
      </c>
      <c r="H189" s="99" t="str">
        <f t="shared" si="43"/>
        <v>Sodium Hypochlorite</v>
      </c>
      <c r="I189" s="99" t="s">
        <v>222</v>
      </c>
      <c r="J189" s="99" t="s">
        <v>222</v>
      </c>
      <c r="K189" s="99" t="s">
        <v>222</v>
      </c>
      <c r="L189" s="25" t="s">
        <v>2521</v>
      </c>
    </row>
    <row r="190" spans="1:12" x14ac:dyDescent="0.2">
      <c r="A190" s="25" t="s">
        <v>2611</v>
      </c>
      <c r="B190" s="101" t="s">
        <v>2613</v>
      </c>
      <c r="C190" s="101" t="s">
        <v>690</v>
      </c>
      <c r="D190" s="101" t="s">
        <v>1982</v>
      </c>
      <c r="E190" s="93" t="s">
        <v>222</v>
      </c>
      <c r="F190" s="101" t="s">
        <v>222</v>
      </c>
      <c r="G190" s="101" t="s">
        <v>153</v>
      </c>
      <c r="H190" s="99" t="str">
        <f t="shared" si="43"/>
        <v>Sodium Bisulphite</v>
      </c>
      <c r="I190" s="99" t="s">
        <v>222</v>
      </c>
      <c r="J190" s="99" t="s">
        <v>222</v>
      </c>
      <c r="K190" s="99" t="s">
        <v>222</v>
      </c>
      <c r="L190" s="25" t="s">
        <v>2521</v>
      </c>
    </row>
    <row r="191" spans="1:12" x14ac:dyDescent="0.2">
      <c r="A191" s="25" t="s">
        <v>2612</v>
      </c>
      <c r="B191" s="101" t="s">
        <v>2614</v>
      </c>
      <c r="C191" s="101" t="s">
        <v>690</v>
      </c>
      <c r="D191" s="101" t="s">
        <v>1982</v>
      </c>
      <c r="E191" s="93" t="s">
        <v>222</v>
      </c>
      <c r="F191" s="101" t="s">
        <v>222</v>
      </c>
      <c r="G191" s="101" t="s">
        <v>153</v>
      </c>
      <c r="H191" s="99" t="str">
        <f t="shared" si="43"/>
        <v>Sodium Bisulphite</v>
      </c>
      <c r="I191" s="99" t="s">
        <v>222</v>
      </c>
      <c r="J191" s="99" t="s">
        <v>222</v>
      </c>
      <c r="K191" s="99" t="s">
        <v>222</v>
      </c>
      <c r="L191" s="25" t="s">
        <v>2521</v>
      </c>
    </row>
    <row r="192" spans="1:12" x14ac:dyDescent="0.2">
      <c r="A192" s="25"/>
      <c r="B192" s="101"/>
      <c r="C192" s="101"/>
      <c r="D192" s="101"/>
      <c r="E192" s="93"/>
      <c r="F192" s="101"/>
      <c r="G192" s="101"/>
      <c r="H192" s="99"/>
      <c r="I192" s="99"/>
      <c r="J192" s="99"/>
      <c r="K192" s="99"/>
      <c r="L192" s="25"/>
    </row>
    <row r="193" spans="1:12" ht="15" x14ac:dyDescent="0.2">
      <c r="A193" s="51" t="s">
        <v>256</v>
      </c>
      <c r="B193" s="26"/>
      <c r="C193" s="26"/>
      <c r="D193" s="22"/>
      <c r="E193" s="22"/>
      <c r="F193" s="22"/>
      <c r="G193" s="22"/>
      <c r="H193" s="26" t="str">
        <f t="shared" si="22"/>
        <v/>
      </c>
      <c r="I193" s="31"/>
      <c r="J193" s="31"/>
      <c r="K193" s="31"/>
      <c r="L193" s="28"/>
    </row>
    <row r="194" spans="1:12" hidden="1" x14ac:dyDescent="0.2">
      <c r="A194" s="35" t="s">
        <v>536</v>
      </c>
      <c r="B194" s="37"/>
      <c r="C194" s="37"/>
      <c r="D194" s="37"/>
      <c r="E194" s="37"/>
      <c r="F194" s="37"/>
      <c r="G194" s="37"/>
      <c r="H194" s="37" t="str">
        <f t="shared" si="22"/>
        <v/>
      </c>
      <c r="I194" s="37"/>
      <c r="J194" s="37"/>
      <c r="K194" s="37"/>
      <c r="L194" s="38"/>
    </row>
    <row r="195" spans="1:12" hidden="1" x14ac:dyDescent="0.2">
      <c r="A195" s="32"/>
      <c r="B195" s="22"/>
      <c r="C195" s="22"/>
      <c r="D195" s="22"/>
      <c r="E195" s="22"/>
      <c r="F195" s="22"/>
      <c r="G195" s="22"/>
      <c r="H195" s="26" t="str">
        <f t="shared" si="22"/>
        <v/>
      </c>
      <c r="I195" s="26"/>
      <c r="J195" s="26"/>
      <c r="K195" s="26"/>
      <c r="L195" s="25"/>
    </row>
    <row r="196" spans="1:12" hidden="1" x14ac:dyDescent="0.2">
      <c r="A196" s="32"/>
      <c r="B196" s="22"/>
      <c r="C196" s="22"/>
      <c r="D196" s="22"/>
      <c r="E196" s="22"/>
      <c r="F196" s="22"/>
      <c r="G196" s="22"/>
      <c r="H196" s="26" t="str">
        <f t="shared" si="22"/>
        <v/>
      </c>
      <c r="I196" s="26"/>
      <c r="J196" s="26"/>
      <c r="K196" s="26"/>
      <c r="L196" s="25"/>
    </row>
    <row r="197" spans="1:12" hidden="1" x14ac:dyDescent="0.2">
      <c r="A197" s="32"/>
      <c r="B197" s="22"/>
      <c r="C197" s="22"/>
      <c r="D197" s="22"/>
      <c r="E197" s="22"/>
      <c r="F197" s="22"/>
      <c r="G197" s="22"/>
      <c r="H197" s="26" t="str">
        <f t="shared" si="22"/>
        <v/>
      </c>
      <c r="I197" s="26"/>
      <c r="J197" s="26"/>
      <c r="K197" s="26"/>
      <c r="L197" s="25"/>
    </row>
    <row r="198" spans="1:12" hidden="1" x14ac:dyDescent="0.2">
      <c r="A198" s="35" t="s">
        <v>537</v>
      </c>
      <c r="B198" s="37"/>
      <c r="C198" s="37"/>
      <c r="D198" s="37"/>
      <c r="E198" s="37"/>
      <c r="F198" s="37"/>
      <c r="G198" s="37"/>
      <c r="H198" s="37" t="str">
        <f t="shared" si="22"/>
        <v/>
      </c>
      <c r="I198" s="37"/>
      <c r="J198" s="37"/>
      <c r="K198" s="37"/>
      <c r="L198" s="38"/>
    </row>
    <row r="199" spans="1:12" hidden="1" x14ac:dyDescent="0.2">
      <c r="A199" s="21"/>
      <c r="B199" s="22"/>
      <c r="C199" s="22"/>
      <c r="D199" s="22"/>
      <c r="E199" s="22"/>
      <c r="F199" s="22"/>
      <c r="G199" s="22"/>
      <c r="H199" s="26" t="str">
        <f t="shared" si="22"/>
        <v/>
      </c>
      <c r="I199" s="26"/>
      <c r="J199" s="26"/>
      <c r="K199" s="26"/>
      <c r="L199" s="25"/>
    </row>
    <row r="200" spans="1:12" hidden="1" x14ac:dyDescent="0.2">
      <c r="A200" s="21"/>
      <c r="B200" s="22"/>
      <c r="C200" s="22"/>
      <c r="D200" s="22"/>
      <c r="E200" s="22"/>
      <c r="F200" s="22"/>
      <c r="G200" s="22"/>
      <c r="H200" s="26" t="str">
        <f t="shared" si="22"/>
        <v/>
      </c>
      <c r="I200" s="26"/>
      <c r="J200" s="26"/>
      <c r="K200" s="26"/>
      <c r="L200" s="25"/>
    </row>
    <row r="201" spans="1:12" hidden="1" x14ac:dyDescent="0.2">
      <c r="A201" s="21"/>
      <c r="B201" s="22"/>
      <c r="C201" s="22"/>
      <c r="D201" s="22"/>
      <c r="E201" s="22"/>
      <c r="F201" s="22"/>
      <c r="G201" s="22"/>
      <c r="H201" s="26" t="str">
        <f t="shared" si="22"/>
        <v/>
      </c>
      <c r="I201" s="26"/>
      <c r="J201" s="26"/>
      <c r="K201" s="26"/>
      <c r="L201" s="25"/>
    </row>
    <row r="202" spans="1:12" x14ac:dyDescent="0.2">
      <c r="A202" s="35" t="s">
        <v>536</v>
      </c>
      <c r="B202" s="102"/>
      <c r="C202" s="102"/>
      <c r="D202" s="102"/>
      <c r="E202" s="102"/>
      <c r="F202" s="102"/>
      <c r="G202" s="102"/>
      <c r="H202" s="102" t="str">
        <f t="shared" si="22"/>
        <v/>
      </c>
      <c r="I202" s="102"/>
      <c r="J202" s="102"/>
      <c r="K202" s="102"/>
      <c r="L202" s="38"/>
    </row>
    <row r="203" spans="1:12" s="10" customFormat="1" x14ac:dyDescent="0.2">
      <c r="A203" s="21" t="s">
        <v>2713</v>
      </c>
      <c r="B203" s="101" t="s">
        <v>2714</v>
      </c>
      <c r="C203" s="101" t="s">
        <v>1131</v>
      </c>
      <c r="D203" s="101" t="s">
        <v>172</v>
      </c>
      <c r="E203" s="101" t="s">
        <v>2647</v>
      </c>
      <c r="F203" s="101">
        <v>100</v>
      </c>
      <c r="G203" s="101" t="s">
        <v>162</v>
      </c>
      <c r="H203" s="101" t="str">
        <f t="shared" ref="H203" si="44">IF(ISNA(VLOOKUP(G203,CommodityCodes,2,FALSE))=TRUE,"",VLOOKUP(G203,CommodityCodes,2,FALSE))</f>
        <v>Flushing Water</v>
      </c>
      <c r="I203" s="101" t="s">
        <v>1382</v>
      </c>
      <c r="J203" s="101" t="s">
        <v>2231</v>
      </c>
      <c r="K203" s="101"/>
      <c r="L203" s="21"/>
    </row>
    <row r="204" spans="1:12" s="10" customFormat="1" x14ac:dyDescent="0.2">
      <c r="A204" s="21" t="s">
        <v>2713</v>
      </c>
      <c r="B204" s="101" t="s">
        <v>2715</v>
      </c>
      <c r="C204" s="101" t="s">
        <v>1131</v>
      </c>
      <c r="D204" s="101" t="s">
        <v>172</v>
      </c>
      <c r="E204" s="101" t="s">
        <v>2647</v>
      </c>
      <c r="F204" s="101">
        <v>100</v>
      </c>
      <c r="G204" s="101" t="s">
        <v>162</v>
      </c>
      <c r="H204" s="101" t="str">
        <f t="shared" si="22"/>
        <v>Flushing Water</v>
      </c>
      <c r="I204" s="101" t="s">
        <v>1382</v>
      </c>
      <c r="J204" s="101" t="s">
        <v>2231</v>
      </c>
      <c r="K204" s="101"/>
      <c r="L204" s="21"/>
    </row>
    <row r="205" spans="1:12" x14ac:dyDescent="0.2">
      <c r="A205" s="35" t="s">
        <v>538</v>
      </c>
      <c r="B205" s="37"/>
      <c r="C205" s="37"/>
      <c r="D205" s="37"/>
      <c r="E205" s="37"/>
      <c r="F205" s="37"/>
      <c r="G205" s="37"/>
      <c r="H205" s="37" t="str">
        <f t="shared" si="22"/>
        <v/>
      </c>
      <c r="I205" s="37"/>
      <c r="J205" s="37"/>
      <c r="K205" s="37"/>
      <c r="L205" s="38"/>
    </row>
    <row r="206" spans="1:12" x14ac:dyDescent="0.2">
      <c r="A206" s="28" t="s">
        <v>922</v>
      </c>
      <c r="B206" s="26" t="s">
        <v>2027</v>
      </c>
      <c r="C206" s="26" t="s">
        <v>917</v>
      </c>
      <c r="D206" s="22" t="s">
        <v>918</v>
      </c>
      <c r="E206" s="22" t="s">
        <v>2645</v>
      </c>
      <c r="F206" s="22">
        <v>32</v>
      </c>
      <c r="G206" s="22" t="s">
        <v>445</v>
      </c>
      <c r="H206" s="26" t="str">
        <f>IF(ISNA(VLOOKUP(G206,CommodityCodes,2,FALSE))=TRUE,"",VLOOKUP(G206,CommodityCodes,2,FALSE))</f>
        <v>Natural Gas</v>
      </c>
      <c r="I206" s="31">
        <v>34.4</v>
      </c>
      <c r="J206" s="31">
        <v>2</v>
      </c>
      <c r="K206" s="31"/>
      <c r="L206" s="28"/>
    </row>
    <row r="207" spans="1:12" x14ac:dyDescent="0.2">
      <c r="A207" s="32" t="s">
        <v>921</v>
      </c>
      <c r="B207" s="26" t="s">
        <v>2028</v>
      </c>
      <c r="C207" s="26" t="s">
        <v>919</v>
      </c>
      <c r="D207" s="22" t="s">
        <v>918</v>
      </c>
      <c r="E207" s="101" t="s">
        <v>2645</v>
      </c>
      <c r="F207" s="22">
        <v>12</v>
      </c>
      <c r="G207" s="22" t="s">
        <v>445</v>
      </c>
      <c r="H207" s="26" t="str">
        <f>IF(ISNA(VLOOKUP(G207,CommodityCodes,2,FALSE))=TRUE,"",VLOOKUP(G207,CommodityCodes,2,FALSE))</f>
        <v>Natural Gas</v>
      </c>
      <c r="I207" s="31">
        <v>34.4</v>
      </c>
      <c r="J207" s="31">
        <v>2</v>
      </c>
      <c r="K207" s="31"/>
      <c r="L207" s="32"/>
    </row>
    <row r="208" spans="1:12" x14ac:dyDescent="0.2">
      <c r="A208" s="32" t="s">
        <v>924</v>
      </c>
      <c r="B208" s="26" t="s">
        <v>2359</v>
      </c>
      <c r="C208" s="26" t="s">
        <v>920</v>
      </c>
      <c r="D208" s="22" t="s">
        <v>918</v>
      </c>
      <c r="E208" s="101" t="s">
        <v>2645</v>
      </c>
      <c r="F208" s="22">
        <v>12</v>
      </c>
      <c r="G208" s="22" t="s">
        <v>445</v>
      </c>
      <c r="H208" s="26" t="str">
        <f>IF(ISNA(VLOOKUP(G208,CommodityCodes,2,FALSE))=TRUE,"",VLOOKUP(G208,CommodityCodes,2,FALSE))</f>
        <v>Natural Gas</v>
      </c>
      <c r="I208" s="31">
        <v>34.4</v>
      </c>
      <c r="J208" s="31">
        <v>2</v>
      </c>
      <c r="K208" s="31"/>
      <c r="L208" s="32"/>
    </row>
    <row r="209" spans="1:12" x14ac:dyDescent="0.2">
      <c r="A209" s="32" t="s">
        <v>925</v>
      </c>
      <c r="B209" s="26" t="s">
        <v>2360</v>
      </c>
      <c r="C209" s="26" t="s">
        <v>920</v>
      </c>
      <c r="D209" s="22" t="s">
        <v>918</v>
      </c>
      <c r="E209" s="101" t="s">
        <v>2645</v>
      </c>
      <c r="F209" s="22">
        <v>12</v>
      </c>
      <c r="G209" s="22" t="s">
        <v>445</v>
      </c>
      <c r="H209" s="26" t="str">
        <f>IF(ISNA(VLOOKUP(G209,CommodityCodes,2,FALSE))=TRUE,"",VLOOKUP(G209,CommodityCodes,2,FALSE))</f>
        <v>Natural Gas</v>
      </c>
      <c r="I209" s="31">
        <v>34.4</v>
      </c>
      <c r="J209" s="31">
        <v>2</v>
      </c>
      <c r="K209" s="31"/>
      <c r="L209" s="32"/>
    </row>
    <row r="210" spans="1:12" x14ac:dyDescent="0.2">
      <c r="A210" s="35" t="s">
        <v>539</v>
      </c>
      <c r="B210" s="37"/>
      <c r="C210" s="37"/>
      <c r="D210" s="37"/>
      <c r="E210" s="37"/>
      <c r="F210" s="37"/>
      <c r="G210" s="37"/>
      <c r="H210" s="37" t="str">
        <f t="shared" si="22"/>
        <v/>
      </c>
      <c r="I210" s="37"/>
      <c r="J210" s="37"/>
      <c r="K210" s="37"/>
      <c r="L210" s="38"/>
    </row>
    <row r="211" spans="1:12" x14ac:dyDescent="0.2">
      <c r="A211" s="28" t="s">
        <v>1408</v>
      </c>
      <c r="B211" s="26" t="s">
        <v>1410</v>
      </c>
      <c r="C211" s="26" t="s">
        <v>1272</v>
      </c>
      <c r="D211" s="22" t="s">
        <v>918</v>
      </c>
      <c r="E211" s="22" t="s">
        <v>2645</v>
      </c>
      <c r="F211" s="22">
        <v>38</v>
      </c>
      <c r="G211" s="22" t="s">
        <v>445</v>
      </c>
      <c r="H211" s="26" t="str">
        <f t="shared" ref="H211:H216" si="45">IF(ISNA(VLOOKUP(G211,CommodityCodes,2,FALSE))=TRUE,"",VLOOKUP(G211,CommodityCodes,2,FALSE))</f>
        <v>Natural Gas</v>
      </c>
      <c r="I211" s="31">
        <v>34.4</v>
      </c>
      <c r="J211" s="31">
        <v>2</v>
      </c>
      <c r="K211" s="31"/>
      <c r="L211" s="28"/>
    </row>
    <row r="212" spans="1:12" x14ac:dyDescent="0.2">
      <c r="A212" s="28" t="s">
        <v>1409</v>
      </c>
      <c r="B212" s="26" t="s">
        <v>1411</v>
      </c>
      <c r="C212" s="26" t="s">
        <v>1274</v>
      </c>
      <c r="D212" s="22" t="s">
        <v>918</v>
      </c>
      <c r="E212" s="101" t="s">
        <v>2645</v>
      </c>
      <c r="F212" s="22">
        <v>38</v>
      </c>
      <c r="G212" s="22" t="s">
        <v>445</v>
      </c>
      <c r="H212" s="26" t="str">
        <f t="shared" si="45"/>
        <v>Natural Gas</v>
      </c>
      <c r="I212" s="31">
        <v>34.4</v>
      </c>
      <c r="J212" s="31">
        <v>2</v>
      </c>
      <c r="K212" s="31"/>
      <c r="L212" s="28"/>
    </row>
    <row r="213" spans="1:12" x14ac:dyDescent="0.2">
      <c r="A213" s="28" t="s">
        <v>1412</v>
      </c>
      <c r="B213" s="26" t="s">
        <v>1413</v>
      </c>
      <c r="C213" s="26" t="s">
        <v>1414</v>
      </c>
      <c r="D213" s="22" t="s">
        <v>918</v>
      </c>
      <c r="E213" s="101" t="s">
        <v>2645</v>
      </c>
      <c r="F213" s="22">
        <v>12</v>
      </c>
      <c r="G213" s="22" t="s">
        <v>445</v>
      </c>
      <c r="H213" s="26" t="str">
        <f t="shared" si="45"/>
        <v>Natural Gas</v>
      </c>
      <c r="I213" s="31">
        <v>34.4</v>
      </c>
      <c r="J213" s="31">
        <v>2</v>
      </c>
      <c r="K213" s="31"/>
      <c r="L213" s="28"/>
    </row>
    <row r="214" spans="1:12" x14ac:dyDescent="0.2">
      <c r="A214" s="28" t="s">
        <v>1415</v>
      </c>
      <c r="B214" s="26" t="s">
        <v>1417</v>
      </c>
      <c r="C214" s="26" t="s">
        <v>1414</v>
      </c>
      <c r="D214" s="22" t="s">
        <v>918</v>
      </c>
      <c r="E214" s="101" t="s">
        <v>2645</v>
      </c>
      <c r="F214" s="22">
        <v>12</v>
      </c>
      <c r="G214" s="22" t="s">
        <v>445</v>
      </c>
      <c r="H214" s="26" t="str">
        <f t="shared" si="45"/>
        <v>Natural Gas</v>
      </c>
      <c r="I214" s="31">
        <v>34.4</v>
      </c>
      <c r="J214" s="31">
        <v>2</v>
      </c>
      <c r="K214" s="31"/>
      <c r="L214" s="28"/>
    </row>
    <row r="215" spans="1:12" x14ac:dyDescent="0.2">
      <c r="A215" s="28" t="s">
        <v>1416</v>
      </c>
      <c r="B215" s="26" t="s">
        <v>1418</v>
      </c>
      <c r="C215" s="26" t="s">
        <v>1414</v>
      </c>
      <c r="D215" s="22" t="s">
        <v>918</v>
      </c>
      <c r="E215" s="101" t="s">
        <v>2645</v>
      </c>
      <c r="F215" s="22">
        <v>12</v>
      </c>
      <c r="G215" s="22" t="s">
        <v>445</v>
      </c>
      <c r="H215" s="26" t="str">
        <f t="shared" si="45"/>
        <v>Natural Gas</v>
      </c>
      <c r="I215" s="31">
        <v>34.4</v>
      </c>
      <c r="J215" s="31">
        <v>2</v>
      </c>
      <c r="K215" s="31"/>
      <c r="L215" s="28"/>
    </row>
    <row r="216" spans="1:12" x14ac:dyDescent="0.2">
      <c r="A216" s="21" t="s">
        <v>2425</v>
      </c>
      <c r="B216" s="22" t="s">
        <v>2646</v>
      </c>
      <c r="C216" s="26" t="s">
        <v>1089</v>
      </c>
      <c r="D216" s="22" t="s">
        <v>918</v>
      </c>
      <c r="E216" s="22" t="s">
        <v>2647</v>
      </c>
      <c r="F216" s="22">
        <v>100</v>
      </c>
      <c r="G216" s="22" t="s">
        <v>162</v>
      </c>
      <c r="H216" s="26" t="str">
        <f t="shared" si="45"/>
        <v>Flushing Water</v>
      </c>
      <c r="I216" s="26"/>
      <c r="J216" s="26"/>
      <c r="K216" s="26"/>
      <c r="L216" s="25"/>
    </row>
    <row r="217" spans="1:12" x14ac:dyDescent="0.2">
      <c r="A217" s="35" t="s">
        <v>540</v>
      </c>
      <c r="B217" s="37"/>
      <c r="C217" s="37"/>
      <c r="D217" s="37"/>
      <c r="E217" s="37"/>
      <c r="F217" s="37"/>
      <c r="G217" s="37"/>
      <c r="H217" s="37" t="str">
        <f t="shared" si="22"/>
        <v/>
      </c>
      <c r="I217" s="37"/>
      <c r="J217" s="37"/>
      <c r="K217" s="37"/>
      <c r="L217" s="38"/>
    </row>
    <row r="218" spans="1:12" x14ac:dyDescent="0.2">
      <c r="A218" s="28" t="s">
        <v>1419</v>
      </c>
      <c r="B218" s="26" t="s">
        <v>1420</v>
      </c>
      <c r="C218" s="26" t="s">
        <v>1421</v>
      </c>
      <c r="D218" s="22" t="s">
        <v>918</v>
      </c>
      <c r="E218" s="22" t="s">
        <v>2645</v>
      </c>
      <c r="F218" s="22">
        <v>25</v>
      </c>
      <c r="G218" s="22" t="s">
        <v>445</v>
      </c>
      <c r="H218" s="26" t="str">
        <f>IF(ISNA(VLOOKUP(G218,CommodityCodes,2,FALSE))=TRUE,"",VLOOKUP(G218,CommodityCodes,2,FALSE))</f>
        <v>Natural Gas</v>
      </c>
      <c r="I218" s="31">
        <v>34.4</v>
      </c>
      <c r="J218" s="31">
        <v>2</v>
      </c>
      <c r="K218" s="31"/>
      <c r="L218" s="28"/>
    </row>
    <row r="219" spans="1:12" x14ac:dyDescent="0.2">
      <c r="A219" s="28" t="s">
        <v>1423</v>
      </c>
      <c r="B219" s="26" t="s">
        <v>1427</v>
      </c>
      <c r="C219" s="26" t="s">
        <v>1422</v>
      </c>
      <c r="D219" s="22" t="s">
        <v>918</v>
      </c>
      <c r="E219" s="101" t="s">
        <v>2645</v>
      </c>
      <c r="F219" s="22">
        <v>12</v>
      </c>
      <c r="G219" s="22" t="s">
        <v>445</v>
      </c>
      <c r="H219" s="26" t="str">
        <f>IF(ISNA(VLOOKUP(G219,CommodityCodes,2,FALSE))=TRUE,"",VLOOKUP(G219,CommodityCodes,2,FALSE))</f>
        <v>Natural Gas</v>
      </c>
      <c r="I219" s="31">
        <v>34.4</v>
      </c>
      <c r="J219" s="31">
        <v>2</v>
      </c>
      <c r="K219" s="31"/>
      <c r="L219" s="28"/>
    </row>
    <row r="220" spans="1:12" x14ac:dyDescent="0.2">
      <c r="A220" s="28" t="s">
        <v>1424</v>
      </c>
      <c r="B220" s="26" t="s">
        <v>1428</v>
      </c>
      <c r="C220" s="26" t="s">
        <v>1422</v>
      </c>
      <c r="D220" s="22" t="s">
        <v>918</v>
      </c>
      <c r="E220" s="101" t="s">
        <v>2645</v>
      </c>
      <c r="F220" s="22">
        <v>12</v>
      </c>
      <c r="G220" s="22" t="s">
        <v>445</v>
      </c>
      <c r="H220" s="26" t="str">
        <f>IF(ISNA(VLOOKUP(G220,CommodityCodes,2,FALSE))=TRUE,"",VLOOKUP(G220,CommodityCodes,2,FALSE))</f>
        <v>Natural Gas</v>
      </c>
      <c r="I220" s="31">
        <v>34.4</v>
      </c>
      <c r="J220" s="31">
        <v>2</v>
      </c>
      <c r="K220" s="31"/>
      <c r="L220" s="28"/>
    </row>
    <row r="221" spans="1:12" x14ac:dyDescent="0.2">
      <c r="A221" s="28" t="s">
        <v>1425</v>
      </c>
      <c r="B221" s="26" t="s">
        <v>1429</v>
      </c>
      <c r="C221" s="26" t="s">
        <v>1422</v>
      </c>
      <c r="D221" s="22" t="s">
        <v>918</v>
      </c>
      <c r="E221" s="101" t="s">
        <v>2645</v>
      </c>
      <c r="F221" s="22">
        <v>12</v>
      </c>
      <c r="G221" s="22" t="s">
        <v>445</v>
      </c>
      <c r="H221" s="26" t="str">
        <f>IF(ISNA(VLOOKUP(G221,CommodityCodes,2,FALSE))=TRUE,"",VLOOKUP(G221,CommodityCodes,2,FALSE))</f>
        <v>Natural Gas</v>
      </c>
      <c r="I221" s="31">
        <v>34.4</v>
      </c>
      <c r="J221" s="31">
        <v>2</v>
      </c>
      <c r="K221" s="31"/>
      <c r="L221" s="28"/>
    </row>
    <row r="222" spans="1:12" x14ac:dyDescent="0.2">
      <c r="A222" s="28" t="s">
        <v>1426</v>
      </c>
      <c r="B222" s="26" t="s">
        <v>1430</v>
      </c>
      <c r="C222" s="26" t="s">
        <v>1422</v>
      </c>
      <c r="D222" s="22" t="s">
        <v>918</v>
      </c>
      <c r="E222" s="101" t="s">
        <v>2645</v>
      </c>
      <c r="F222" s="22">
        <v>12</v>
      </c>
      <c r="G222" s="22" t="s">
        <v>445</v>
      </c>
      <c r="H222" s="26" t="str">
        <f>IF(ISNA(VLOOKUP(G222,CommodityCodes,2,FALSE))=TRUE,"",VLOOKUP(G222,CommodityCodes,2,FALSE))</f>
        <v>Natural Gas</v>
      </c>
      <c r="I222" s="31">
        <v>34.4</v>
      </c>
      <c r="J222" s="31">
        <v>2</v>
      </c>
      <c r="K222" s="31"/>
      <c r="L222" s="28"/>
    </row>
    <row r="223" spans="1:12" hidden="1" x14ac:dyDescent="0.2">
      <c r="A223" s="35" t="s">
        <v>541</v>
      </c>
      <c r="B223" s="37"/>
      <c r="C223" s="37"/>
      <c r="D223" s="37"/>
      <c r="E223" s="37"/>
      <c r="F223" s="40"/>
      <c r="G223" s="37"/>
      <c r="H223" s="37" t="str">
        <f t="shared" ref="H223:H258" si="46">IF(ISNA(VLOOKUP(G223,CommodityCodes,2,FALSE))=TRUE,"",VLOOKUP(G223,CommodityCodes,2,FALSE))</f>
        <v/>
      </c>
      <c r="I223" s="37"/>
      <c r="J223" s="37"/>
      <c r="K223" s="37"/>
      <c r="L223" s="38"/>
    </row>
    <row r="224" spans="1:12" hidden="1" x14ac:dyDescent="0.2">
      <c r="A224" s="32"/>
      <c r="B224" s="22"/>
      <c r="C224" s="22"/>
      <c r="D224" s="22"/>
      <c r="E224" s="22"/>
      <c r="F224" s="22"/>
      <c r="G224" s="22"/>
      <c r="H224" s="26" t="str">
        <f t="shared" si="46"/>
        <v/>
      </c>
      <c r="I224" s="26"/>
      <c r="J224" s="26"/>
      <c r="K224" s="26"/>
      <c r="L224" s="25"/>
    </row>
    <row r="225" spans="1:12" hidden="1" x14ac:dyDescent="0.2">
      <c r="A225" s="32"/>
      <c r="B225" s="22"/>
      <c r="C225" s="22"/>
      <c r="D225" s="22"/>
      <c r="E225" s="22"/>
      <c r="F225" s="22"/>
      <c r="G225" s="22"/>
      <c r="H225" s="26" t="str">
        <f t="shared" si="46"/>
        <v/>
      </c>
      <c r="I225" s="26"/>
      <c r="J225" s="26"/>
      <c r="K225" s="26"/>
      <c r="L225" s="25"/>
    </row>
    <row r="226" spans="1:12" hidden="1" x14ac:dyDescent="0.2">
      <c r="A226" s="32"/>
      <c r="B226" s="22"/>
      <c r="C226" s="22"/>
      <c r="D226" s="22"/>
      <c r="E226" s="22"/>
      <c r="F226" s="22"/>
      <c r="G226" s="22"/>
      <c r="H226" s="26" t="str">
        <f t="shared" si="46"/>
        <v/>
      </c>
      <c r="I226" s="26"/>
      <c r="J226" s="26"/>
      <c r="K226" s="26"/>
      <c r="L226" s="25"/>
    </row>
    <row r="227" spans="1:12" x14ac:dyDescent="0.2">
      <c r="A227" s="35" t="s">
        <v>2370</v>
      </c>
      <c r="B227" s="37"/>
      <c r="C227" s="37"/>
      <c r="D227" s="37"/>
      <c r="E227" s="37"/>
      <c r="F227" s="37"/>
      <c r="G227" s="37"/>
      <c r="H227" s="37" t="str">
        <f t="shared" si="46"/>
        <v/>
      </c>
      <c r="I227" s="37"/>
      <c r="J227" s="37"/>
      <c r="K227" s="37"/>
      <c r="L227" s="38"/>
    </row>
    <row r="228" spans="1:12" x14ac:dyDescent="0.2">
      <c r="A228" s="28" t="s">
        <v>2422</v>
      </c>
      <c r="B228" s="26" t="s">
        <v>2684</v>
      </c>
      <c r="C228" s="26" t="s">
        <v>2421</v>
      </c>
      <c r="D228" s="22" t="s">
        <v>918</v>
      </c>
      <c r="E228" s="22" t="s">
        <v>2645</v>
      </c>
      <c r="F228" s="22">
        <v>50</v>
      </c>
      <c r="G228" s="22" t="s">
        <v>445</v>
      </c>
      <c r="H228" s="26" t="str">
        <f>IF(ISNA(VLOOKUP(G228,CommodityCodes,2,FALSE))=TRUE,"",VLOOKUP(G228,CommodityCodes,2,FALSE))</f>
        <v>Natural Gas</v>
      </c>
      <c r="I228" s="31">
        <v>34.4</v>
      </c>
      <c r="J228" s="31">
        <v>2</v>
      </c>
      <c r="K228" s="31"/>
      <c r="L228" s="28"/>
    </row>
    <row r="229" spans="1:12" x14ac:dyDescent="0.2">
      <c r="A229" s="28" t="s">
        <v>2423</v>
      </c>
      <c r="B229" s="26" t="s">
        <v>2685</v>
      </c>
      <c r="C229" s="26" t="s">
        <v>2424</v>
      </c>
      <c r="D229" s="22" t="s">
        <v>918</v>
      </c>
      <c r="E229" s="22" t="s">
        <v>2645</v>
      </c>
      <c r="F229" s="22">
        <v>25</v>
      </c>
      <c r="G229" s="22" t="s">
        <v>445</v>
      </c>
      <c r="H229" s="26" t="str">
        <f>IF(ISNA(VLOOKUP(G229,CommodityCodes,2,FALSE))=TRUE,"",VLOOKUP(G229,CommodityCodes,2,FALSE))</f>
        <v>Natural Gas</v>
      </c>
      <c r="I229" s="31">
        <v>34.4</v>
      </c>
      <c r="J229" s="31">
        <v>2</v>
      </c>
      <c r="K229" s="31"/>
      <c r="L229" s="28"/>
    </row>
    <row r="230" spans="1:12" x14ac:dyDescent="0.2">
      <c r="A230" s="35" t="s">
        <v>542</v>
      </c>
      <c r="B230" s="37"/>
      <c r="C230" s="37"/>
      <c r="D230" s="37"/>
      <c r="E230" s="37"/>
      <c r="F230" s="37"/>
      <c r="G230" s="37"/>
      <c r="H230" s="37" t="str">
        <f t="shared" si="46"/>
        <v/>
      </c>
      <c r="I230" s="37"/>
      <c r="J230" s="37"/>
      <c r="K230" s="37"/>
      <c r="L230" s="38"/>
    </row>
    <row r="231" spans="1:12" x14ac:dyDescent="0.2">
      <c r="A231" s="25" t="s">
        <v>2046</v>
      </c>
      <c r="B231" s="22"/>
      <c r="C231" s="26" t="s">
        <v>1908</v>
      </c>
      <c r="D231" s="22" t="s">
        <v>2049</v>
      </c>
      <c r="E231" s="22" t="s">
        <v>2051</v>
      </c>
      <c r="F231" s="22">
        <v>300</v>
      </c>
      <c r="G231" s="22" t="s">
        <v>397</v>
      </c>
      <c r="H231" s="26" t="str">
        <f t="shared" si="46"/>
        <v>Foul Air</v>
      </c>
      <c r="I231" s="26"/>
      <c r="J231" s="26"/>
      <c r="K231" s="26"/>
      <c r="L231" s="25" t="s">
        <v>2050</v>
      </c>
    </row>
    <row r="232" spans="1:12" x14ac:dyDescent="0.2">
      <c r="A232" s="25" t="s">
        <v>2047</v>
      </c>
      <c r="B232" s="22"/>
      <c r="C232" s="26" t="s">
        <v>1908</v>
      </c>
      <c r="D232" s="22" t="s">
        <v>2049</v>
      </c>
      <c r="E232" s="22" t="s">
        <v>2051</v>
      </c>
      <c r="F232" s="22">
        <v>300</v>
      </c>
      <c r="G232" s="22" t="s">
        <v>397</v>
      </c>
      <c r="H232" s="26" t="str">
        <f t="shared" ref="H232:H233" si="47">IF(ISNA(VLOOKUP(G232,CommodityCodes,2,FALSE))=TRUE,"",VLOOKUP(G232,CommodityCodes,2,FALSE))</f>
        <v>Foul Air</v>
      </c>
      <c r="I232" s="26"/>
      <c r="J232" s="26"/>
      <c r="K232" s="26"/>
      <c r="L232" s="25" t="s">
        <v>2050</v>
      </c>
    </row>
    <row r="233" spans="1:12" x14ac:dyDescent="0.2">
      <c r="A233" s="25" t="s">
        <v>2048</v>
      </c>
      <c r="B233" s="22"/>
      <c r="C233" s="26" t="s">
        <v>1908</v>
      </c>
      <c r="D233" s="22" t="s">
        <v>2049</v>
      </c>
      <c r="E233" s="22" t="s">
        <v>2051</v>
      </c>
      <c r="F233" s="22">
        <v>300</v>
      </c>
      <c r="G233" s="22" t="s">
        <v>397</v>
      </c>
      <c r="H233" s="26" t="str">
        <f t="shared" si="47"/>
        <v>Foul Air</v>
      </c>
      <c r="I233" s="26"/>
      <c r="J233" s="26"/>
      <c r="K233" s="26"/>
      <c r="L233" s="25" t="s">
        <v>2050</v>
      </c>
    </row>
    <row r="234" spans="1:12" x14ac:dyDescent="0.2">
      <c r="A234" s="25" t="s">
        <v>1348</v>
      </c>
      <c r="B234" s="22" t="s">
        <v>2412</v>
      </c>
      <c r="C234" s="22" t="s">
        <v>2413</v>
      </c>
      <c r="D234" s="22" t="s">
        <v>172</v>
      </c>
      <c r="E234" s="22" t="s">
        <v>2645</v>
      </c>
      <c r="F234" s="22">
        <v>32</v>
      </c>
      <c r="G234" s="22" t="s">
        <v>445</v>
      </c>
      <c r="H234" s="26" t="str">
        <f>IF(ISNA(VLOOKUP(G234,CommodityCodes,2,FALSE))=TRUE,"",VLOOKUP(G234,CommodityCodes,2,FALSE))</f>
        <v>Natural Gas</v>
      </c>
      <c r="I234" s="31">
        <v>34.4</v>
      </c>
      <c r="J234" s="31">
        <v>2</v>
      </c>
      <c r="K234" s="26"/>
      <c r="L234" s="25"/>
    </row>
    <row r="235" spans="1:12" x14ac:dyDescent="0.2">
      <c r="A235" s="35" t="s">
        <v>543</v>
      </c>
      <c r="B235" s="37"/>
      <c r="C235" s="37"/>
      <c r="D235" s="37"/>
      <c r="E235" s="37"/>
      <c r="F235" s="37"/>
      <c r="G235" s="37"/>
      <c r="H235" s="37" t="str">
        <f t="shared" si="46"/>
        <v/>
      </c>
      <c r="I235" s="37"/>
      <c r="J235" s="37"/>
      <c r="K235" s="37"/>
      <c r="L235" s="38"/>
    </row>
    <row r="236" spans="1:12" x14ac:dyDescent="0.2">
      <c r="A236" s="25" t="s">
        <v>1339</v>
      </c>
      <c r="B236" s="22" t="s">
        <v>1340</v>
      </c>
      <c r="C236" s="22" t="s">
        <v>1330</v>
      </c>
      <c r="D236" s="22" t="s">
        <v>172</v>
      </c>
      <c r="E236" s="101" t="s">
        <v>2645</v>
      </c>
      <c r="F236" s="22">
        <v>32</v>
      </c>
      <c r="G236" s="22" t="s">
        <v>445</v>
      </c>
      <c r="H236" s="26" t="str">
        <f>IF(ISNA(VLOOKUP(G236,CommodityCodes,2,FALSE))=TRUE,"",VLOOKUP(G236,CommodityCodes,2,FALSE))</f>
        <v>Natural Gas</v>
      </c>
      <c r="I236" s="31">
        <v>34.4</v>
      </c>
      <c r="J236" s="31">
        <v>2</v>
      </c>
      <c r="K236" s="26"/>
      <c r="L236" s="25"/>
    </row>
    <row r="237" spans="1:12" x14ac:dyDescent="0.2">
      <c r="A237" s="25" t="s">
        <v>1339</v>
      </c>
      <c r="B237" s="22" t="s">
        <v>1341</v>
      </c>
      <c r="C237" s="22" t="s">
        <v>1330</v>
      </c>
      <c r="D237" s="22" t="s">
        <v>172</v>
      </c>
      <c r="E237" s="101" t="s">
        <v>2645</v>
      </c>
      <c r="F237" s="22">
        <v>32</v>
      </c>
      <c r="G237" s="22" t="s">
        <v>445</v>
      </c>
      <c r="H237" s="26" t="str">
        <f>IF(ISNA(VLOOKUP(G237,CommodityCodes,2,FALSE))=TRUE,"",VLOOKUP(G237,CommodityCodes,2,FALSE))</f>
        <v>Natural Gas</v>
      </c>
      <c r="I237" s="31">
        <v>34.4</v>
      </c>
      <c r="J237" s="31">
        <v>2</v>
      </c>
      <c r="K237" s="26"/>
      <c r="L237" s="25"/>
    </row>
    <row r="238" spans="1:12" x14ac:dyDescent="0.2">
      <c r="A238" s="25" t="s">
        <v>1339</v>
      </c>
      <c r="B238" s="22" t="s">
        <v>1342</v>
      </c>
      <c r="C238" s="22" t="s">
        <v>1330</v>
      </c>
      <c r="D238" s="22" t="s">
        <v>172</v>
      </c>
      <c r="E238" s="101" t="s">
        <v>2645</v>
      </c>
      <c r="F238" s="22">
        <v>32</v>
      </c>
      <c r="G238" s="22" t="s">
        <v>445</v>
      </c>
      <c r="H238" s="26" t="str">
        <f>IF(ISNA(VLOOKUP(G238,CommodityCodes,2,FALSE))=TRUE,"",VLOOKUP(G238,CommodityCodes,2,FALSE))</f>
        <v>Natural Gas</v>
      </c>
      <c r="I238" s="31">
        <v>34.4</v>
      </c>
      <c r="J238" s="31">
        <v>2</v>
      </c>
      <c r="K238" s="26"/>
      <c r="L238" s="25"/>
    </row>
    <row r="239" spans="1:12" s="10" customFormat="1" x14ac:dyDescent="0.2">
      <c r="A239" s="21" t="s">
        <v>2711</v>
      </c>
      <c r="B239" s="101" t="s">
        <v>2712</v>
      </c>
      <c r="C239" s="101" t="s">
        <v>2592</v>
      </c>
      <c r="D239" s="101" t="s">
        <v>172</v>
      </c>
      <c r="E239" s="101" t="s">
        <v>2647</v>
      </c>
      <c r="F239" s="101">
        <v>100</v>
      </c>
      <c r="G239" s="101" t="s">
        <v>319</v>
      </c>
      <c r="H239" s="101" t="str">
        <f t="shared" ref="H239" si="48">IF(ISNA(VLOOKUP(G239,CommodityCodes,2,FALSE))=TRUE,"",VLOOKUP(G239,CommodityCodes,2,FALSE))</f>
        <v>Non-Potable Water</v>
      </c>
      <c r="I239" s="101" t="s">
        <v>1382</v>
      </c>
      <c r="J239" s="101" t="s">
        <v>2231</v>
      </c>
      <c r="K239" s="101"/>
      <c r="L239" s="21"/>
    </row>
    <row r="240" spans="1:12" x14ac:dyDescent="0.2">
      <c r="A240" s="25" t="s">
        <v>1348</v>
      </c>
      <c r="B240" s="22" t="s">
        <v>1349</v>
      </c>
      <c r="C240" s="22" t="s">
        <v>1350</v>
      </c>
      <c r="D240" s="22" t="s">
        <v>172</v>
      </c>
      <c r="E240" s="101" t="s">
        <v>2645</v>
      </c>
      <c r="F240" s="22">
        <v>32</v>
      </c>
      <c r="G240" s="22" t="s">
        <v>445</v>
      </c>
      <c r="H240" s="26" t="str">
        <f>IF(ISNA(VLOOKUP(G240,CommodityCodes,2,FALSE))=TRUE,"",VLOOKUP(G240,CommodityCodes,2,FALSE))</f>
        <v>Natural Gas</v>
      </c>
      <c r="I240" s="31">
        <v>34.4</v>
      </c>
      <c r="J240" s="31">
        <v>2</v>
      </c>
      <c r="K240" s="26"/>
      <c r="L240" s="25"/>
    </row>
    <row r="241" spans="1:12" x14ac:dyDescent="0.2">
      <c r="A241" s="25" t="s">
        <v>1348</v>
      </c>
      <c r="B241" s="22" t="s">
        <v>1351</v>
      </c>
      <c r="C241" s="22" t="s">
        <v>1352</v>
      </c>
      <c r="D241" s="22" t="s">
        <v>172</v>
      </c>
      <c r="E241" s="101" t="s">
        <v>2645</v>
      </c>
      <c r="F241" s="22">
        <v>32</v>
      </c>
      <c r="G241" s="22" t="s">
        <v>445</v>
      </c>
      <c r="H241" s="26" t="str">
        <f t="shared" ref="H241" si="49">IF(ISNA(VLOOKUP(G241,CommodityCodes,2,FALSE))=TRUE,"",VLOOKUP(G241,CommodityCodes,2,FALSE))</f>
        <v>Natural Gas</v>
      </c>
      <c r="I241" s="31">
        <v>34.4</v>
      </c>
      <c r="J241" s="31">
        <v>2</v>
      </c>
      <c r="K241" s="26"/>
      <c r="L241" s="25"/>
    </row>
    <row r="242" spans="1:12" x14ac:dyDescent="0.2">
      <c r="A242" s="25" t="s">
        <v>1348</v>
      </c>
      <c r="B242" s="22" t="s">
        <v>1353</v>
      </c>
      <c r="C242" s="22" t="s">
        <v>1354</v>
      </c>
      <c r="D242" s="22" t="s">
        <v>172</v>
      </c>
      <c r="E242" s="101" t="s">
        <v>2645</v>
      </c>
      <c r="F242" s="22">
        <v>32</v>
      </c>
      <c r="G242" s="22" t="s">
        <v>445</v>
      </c>
      <c r="H242" s="26" t="str">
        <f>IF(ISNA(VLOOKUP(G242,CommodityCodes,2,FALSE))=TRUE,"",VLOOKUP(G242,CommodityCodes,2,FALSE))</f>
        <v>Natural Gas</v>
      </c>
      <c r="I242" s="31">
        <v>34.4</v>
      </c>
      <c r="J242" s="31">
        <v>2</v>
      </c>
      <c r="K242" s="26"/>
      <c r="L242" s="25"/>
    </row>
    <row r="243" spans="1:12" x14ac:dyDescent="0.2">
      <c r="A243" s="25" t="s">
        <v>1356</v>
      </c>
      <c r="B243" s="22" t="s">
        <v>1357</v>
      </c>
      <c r="C243" s="22" t="s">
        <v>1358</v>
      </c>
      <c r="D243" s="22" t="s">
        <v>172</v>
      </c>
      <c r="E243" s="101" t="s">
        <v>2645</v>
      </c>
      <c r="F243" s="22">
        <v>12</v>
      </c>
      <c r="G243" s="22" t="s">
        <v>445</v>
      </c>
      <c r="H243" s="26" t="str">
        <f>IF(ISNA(VLOOKUP(G243,CommodityCodes,2,FALSE))=TRUE,"",VLOOKUP(G243,CommodityCodes,2,FALSE))</f>
        <v>Natural Gas</v>
      </c>
      <c r="I243" s="31">
        <v>34.4</v>
      </c>
      <c r="J243" s="31">
        <v>2</v>
      </c>
      <c r="K243" s="26"/>
      <c r="L243" s="25"/>
    </row>
    <row r="244" spans="1:12" x14ac:dyDescent="0.2">
      <c r="A244" s="25" t="s">
        <v>1356</v>
      </c>
      <c r="B244" s="22" t="s">
        <v>1359</v>
      </c>
      <c r="C244" s="22" t="s">
        <v>1361</v>
      </c>
      <c r="D244" s="22" t="s">
        <v>172</v>
      </c>
      <c r="E244" s="101" t="s">
        <v>2645</v>
      </c>
      <c r="F244" s="22">
        <v>12</v>
      </c>
      <c r="G244" s="22" t="s">
        <v>445</v>
      </c>
      <c r="H244" s="26" t="str">
        <f>IF(ISNA(VLOOKUP(G244,CommodityCodes,2,FALSE))=TRUE,"",VLOOKUP(G244,CommodityCodes,2,FALSE))</f>
        <v>Natural Gas</v>
      </c>
      <c r="I244" s="31">
        <v>34.4</v>
      </c>
      <c r="J244" s="31">
        <v>2</v>
      </c>
      <c r="K244" s="26"/>
      <c r="L244" s="25"/>
    </row>
    <row r="245" spans="1:12" x14ac:dyDescent="0.2">
      <c r="A245" s="25" t="s">
        <v>1356</v>
      </c>
      <c r="B245" s="22" t="s">
        <v>1360</v>
      </c>
      <c r="C245" s="22" t="s">
        <v>1361</v>
      </c>
      <c r="D245" s="22" t="s">
        <v>172</v>
      </c>
      <c r="E245" s="101" t="s">
        <v>2645</v>
      </c>
      <c r="F245" s="22">
        <v>12</v>
      </c>
      <c r="G245" s="22" t="s">
        <v>445</v>
      </c>
      <c r="H245" s="26" t="str">
        <f>IF(ISNA(VLOOKUP(G245,CommodityCodes,2,FALSE))=TRUE,"",VLOOKUP(G245,CommodityCodes,2,FALSE))</f>
        <v>Natural Gas</v>
      </c>
      <c r="I245" s="31">
        <v>34.4</v>
      </c>
      <c r="J245" s="31">
        <v>2</v>
      </c>
      <c r="K245" s="26"/>
      <c r="L245" s="25"/>
    </row>
    <row r="246" spans="1:12" x14ac:dyDescent="0.2">
      <c r="A246" s="25" t="s">
        <v>1533</v>
      </c>
      <c r="B246" s="22" t="s">
        <v>1532</v>
      </c>
      <c r="C246" s="22" t="s">
        <v>1330</v>
      </c>
      <c r="D246" s="22" t="s">
        <v>172</v>
      </c>
      <c r="E246" s="101" t="s">
        <v>236</v>
      </c>
      <c r="F246" s="22">
        <v>50</v>
      </c>
      <c r="G246" s="22" t="s">
        <v>461</v>
      </c>
      <c r="H246" s="26" t="str">
        <f>IF(ISNA(VLOOKUP(G246,CommodityCodes,2,FALSE))=TRUE,"",VLOOKUP(G246,CommodityCodes,2,FALSE))</f>
        <v>Potable Water</v>
      </c>
      <c r="I246" s="26"/>
      <c r="J246" s="26"/>
      <c r="K246" s="26"/>
      <c r="L246" s="25"/>
    </row>
    <row r="247" spans="1:12" hidden="1" x14ac:dyDescent="0.2">
      <c r="A247" s="35" t="s">
        <v>544</v>
      </c>
      <c r="B247" s="37"/>
      <c r="C247" s="37"/>
      <c r="D247" s="37"/>
      <c r="E247" s="37"/>
      <c r="F247" s="37"/>
      <c r="G247" s="37"/>
      <c r="H247" s="37" t="str">
        <f t="shared" si="46"/>
        <v/>
      </c>
      <c r="I247" s="37"/>
      <c r="J247" s="37"/>
      <c r="K247" s="37"/>
      <c r="L247" s="38"/>
    </row>
    <row r="248" spans="1:12" hidden="1" x14ac:dyDescent="0.2">
      <c r="A248" s="25"/>
      <c r="B248" s="22"/>
      <c r="C248" s="22"/>
      <c r="D248" s="22"/>
      <c r="E248" s="22"/>
      <c r="F248" s="22"/>
      <c r="G248" s="22"/>
      <c r="H248" s="26" t="str">
        <f t="shared" si="46"/>
        <v/>
      </c>
      <c r="I248" s="26"/>
      <c r="J248" s="26"/>
      <c r="K248" s="26"/>
      <c r="L248" s="25"/>
    </row>
    <row r="249" spans="1:12" hidden="1" x14ac:dyDescent="0.2">
      <c r="A249" s="25"/>
      <c r="B249" s="22"/>
      <c r="C249" s="22"/>
      <c r="D249" s="22"/>
      <c r="E249" s="22"/>
      <c r="F249" s="22"/>
      <c r="G249" s="22"/>
      <c r="H249" s="26" t="str">
        <f t="shared" si="46"/>
        <v/>
      </c>
      <c r="I249" s="26"/>
      <c r="J249" s="26"/>
      <c r="K249" s="26"/>
      <c r="L249" s="25"/>
    </row>
    <row r="250" spans="1:12" hidden="1" x14ac:dyDescent="0.2">
      <c r="A250" s="25"/>
      <c r="B250" s="22"/>
      <c r="C250" s="22"/>
      <c r="D250" s="22"/>
      <c r="E250" s="22"/>
      <c r="F250" s="22"/>
      <c r="G250" s="22"/>
      <c r="H250" s="26" t="str">
        <f t="shared" si="46"/>
        <v/>
      </c>
      <c r="I250" s="26"/>
      <c r="J250" s="26"/>
      <c r="K250" s="26"/>
      <c r="L250" s="25"/>
    </row>
    <row r="251" spans="1:12" hidden="1" x14ac:dyDescent="0.2">
      <c r="A251" s="35" t="s">
        <v>545</v>
      </c>
      <c r="B251" s="37"/>
      <c r="C251" s="37"/>
      <c r="D251" s="37"/>
      <c r="E251" s="37"/>
      <c r="F251" s="37"/>
      <c r="G251" s="37"/>
      <c r="H251" s="37" t="str">
        <f t="shared" si="46"/>
        <v/>
      </c>
      <c r="I251" s="37"/>
      <c r="J251" s="37"/>
      <c r="K251" s="37"/>
      <c r="L251" s="38"/>
    </row>
    <row r="252" spans="1:12" hidden="1" x14ac:dyDescent="0.2">
      <c r="A252" s="25"/>
      <c r="B252" s="22"/>
      <c r="C252" s="22"/>
      <c r="D252" s="22"/>
      <c r="E252" s="22"/>
      <c r="F252" s="22"/>
      <c r="G252" s="22"/>
      <c r="H252" s="26" t="str">
        <f t="shared" si="46"/>
        <v/>
      </c>
      <c r="I252" s="26"/>
      <c r="J252" s="26"/>
      <c r="K252" s="26"/>
      <c r="L252" s="25"/>
    </row>
    <row r="253" spans="1:12" hidden="1" x14ac:dyDescent="0.2">
      <c r="A253" s="25"/>
      <c r="B253" s="22"/>
      <c r="C253" s="22"/>
      <c r="D253" s="22"/>
      <c r="E253" s="22"/>
      <c r="F253" s="22"/>
      <c r="G253" s="22"/>
      <c r="H253" s="26" t="str">
        <f t="shared" si="46"/>
        <v/>
      </c>
      <c r="I253" s="26"/>
      <c r="J253" s="26"/>
      <c r="K253" s="26"/>
      <c r="L253" s="25"/>
    </row>
    <row r="254" spans="1:12" hidden="1" x14ac:dyDescent="0.2">
      <c r="A254" s="25"/>
      <c r="B254" s="22"/>
      <c r="C254" s="22"/>
      <c r="D254" s="22"/>
      <c r="E254" s="22"/>
      <c r="F254" s="22"/>
      <c r="G254" s="22"/>
      <c r="H254" s="26" t="str">
        <f t="shared" si="46"/>
        <v/>
      </c>
      <c r="I254" s="26"/>
      <c r="J254" s="26"/>
      <c r="K254" s="26"/>
      <c r="L254" s="25"/>
    </row>
    <row r="255" spans="1:12" hidden="1" x14ac:dyDescent="0.2">
      <c r="A255" s="35" t="s">
        <v>546</v>
      </c>
      <c r="B255" s="37"/>
      <c r="C255" s="37"/>
      <c r="D255" s="37"/>
      <c r="E255" s="37"/>
      <c r="F255" s="37"/>
      <c r="G255" s="37"/>
      <c r="H255" s="37" t="str">
        <f t="shared" si="46"/>
        <v/>
      </c>
      <c r="I255" s="37"/>
      <c r="J255" s="37"/>
      <c r="K255" s="37"/>
      <c r="L255" s="38"/>
    </row>
    <row r="256" spans="1:12" hidden="1" x14ac:dyDescent="0.2">
      <c r="A256" s="32"/>
      <c r="B256" s="22"/>
      <c r="C256" s="22"/>
      <c r="D256" s="22"/>
      <c r="E256" s="22"/>
      <c r="F256" s="22"/>
      <c r="G256" s="22"/>
      <c r="H256" s="26" t="str">
        <f t="shared" si="46"/>
        <v/>
      </c>
      <c r="I256" s="26"/>
      <c r="J256" s="26"/>
      <c r="K256" s="26"/>
      <c r="L256" s="25"/>
    </row>
    <row r="257" spans="1:15" hidden="1" x14ac:dyDescent="0.2">
      <c r="A257" s="32"/>
      <c r="B257" s="22"/>
      <c r="C257" s="22"/>
      <c r="D257" s="22"/>
      <c r="E257" s="22"/>
      <c r="F257" s="22"/>
      <c r="G257" s="22"/>
      <c r="H257" s="26" t="str">
        <f t="shared" si="46"/>
        <v/>
      </c>
      <c r="I257" s="26"/>
      <c r="J257" s="26"/>
      <c r="K257" s="26"/>
      <c r="L257" s="25"/>
    </row>
    <row r="258" spans="1:15" hidden="1" x14ac:dyDescent="0.2">
      <c r="A258" s="32"/>
      <c r="B258" s="26"/>
      <c r="C258" s="26"/>
      <c r="D258" s="26"/>
      <c r="E258" s="26"/>
      <c r="F258" s="26"/>
      <c r="G258" s="26"/>
      <c r="H258" s="26" t="str">
        <f t="shared" si="46"/>
        <v/>
      </c>
      <c r="I258" s="26"/>
      <c r="J258" s="26"/>
      <c r="K258" s="26"/>
      <c r="L258" s="25"/>
    </row>
    <row r="259" spans="1:15" x14ac:dyDescent="0.2">
      <c r="A259" s="7"/>
      <c r="B259" s="73"/>
      <c r="C259" s="73"/>
      <c r="D259" s="73"/>
      <c r="E259" s="7"/>
      <c r="F259" s="7"/>
      <c r="G259" s="7"/>
      <c r="H259" s="7"/>
      <c r="I259" s="7"/>
      <c r="J259" s="7"/>
      <c r="K259" s="7"/>
      <c r="L259" s="7"/>
    </row>
    <row r="260" spans="1:15" s="8" customFormat="1" x14ac:dyDescent="0.2">
      <c r="A260" s="14" t="s">
        <v>8</v>
      </c>
      <c r="B260" s="9"/>
      <c r="C260" s="9"/>
      <c r="D260" s="9"/>
      <c r="G260" s="9"/>
      <c r="H260" s="9"/>
      <c r="I260" s="9"/>
      <c r="J260" s="9"/>
      <c r="K260" s="9"/>
      <c r="L260" s="9"/>
      <c r="M260" s="9"/>
      <c r="N260" s="9"/>
      <c r="O260" s="9"/>
    </row>
    <row r="261" spans="1:15" s="8" customFormat="1" x14ac:dyDescent="0.2">
      <c r="A261" s="8" t="s">
        <v>9</v>
      </c>
      <c r="B261" s="9"/>
      <c r="C261" s="9"/>
      <c r="D261" s="9"/>
      <c r="G261" s="9"/>
      <c r="H261" s="9"/>
      <c r="I261" s="9"/>
      <c r="J261" s="9"/>
      <c r="K261" s="9"/>
      <c r="L261" s="9"/>
      <c r="M261" s="9"/>
      <c r="N261" s="9"/>
      <c r="O261" s="9"/>
    </row>
    <row r="262" spans="1:15" s="8" customFormat="1" x14ac:dyDescent="0.2">
      <c r="A262" s="8" t="s">
        <v>10</v>
      </c>
      <c r="B262" s="9"/>
      <c r="C262" s="9"/>
      <c r="D262" s="9"/>
      <c r="G262" s="9"/>
      <c r="H262" s="9"/>
      <c r="I262" s="9"/>
      <c r="J262" s="9"/>
      <c r="K262" s="9"/>
      <c r="L262" s="9"/>
      <c r="M262" s="9"/>
      <c r="N262" s="9"/>
      <c r="O262" s="9"/>
    </row>
    <row r="263" spans="1:15" s="8" customFormat="1" x14ac:dyDescent="0.2">
      <c r="A263" s="8" t="s">
        <v>11</v>
      </c>
      <c r="B263" s="9"/>
      <c r="C263" s="9"/>
      <c r="D263" s="9"/>
      <c r="G263" s="9"/>
      <c r="H263" s="9"/>
      <c r="I263" s="9"/>
      <c r="J263" s="9"/>
      <c r="K263" s="9"/>
      <c r="L263" s="9"/>
      <c r="M263" s="9"/>
      <c r="N263" s="9"/>
      <c r="O263" s="9"/>
    </row>
    <row r="264" spans="1:15" s="8" customFormat="1" x14ac:dyDescent="0.2">
      <c r="A264" s="8" t="s">
        <v>28</v>
      </c>
      <c r="B264" s="9"/>
      <c r="C264" s="9"/>
      <c r="D264" s="9"/>
    </row>
    <row r="265" spans="1:15" s="8" customFormat="1" x14ac:dyDescent="0.2">
      <c r="B265" s="9"/>
      <c r="C265" s="9"/>
      <c r="D265" s="9"/>
      <c r="G265" s="9"/>
      <c r="H265" s="9"/>
      <c r="I265" s="9"/>
      <c r="J265" s="9"/>
      <c r="K265" s="9"/>
      <c r="L265" s="9"/>
      <c r="M265" s="9"/>
      <c r="N265" s="9"/>
      <c r="O265" s="9"/>
    </row>
    <row r="266" spans="1:15" s="8" customFormat="1" x14ac:dyDescent="0.2">
      <c r="A266" s="14" t="s">
        <v>12</v>
      </c>
      <c r="B266" s="9"/>
      <c r="C266" s="9"/>
      <c r="D266" s="9"/>
      <c r="G266" s="9"/>
      <c r="H266" s="9"/>
      <c r="I266" s="9"/>
      <c r="J266" s="9"/>
      <c r="K266" s="9"/>
      <c r="L266" s="9"/>
      <c r="M266" s="9"/>
      <c r="N266" s="9"/>
      <c r="O266" s="9"/>
    </row>
    <row r="267" spans="1:15" s="8" customFormat="1" x14ac:dyDescent="0.2">
      <c r="A267" s="8" t="s">
        <v>25</v>
      </c>
      <c r="B267" s="9"/>
      <c r="C267" s="9"/>
      <c r="D267" s="9"/>
    </row>
    <row r="268" spans="1:15" s="8" customFormat="1" x14ac:dyDescent="0.2">
      <c r="B268" s="9"/>
      <c r="C268" s="9"/>
      <c r="D268" s="9"/>
    </row>
    <row r="269" spans="1:15" x14ac:dyDescent="0.2">
      <c r="A269" s="17" t="s">
        <v>24</v>
      </c>
      <c r="B269" s="41"/>
      <c r="C269" s="41"/>
      <c r="D269" s="41"/>
      <c r="E269" s="18"/>
      <c r="F269" s="18"/>
      <c r="G269" s="18"/>
      <c r="H269" s="18"/>
      <c r="I269" s="18"/>
      <c r="J269" s="18"/>
      <c r="K269" s="18"/>
      <c r="L269" s="18"/>
    </row>
    <row r="270" spans="1:15" x14ac:dyDescent="0.2">
      <c r="A270" s="7"/>
      <c r="B270" s="73"/>
      <c r="C270" s="73"/>
      <c r="D270" s="73"/>
      <c r="E270" s="7"/>
      <c r="F270" s="7"/>
      <c r="G270" s="7"/>
      <c r="H270" s="7"/>
      <c r="I270" s="7"/>
      <c r="J270" s="7"/>
      <c r="K270" s="7"/>
      <c r="L270" s="7"/>
    </row>
    <row r="271" spans="1:15" x14ac:dyDescent="0.2">
      <c r="A271" s="7"/>
      <c r="B271" s="73"/>
      <c r="C271" s="73"/>
      <c r="D271" s="73"/>
      <c r="E271" s="7"/>
      <c r="F271" s="7"/>
      <c r="G271" s="7"/>
      <c r="H271" s="7"/>
      <c r="I271" s="7"/>
      <c r="J271" s="7"/>
      <c r="K271" s="7"/>
      <c r="L271" s="7"/>
    </row>
    <row r="272" spans="1:15" x14ac:dyDescent="0.2">
      <c r="A272" s="7"/>
      <c r="B272" s="73"/>
      <c r="C272" s="73"/>
      <c r="D272" s="73"/>
      <c r="E272" s="7"/>
      <c r="F272" s="7"/>
      <c r="G272" s="7"/>
      <c r="H272" s="7"/>
      <c r="I272" s="7"/>
      <c r="J272" s="7"/>
      <c r="K272" s="7"/>
      <c r="L272" s="7"/>
    </row>
    <row r="273" spans="1:12" x14ac:dyDescent="0.2">
      <c r="A273" s="7"/>
      <c r="B273" s="73"/>
      <c r="C273" s="73"/>
      <c r="D273" s="73"/>
      <c r="E273" s="7"/>
      <c r="F273" s="7"/>
      <c r="G273" s="7"/>
      <c r="H273" s="7"/>
      <c r="I273" s="7"/>
      <c r="J273" s="7"/>
      <c r="K273" s="7"/>
      <c r="L273" s="7"/>
    </row>
  </sheetData>
  <mergeCells count="1">
    <mergeCell ref="A1:L1"/>
  </mergeCells>
  <printOptions horizontalCentered="1"/>
  <pageMargins left="0.75" right="0.75" top="1" bottom="1.25" header="0.5" footer="0.5"/>
  <pageSetup paperSize="17" scale="77" fitToHeight="0" orientation="landscape" useFirstPageNumber="1" r:id="rId1"/>
  <headerFooter alignWithMargins="0">
    <oddHeader>&amp;R&amp;"Times New Roman,Regular"&amp;11SEWPCC UPGRADING/EXPANSION PROJECT
BID OPPORTUNITY NO. XXX-2015</oddHeader>
    <oddFooter>&amp;L&amp;"Times New Roman,Regular"&amp;12WPG/474248
&amp;D - Rev. X&amp;R&amp;"Times New Roman,Regular"&amp;12Process Valves and Operators
40 27 02 Supplement - &amp;P
Issued for XXX</oddFooter>
  </headerFooter>
  <ignoredErrors>
    <ignoredError sqref="J57:J59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workbookViewId="0">
      <selection activeCell="B18" sqref="B18"/>
    </sheetView>
  </sheetViews>
  <sheetFormatPr defaultRowHeight="12.75" x14ac:dyDescent="0.2"/>
  <cols>
    <col min="2" max="2" width="34.42578125" customWidth="1"/>
  </cols>
  <sheetData>
    <row r="1" spans="1:2" x14ac:dyDescent="0.2">
      <c r="A1" s="54" t="s">
        <v>136</v>
      </c>
      <c r="B1" s="55" t="s">
        <v>344</v>
      </c>
    </row>
    <row r="2" spans="1:2" x14ac:dyDescent="0.2">
      <c r="A2" s="56" t="s">
        <v>331</v>
      </c>
      <c r="B2" s="57" t="s">
        <v>345</v>
      </c>
    </row>
    <row r="3" spans="1:2" x14ac:dyDescent="0.2">
      <c r="A3" s="56" t="s">
        <v>346</v>
      </c>
      <c r="B3" s="57" t="s">
        <v>347</v>
      </c>
    </row>
    <row r="4" spans="1:2" x14ac:dyDescent="0.2">
      <c r="A4" s="56" t="s">
        <v>348</v>
      </c>
      <c r="B4" s="57" t="s">
        <v>349</v>
      </c>
    </row>
    <row r="5" spans="1:2" x14ac:dyDescent="0.2">
      <c r="A5" s="56" t="s">
        <v>350</v>
      </c>
      <c r="B5" s="57" t="s">
        <v>351</v>
      </c>
    </row>
    <row r="6" spans="1:2" x14ac:dyDescent="0.2">
      <c r="A6" s="56" t="s">
        <v>352</v>
      </c>
      <c r="B6" s="57" t="s">
        <v>353</v>
      </c>
    </row>
    <row r="7" spans="1:2" x14ac:dyDescent="0.2">
      <c r="A7" s="56" t="s">
        <v>354</v>
      </c>
      <c r="B7" s="57" t="s">
        <v>355</v>
      </c>
    </row>
    <row r="8" spans="1:2" x14ac:dyDescent="0.2">
      <c r="A8" s="56" t="s">
        <v>356</v>
      </c>
      <c r="B8" s="57" t="s">
        <v>357</v>
      </c>
    </row>
    <row r="9" spans="1:2" x14ac:dyDescent="0.2">
      <c r="A9" s="56" t="s">
        <v>358</v>
      </c>
      <c r="B9" s="57" t="s">
        <v>359</v>
      </c>
    </row>
    <row r="10" spans="1:2" x14ac:dyDescent="0.2">
      <c r="A10" s="56" t="s">
        <v>360</v>
      </c>
      <c r="B10" s="57" t="s">
        <v>361</v>
      </c>
    </row>
    <row r="11" spans="1:2" x14ac:dyDescent="0.2">
      <c r="A11" s="56" t="s">
        <v>362</v>
      </c>
      <c r="B11" s="57" t="s">
        <v>363</v>
      </c>
    </row>
    <row r="12" spans="1:2" x14ac:dyDescent="0.2">
      <c r="A12" s="56" t="s">
        <v>364</v>
      </c>
      <c r="B12" s="57" t="s">
        <v>365</v>
      </c>
    </row>
    <row r="13" spans="1:2" x14ac:dyDescent="0.2">
      <c r="A13" s="56" t="s">
        <v>225</v>
      </c>
      <c r="B13" s="57" t="s">
        <v>366</v>
      </c>
    </row>
    <row r="14" spans="1:2" x14ac:dyDescent="0.2">
      <c r="A14" s="56" t="s">
        <v>367</v>
      </c>
      <c r="B14" s="57" t="s">
        <v>368</v>
      </c>
    </row>
    <row r="15" spans="1:2" x14ac:dyDescent="0.2">
      <c r="A15" s="56" t="s">
        <v>369</v>
      </c>
      <c r="B15" s="57" t="s">
        <v>370</v>
      </c>
    </row>
    <row r="16" spans="1:2" x14ac:dyDescent="0.2">
      <c r="A16" s="56" t="s">
        <v>263</v>
      </c>
      <c r="B16" s="57" t="s">
        <v>371</v>
      </c>
    </row>
    <row r="17" spans="1:2" x14ac:dyDescent="0.2">
      <c r="A17" s="56" t="s">
        <v>372</v>
      </c>
      <c r="B17" s="57" t="s">
        <v>373</v>
      </c>
    </row>
    <row r="18" spans="1:2" x14ac:dyDescent="0.2">
      <c r="A18" s="56" t="s">
        <v>374</v>
      </c>
      <c r="B18" s="57" t="s">
        <v>375</v>
      </c>
    </row>
    <row r="19" spans="1:2" x14ac:dyDescent="0.2">
      <c r="A19" s="56" t="s">
        <v>376</v>
      </c>
      <c r="B19" s="57" t="s">
        <v>377</v>
      </c>
    </row>
    <row r="20" spans="1:2" x14ac:dyDescent="0.2">
      <c r="A20" s="56" t="s">
        <v>378</v>
      </c>
      <c r="B20" s="57" t="s">
        <v>379</v>
      </c>
    </row>
    <row r="21" spans="1:2" x14ac:dyDescent="0.2">
      <c r="A21" s="56" t="s">
        <v>380</v>
      </c>
      <c r="B21" s="57" t="s">
        <v>381</v>
      </c>
    </row>
    <row r="22" spans="1:2" x14ac:dyDescent="0.2">
      <c r="A22" s="56" t="s">
        <v>382</v>
      </c>
      <c r="B22" s="57" t="s">
        <v>383</v>
      </c>
    </row>
    <row r="23" spans="1:2" x14ac:dyDescent="0.2">
      <c r="A23" s="56" t="s">
        <v>384</v>
      </c>
      <c r="B23" s="57" t="s">
        <v>385</v>
      </c>
    </row>
    <row r="24" spans="1:2" x14ac:dyDescent="0.2">
      <c r="A24" s="56" t="s">
        <v>386</v>
      </c>
      <c r="B24" s="57" t="s">
        <v>387</v>
      </c>
    </row>
    <row r="25" spans="1:2" x14ac:dyDescent="0.2">
      <c r="A25" s="56" t="s">
        <v>388</v>
      </c>
      <c r="B25" s="57" t="s">
        <v>389</v>
      </c>
    </row>
    <row r="26" spans="1:2" x14ac:dyDescent="0.2">
      <c r="A26" s="56" t="s">
        <v>390</v>
      </c>
      <c r="B26" s="57" t="s">
        <v>391</v>
      </c>
    </row>
    <row r="27" spans="1:2" x14ac:dyDescent="0.2">
      <c r="A27" s="56" t="s">
        <v>392</v>
      </c>
      <c r="B27" s="57" t="s">
        <v>393</v>
      </c>
    </row>
    <row r="28" spans="1:2" x14ac:dyDescent="0.2">
      <c r="A28" s="56" t="s">
        <v>147</v>
      </c>
      <c r="B28" s="57" t="s">
        <v>394</v>
      </c>
    </row>
    <row r="29" spans="1:2" x14ac:dyDescent="0.2">
      <c r="A29" s="56" t="s">
        <v>395</v>
      </c>
      <c r="B29" s="57" t="s">
        <v>396</v>
      </c>
    </row>
    <row r="30" spans="1:2" x14ac:dyDescent="0.2">
      <c r="A30" s="56" t="s">
        <v>397</v>
      </c>
      <c r="B30" s="57" t="s">
        <v>398</v>
      </c>
    </row>
    <row r="31" spans="1:2" x14ac:dyDescent="0.2">
      <c r="A31" s="56" t="s">
        <v>1362</v>
      </c>
      <c r="B31" s="57" t="s">
        <v>1363</v>
      </c>
    </row>
    <row r="32" spans="1:2" x14ac:dyDescent="0.2">
      <c r="A32" s="56" t="s">
        <v>399</v>
      </c>
      <c r="B32" s="57" t="s">
        <v>400</v>
      </c>
    </row>
    <row r="33" spans="1:2" x14ac:dyDescent="0.2">
      <c r="A33" s="56" t="s">
        <v>401</v>
      </c>
      <c r="B33" s="57" t="s">
        <v>402</v>
      </c>
    </row>
    <row r="34" spans="1:2" x14ac:dyDescent="0.2">
      <c r="A34" s="56" t="s">
        <v>403</v>
      </c>
      <c r="B34" s="57" t="s">
        <v>404</v>
      </c>
    </row>
    <row r="35" spans="1:2" x14ac:dyDescent="0.2">
      <c r="A35" s="56" t="s">
        <v>162</v>
      </c>
      <c r="B35" s="57" t="s">
        <v>405</v>
      </c>
    </row>
    <row r="36" spans="1:2" x14ac:dyDescent="0.2">
      <c r="A36" s="56" t="s">
        <v>406</v>
      </c>
      <c r="B36" s="57" t="s">
        <v>407</v>
      </c>
    </row>
    <row r="37" spans="1:2" x14ac:dyDescent="0.2">
      <c r="A37" s="56" t="s">
        <v>262</v>
      </c>
      <c r="B37" s="57" t="s">
        <v>408</v>
      </c>
    </row>
    <row r="38" spans="1:2" x14ac:dyDescent="0.2">
      <c r="A38" s="56" t="s">
        <v>409</v>
      </c>
      <c r="B38" s="57" t="s">
        <v>410</v>
      </c>
    </row>
    <row r="39" spans="1:2" x14ac:dyDescent="0.2">
      <c r="A39" s="56" t="s">
        <v>133</v>
      </c>
      <c r="B39" s="57" t="s">
        <v>411</v>
      </c>
    </row>
    <row r="40" spans="1:2" x14ac:dyDescent="0.2">
      <c r="A40" s="56" t="s">
        <v>261</v>
      </c>
      <c r="B40" s="57" t="s">
        <v>412</v>
      </c>
    </row>
    <row r="41" spans="1:2" x14ac:dyDescent="0.2">
      <c r="A41" s="56" t="s">
        <v>413</v>
      </c>
      <c r="B41" s="57" t="s">
        <v>414</v>
      </c>
    </row>
    <row r="42" spans="1:2" x14ac:dyDescent="0.2">
      <c r="A42" s="56" t="s">
        <v>415</v>
      </c>
      <c r="B42" s="57" t="s">
        <v>416</v>
      </c>
    </row>
    <row r="43" spans="1:2" x14ac:dyDescent="0.2">
      <c r="A43" s="56" t="s">
        <v>314</v>
      </c>
      <c r="B43" s="57" t="s">
        <v>417</v>
      </c>
    </row>
    <row r="44" spans="1:2" x14ac:dyDescent="0.2">
      <c r="A44" s="56" t="s">
        <v>260</v>
      </c>
      <c r="B44" s="57" t="s">
        <v>418</v>
      </c>
    </row>
    <row r="45" spans="1:2" x14ac:dyDescent="0.2">
      <c r="A45" s="56" t="s">
        <v>259</v>
      </c>
      <c r="B45" s="57" t="s">
        <v>419</v>
      </c>
    </row>
    <row r="46" spans="1:2" x14ac:dyDescent="0.2">
      <c r="A46" s="56" t="s">
        <v>420</v>
      </c>
      <c r="B46" s="57" t="s">
        <v>421</v>
      </c>
    </row>
    <row r="47" spans="1:2" x14ac:dyDescent="0.2">
      <c r="A47" s="56" t="s">
        <v>422</v>
      </c>
      <c r="B47" s="57" t="s">
        <v>423</v>
      </c>
    </row>
    <row r="48" spans="1:2" x14ac:dyDescent="0.2">
      <c r="A48" s="56" t="s">
        <v>424</v>
      </c>
      <c r="B48" s="57" t="s">
        <v>425</v>
      </c>
    </row>
    <row r="49" spans="1:2" x14ac:dyDescent="0.2">
      <c r="A49" s="56" t="s">
        <v>426</v>
      </c>
      <c r="B49" s="57" t="s">
        <v>427</v>
      </c>
    </row>
    <row r="50" spans="1:2" x14ac:dyDescent="0.2">
      <c r="A50" s="56" t="s">
        <v>428</v>
      </c>
      <c r="B50" s="57" t="s">
        <v>429</v>
      </c>
    </row>
    <row r="51" spans="1:2" x14ac:dyDescent="0.2">
      <c r="A51" s="56" t="s">
        <v>430</v>
      </c>
      <c r="B51" s="57" t="s">
        <v>431</v>
      </c>
    </row>
    <row r="52" spans="1:2" x14ac:dyDescent="0.2">
      <c r="A52" s="56" t="s">
        <v>432</v>
      </c>
      <c r="B52" s="57" t="s">
        <v>433</v>
      </c>
    </row>
    <row r="53" spans="1:2" x14ac:dyDescent="0.2">
      <c r="A53" s="56" t="s">
        <v>434</v>
      </c>
      <c r="B53" s="57" t="s">
        <v>435</v>
      </c>
    </row>
    <row r="54" spans="1:2" x14ac:dyDescent="0.2">
      <c r="A54" s="56" t="s">
        <v>436</v>
      </c>
      <c r="B54" s="57" t="s">
        <v>437</v>
      </c>
    </row>
    <row r="55" spans="1:2" x14ac:dyDescent="0.2">
      <c r="A55" s="56" t="s">
        <v>438</v>
      </c>
      <c r="B55" s="57" t="s">
        <v>439</v>
      </c>
    </row>
    <row r="56" spans="1:2" x14ac:dyDescent="0.2">
      <c r="A56" s="56" t="s">
        <v>149</v>
      </c>
      <c r="B56" s="57" t="s">
        <v>440</v>
      </c>
    </row>
    <row r="57" spans="1:2" x14ac:dyDescent="0.2">
      <c r="A57" s="56" t="s">
        <v>441</v>
      </c>
      <c r="B57" s="57" t="s">
        <v>442</v>
      </c>
    </row>
    <row r="58" spans="1:2" x14ac:dyDescent="0.2">
      <c r="A58" s="56" t="s">
        <v>443</v>
      </c>
      <c r="B58" s="57" t="s">
        <v>444</v>
      </c>
    </row>
    <row r="59" spans="1:2" x14ac:dyDescent="0.2">
      <c r="A59" s="56" t="s">
        <v>445</v>
      </c>
      <c r="B59" s="57" t="s">
        <v>446</v>
      </c>
    </row>
    <row r="60" spans="1:2" x14ac:dyDescent="0.2">
      <c r="A60" s="56" t="s">
        <v>1364</v>
      </c>
      <c r="B60" s="57" t="s">
        <v>1366</v>
      </c>
    </row>
    <row r="61" spans="1:2" x14ac:dyDescent="0.2">
      <c r="A61" s="56" t="s">
        <v>1365</v>
      </c>
      <c r="B61" s="57" t="s">
        <v>1367</v>
      </c>
    </row>
    <row r="62" spans="1:2" x14ac:dyDescent="0.2">
      <c r="A62" s="56" t="s">
        <v>319</v>
      </c>
      <c r="B62" s="57" t="s">
        <v>447</v>
      </c>
    </row>
    <row r="63" spans="1:2" x14ac:dyDescent="0.2">
      <c r="A63" s="56" t="s">
        <v>448</v>
      </c>
      <c r="B63" s="57" t="s">
        <v>449</v>
      </c>
    </row>
    <row r="64" spans="1:2" x14ac:dyDescent="0.2">
      <c r="A64" s="56" t="s">
        <v>450</v>
      </c>
      <c r="B64" s="57" t="s">
        <v>451</v>
      </c>
    </row>
    <row r="65" spans="1:2" x14ac:dyDescent="0.2">
      <c r="A65" s="56" t="s">
        <v>181</v>
      </c>
      <c r="B65" s="57" t="s">
        <v>452</v>
      </c>
    </row>
    <row r="66" spans="1:2" x14ac:dyDescent="0.2">
      <c r="A66" s="56" t="s">
        <v>453</v>
      </c>
      <c r="B66" s="57" t="s">
        <v>454</v>
      </c>
    </row>
    <row r="67" spans="1:2" x14ac:dyDescent="0.2">
      <c r="A67" s="56" t="s">
        <v>455</v>
      </c>
      <c r="B67" s="57" t="s">
        <v>456</v>
      </c>
    </row>
    <row r="68" spans="1:2" x14ac:dyDescent="0.2">
      <c r="A68" s="56" t="s">
        <v>457</v>
      </c>
      <c r="B68" s="57" t="s">
        <v>458</v>
      </c>
    </row>
    <row r="69" spans="1:2" x14ac:dyDescent="0.2">
      <c r="A69" s="56" t="s">
        <v>459</v>
      </c>
      <c r="B69" s="57" t="s">
        <v>460</v>
      </c>
    </row>
    <row r="70" spans="1:2" x14ac:dyDescent="0.2">
      <c r="A70" s="56" t="s">
        <v>461</v>
      </c>
      <c r="B70" s="57" t="s">
        <v>462</v>
      </c>
    </row>
    <row r="71" spans="1:2" x14ac:dyDescent="0.2">
      <c r="A71" s="56" t="s">
        <v>463</v>
      </c>
      <c r="B71" s="57" t="s">
        <v>464</v>
      </c>
    </row>
    <row r="72" spans="1:2" x14ac:dyDescent="0.2">
      <c r="A72" s="56" t="s">
        <v>465</v>
      </c>
      <c r="B72" s="57" t="s">
        <v>466</v>
      </c>
    </row>
    <row r="73" spans="1:2" x14ac:dyDescent="0.2">
      <c r="A73" s="56" t="s">
        <v>467</v>
      </c>
      <c r="B73" s="57" t="s">
        <v>468</v>
      </c>
    </row>
    <row r="74" spans="1:2" x14ac:dyDescent="0.2">
      <c r="A74" s="56" t="s">
        <v>244</v>
      </c>
      <c r="B74" s="57" t="s">
        <v>469</v>
      </c>
    </row>
    <row r="75" spans="1:2" x14ac:dyDescent="0.2">
      <c r="A75" s="56" t="s">
        <v>470</v>
      </c>
      <c r="B75" s="57" t="s">
        <v>471</v>
      </c>
    </row>
    <row r="76" spans="1:2" x14ac:dyDescent="0.2">
      <c r="A76" s="56" t="s">
        <v>472</v>
      </c>
      <c r="B76" s="57" t="s">
        <v>473</v>
      </c>
    </row>
    <row r="77" spans="1:2" x14ac:dyDescent="0.2">
      <c r="A77" s="56" t="s">
        <v>138</v>
      </c>
      <c r="B77" s="57" t="s">
        <v>474</v>
      </c>
    </row>
    <row r="78" spans="1:2" x14ac:dyDescent="0.2">
      <c r="A78" s="56" t="s">
        <v>153</v>
      </c>
      <c r="B78" s="57" t="s">
        <v>475</v>
      </c>
    </row>
    <row r="79" spans="1:2" x14ac:dyDescent="0.2">
      <c r="A79" s="56" t="s">
        <v>476</v>
      </c>
      <c r="B79" s="57" t="s">
        <v>477</v>
      </c>
    </row>
    <row r="80" spans="1:2" x14ac:dyDescent="0.2">
      <c r="A80" s="56" t="s">
        <v>478</v>
      </c>
      <c r="B80" s="57" t="s">
        <v>479</v>
      </c>
    </row>
    <row r="81" spans="1:2" x14ac:dyDescent="0.2">
      <c r="A81" s="56" t="s">
        <v>480</v>
      </c>
      <c r="B81" s="57" t="s">
        <v>481</v>
      </c>
    </row>
    <row r="82" spans="1:2" x14ac:dyDescent="0.2">
      <c r="A82" s="56" t="s">
        <v>482</v>
      </c>
      <c r="B82" s="57" t="s">
        <v>483</v>
      </c>
    </row>
    <row r="83" spans="1:2" x14ac:dyDescent="0.2">
      <c r="A83" s="56" t="s">
        <v>484</v>
      </c>
      <c r="B83" s="57" t="s">
        <v>485</v>
      </c>
    </row>
    <row r="84" spans="1:2" x14ac:dyDescent="0.2">
      <c r="A84" s="56" t="s">
        <v>175</v>
      </c>
      <c r="B84" s="57" t="s">
        <v>486</v>
      </c>
    </row>
    <row r="85" spans="1:2" x14ac:dyDescent="0.2">
      <c r="A85" s="56" t="s">
        <v>145</v>
      </c>
      <c r="B85" s="57" t="s">
        <v>487</v>
      </c>
    </row>
    <row r="86" spans="1:2" x14ac:dyDescent="0.2">
      <c r="A86" s="56" t="s">
        <v>488</v>
      </c>
      <c r="B86" s="57" t="s">
        <v>489</v>
      </c>
    </row>
    <row r="87" spans="1:2" x14ac:dyDescent="0.2">
      <c r="A87" s="56" t="s">
        <v>490</v>
      </c>
      <c r="B87" s="57" t="s">
        <v>491</v>
      </c>
    </row>
    <row r="88" spans="1:2" x14ac:dyDescent="0.2">
      <c r="A88" s="56" t="s">
        <v>315</v>
      </c>
      <c r="B88" s="57" t="s">
        <v>492</v>
      </c>
    </row>
    <row r="89" spans="1:2" x14ac:dyDescent="0.2">
      <c r="A89" s="56" t="s">
        <v>135</v>
      </c>
      <c r="B89" s="57" t="s">
        <v>493</v>
      </c>
    </row>
    <row r="90" spans="1:2" x14ac:dyDescent="0.2">
      <c r="A90" s="56" t="s">
        <v>494</v>
      </c>
      <c r="B90" s="57" t="s">
        <v>495</v>
      </c>
    </row>
    <row r="91" spans="1:2" x14ac:dyDescent="0.2">
      <c r="A91" s="56" t="s">
        <v>1368</v>
      </c>
      <c r="B91" s="57" t="s">
        <v>1369</v>
      </c>
    </row>
    <row r="92" spans="1:2" x14ac:dyDescent="0.2">
      <c r="A92" s="56" t="s">
        <v>496</v>
      </c>
      <c r="B92" s="57" t="s">
        <v>497</v>
      </c>
    </row>
    <row r="93" spans="1:2" x14ac:dyDescent="0.2">
      <c r="A93" s="56" t="s">
        <v>498</v>
      </c>
      <c r="B93" s="57" t="s">
        <v>499</v>
      </c>
    </row>
    <row r="94" spans="1:2" x14ac:dyDescent="0.2">
      <c r="A94" s="56" t="s">
        <v>500</v>
      </c>
      <c r="B94" s="57" t="s">
        <v>501</v>
      </c>
    </row>
    <row r="95" spans="1:2" x14ac:dyDescent="0.2">
      <c r="A95" s="56" t="s">
        <v>502</v>
      </c>
      <c r="B95" s="57" t="s">
        <v>503</v>
      </c>
    </row>
    <row r="96" spans="1:2" x14ac:dyDescent="0.2">
      <c r="A96" s="56" t="s">
        <v>504</v>
      </c>
      <c r="B96" s="57" t="s">
        <v>505</v>
      </c>
    </row>
    <row r="97" spans="1:2" x14ac:dyDescent="0.2">
      <c r="A97" s="56" t="s">
        <v>506</v>
      </c>
      <c r="B97" s="57" t="s">
        <v>507</v>
      </c>
    </row>
    <row r="98" spans="1:2" x14ac:dyDescent="0.2">
      <c r="A98" s="56" t="s">
        <v>508</v>
      </c>
      <c r="B98" s="57" t="s">
        <v>509</v>
      </c>
    </row>
    <row r="99" spans="1:2" x14ac:dyDescent="0.2">
      <c r="A99" s="56" t="s">
        <v>510</v>
      </c>
      <c r="B99" s="57" t="s">
        <v>511</v>
      </c>
    </row>
    <row r="100" spans="1:2" x14ac:dyDescent="0.2">
      <c r="A100" s="56" t="s">
        <v>512</v>
      </c>
      <c r="B100" s="57" t="s">
        <v>513</v>
      </c>
    </row>
    <row r="101" spans="1:2" x14ac:dyDescent="0.2">
      <c r="A101" s="56" t="s">
        <v>514</v>
      </c>
      <c r="B101" s="57" t="s">
        <v>515</v>
      </c>
    </row>
    <row r="102" spans="1:2" x14ac:dyDescent="0.2">
      <c r="A102" s="56" t="s">
        <v>516</v>
      </c>
      <c r="B102" s="57" t="s">
        <v>517</v>
      </c>
    </row>
    <row r="103" spans="1:2" x14ac:dyDescent="0.2">
      <c r="A103" s="56" t="s">
        <v>518</v>
      </c>
      <c r="B103" s="57" t="s">
        <v>519</v>
      </c>
    </row>
    <row r="104" spans="1:2" x14ac:dyDescent="0.2">
      <c r="A104" s="56" t="s">
        <v>520</v>
      </c>
      <c r="B104" s="57" t="s">
        <v>521</v>
      </c>
    </row>
    <row r="105" spans="1:2" x14ac:dyDescent="0.2">
      <c r="A105" s="56" t="s">
        <v>522</v>
      </c>
      <c r="B105" s="57" t="s">
        <v>523</v>
      </c>
    </row>
    <row r="106" spans="1:2" x14ac:dyDescent="0.2">
      <c r="A106" s="56" t="s">
        <v>524</v>
      </c>
      <c r="B106" s="57" t="s">
        <v>525</v>
      </c>
    </row>
    <row r="107" spans="1:2" x14ac:dyDescent="0.2">
      <c r="A107" s="56" t="s">
        <v>159</v>
      </c>
      <c r="B107" s="57" t="s">
        <v>159</v>
      </c>
    </row>
    <row r="108" spans="1:2" ht="13.5" thickBot="1" x14ac:dyDescent="0.25">
      <c r="A108" s="58"/>
      <c r="B108" s="5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To xmlns="http://schemas.microsoft.com/sharepoint/v3" xsi:nil="true"/>
    <EmailHeaders xmlns="http://schemas.microsoft.com/sharepoint/v4" xsi:nil="true"/>
    <EmailSender xmlns="http://schemas.microsoft.com/sharepoint/v3" xsi:nil="true"/>
    <EmailFrom xmlns="http://schemas.microsoft.com/sharepoint/v3" xsi:nil="true"/>
    <EmailSubject xmlns="http://schemas.microsoft.com/sharepoint/v3" xsi:nil="true"/>
    <EmailCc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E7DAB3DFAD6C44BF64C53713691150" ma:contentTypeVersion="6" ma:contentTypeDescription="Create a new document." ma:contentTypeScope="" ma:versionID="65222b816a8dff779b12c0d5eb7b0b2b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targetNamespace="http://schemas.microsoft.com/office/2006/metadata/properties" ma:root="true" ma:fieldsID="f88665eaeac50e45cc4f4c3c3e3e0ed7" ns1:_="" ns2:_="">
    <xsd:import namespace="http://schemas.microsoft.com/sharepoint/v3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2:EmailHead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Sender" ma:index="8" nillable="true" ma:displayName="E-Mail Sender" ma:hidden="true" ma:internalName="EmailSender">
      <xsd:simpleType>
        <xsd:restriction base="dms:Note">
          <xsd:maxLength value="255"/>
        </xsd:restriction>
      </xsd:simpleType>
    </xsd:element>
    <xsd:element name="EmailTo" ma:index="9" nillable="true" ma:displayName="E-Mail To" ma:hidden="true" ma:internalName="EmailTo">
      <xsd:simpleType>
        <xsd:restriction base="dms:Note">
          <xsd:maxLength value="255"/>
        </xsd:restriction>
      </xsd:simpleType>
    </xsd:element>
    <xsd:element name="EmailCc" ma:index="10" nillable="true" ma:displayName="E-Mail Cc" ma:hidden="true" ma:internalName="EmailCc">
      <xsd:simpleType>
        <xsd:restriction base="dms:Note">
          <xsd:maxLength value="255"/>
        </xsd:restriction>
      </xsd:simpleType>
    </xsd:element>
    <xsd:element name="EmailFrom" ma:index="11" nillable="true" ma:displayName="E-Mail From" ma:hidden="true" ma:internalName="EmailFrom">
      <xsd:simpleType>
        <xsd:restriction base="dms:Text"/>
      </xsd:simpleType>
    </xsd:element>
    <xsd:element name="EmailSubject" ma:index="12" nillable="true" ma:displayName="E-Mail Subject" ma:hidden="true" ma:internalName="EmailSubjec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EmailHeaders" ma:index="13" nillable="true" ma:displayName="E-Mail Headers" ma:hidden="true" ma:internalName="EmailHeader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D335A4-78F5-4AD9-B00F-2DCBB5A94D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2ABD6E-0959-43C5-8612-F1AA81151552}">
  <ds:schemaRefs>
    <ds:schemaRef ds:uri="http://purl.org/dc/terms/"/>
    <ds:schemaRef ds:uri="http://schemas.microsoft.com/sharepoint/v4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8171F0D-0E82-43C5-A25D-17779E8A75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Manual &lt;75mm</vt:lpstr>
      <vt:lpstr>Manual &gt;=75mm</vt:lpstr>
      <vt:lpstr>Motorized</vt:lpstr>
      <vt:lpstr>Solenoid</vt:lpstr>
      <vt:lpstr>Self-contained</vt:lpstr>
      <vt:lpstr>Commodity Codes</vt:lpstr>
      <vt:lpstr>CommodityCodes</vt:lpstr>
      <vt:lpstr>'Manual &lt;75mm'!Print_Area</vt:lpstr>
      <vt:lpstr>'Manual &gt;=75mm'!Print_Area</vt:lpstr>
      <vt:lpstr>Motorized!Print_Area</vt:lpstr>
      <vt:lpstr>'Self-contained'!Print_Area</vt:lpstr>
      <vt:lpstr>Solenoid!Print_Area</vt:lpstr>
      <vt:lpstr>'Manual &lt;75mm'!Print_Titles</vt:lpstr>
      <vt:lpstr>'Manual &gt;=75mm'!Print_Titles</vt:lpstr>
      <vt:lpstr>Motorized!Print_Titles</vt:lpstr>
      <vt:lpstr>'Self-contained'!Print_Titles</vt:lpstr>
      <vt:lpstr>Solenoid!Print_Titles</vt:lpstr>
    </vt:vector>
  </TitlesOfParts>
  <Company>CH2MHILL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Anna Westlund</dc:creator>
  <cp:lastModifiedBy>kkirk2</cp:lastModifiedBy>
  <cp:lastPrinted>2017-05-25T20:00:18Z</cp:lastPrinted>
  <dcterms:created xsi:type="dcterms:W3CDTF">2004-09-14T12:49:44Z</dcterms:created>
  <dcterms:modified xsi:type="dcterms:W3CDTF">2017-05-25T20:11:49Z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0x010100F4E7DAB3DFAD6C44BF64C53713691150</vt:lpwstr>
  </property>
</Properties>
</file>