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FORM B - PRICES" sheetId="1" r:id="rId1"/>
  </sheets>
  <externalReferences>
    <externalReference r:id="rId2"/>
  </externalReferences>
  <definedNames>
    <definedName name="_12TENDER_SUBMISSI">'[1]FORM B; PRICES'!#REF!</definedName>
    <definedName name="_1PAGE_1_OF_13">'[1]FORM B; PRICES'!#REF!</definedName>
    <definedName name="_2TENDER_NO._181">'[1]FORM B; PRICES'!#REF!</definedName>
    <definedName name="_3PAGE_1_OF_13" localSheetId="0">'FORM B - PRICES'!#REF!</definedName>
    <definedName name="_3PAGE_1_OF_13">#REF!</definedName>
    <definedName name="_3TENDER_SUBMISSI">'[1]FORM B; PRICES'!#REF!</definedName>
    <definedName name="_4PAGE_1_OF_13">'[1]FORM B; PRICES'!#REF!</definedName>
    <definedName name="_6TENDER_NO._181" localSheetId="0">'FORM B - PRICES'!#REF!</definedName>
    <definedName name="_6TENDER_NO._181">#REF!</definedName>
    <definedName name="_8TENDER_NO._181">'[1]FORM B; PRICES'!#REF!</definedName>
    <definedName name="_9TENDER_SUBMISSI" localSheetId="0">'FORM B - PRICES'!#REF!</definedName>
    <definedName name="_9TENDER_SUBMISSI">#REF!</definedName>
    <definedName name="_xlnm._FilterDatabase" localSheetId="0" hidden="1">'FORM B - PRICES'!$F$1:$F$487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'[1]FORM B; PRICES'!#REF!</definedName>
    <definedName name="_xlnm.Print_Area" localSheetId="0">'FORM B - PRICES'!$B$1:$H$661</definedName>
    <definedName name="_xlnm.Print_Titles" localSheetId="0">'FORM B - PRICES'!$1:$6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PRICES'!$B$1:$IM$341</definedName>
    <definedName name="XEverything">#REF!</definedName>
    <definedName name="XITEMS" localSheetId="0">'FORM B - PRICES'!$B$42:$IM$341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I7" i="1" l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I585" i="1"/>
  <c r="I586" i="1"/>
  <c r="J586" i="1"/>
  <c r="I587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0" i="1"/>
  <c r="J610" i="1"/>
  <c r="I611" i="1"/>
  <c r="J611" i="1"/>
  <c r="I612" i="1"/>
  <c r="J612" i="1"/>
  <c r="I613" i="1"/>
  <c r="J613" i="1"/>
  <c r="I614" i="1"/>
  <c r="J614" i="1"/>
  <c r="I615" i="1"/>
  <c r="J615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2" i="1"/>
  <c r="J622" i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I648" i="1"/>
  <c r="J648" i="1"/>
  <c r="I649" i="1"/>
  <c r="I650" i="1"/>
  <c r="J650" i="1"/>
  <c r="I651" i="1"/>
  <c r="I652" i="1"/>
  <c r="I653" i="1"/>
  <c r="I654" i="1"/>
  <c r="I655" i="1"/>
  <c r="I656" i="1"/>
  <c r="I657" i="1"/>
  <c r="J6" i="1"/>
  <c r="I6" i="1"/>
  <c r="H630" i="1" l="1"/>
  <c r="H628" i="1"/>
  <c r="H625" i="1"/>
  <c r="H589" i="1"/>
  <c r="H597" i="1"/>
  <c r="H590" i="1"/>
  <c r="H323" i="1" l="1"/>
  <c r="H40" i="1" l="1"/>
  <c r="H207" i="1" l="1"/>
  <c r="H314" i="1" l="1"/>
  <c r="H312" i="1"/>
  <c r="H310" i="1"/>
  <c r="H308" i="1"/>
  <c r="H306" i="1"/>
  <c r="L295" i="1"/>
  <c r="N74" i="1"/>
  <c r="N414" i="1"/>
  <c r="M361" i="1"/>
  <c r="M149" i="1"/>
  <c r="L32" i="1"/>
  <c r="N448" i="1"/>
  <c r="M28" i="1"/>
  <c r="M55" i="1"/>
  <c r="N396" i="1"/>
  <c r="L268" i="1"/>
  <c r="N540" i="1"/>
  <c r="L155" i="1"/>
  <c r="L26" i="1"/>
  <c r="L410" i="1"/>
  <c r="L66" i="1"/>
  <c r="M211" i="1"/>
  <c r="M363" i="1"/>
  <c r="M10" i="1"/>
  <c r="M14" i="1"/>
  <c r="N153" i="1"/>
  <c r="N374" i="1"/>
  <c r="L89" i="1"/>
  <c r="M32" i="1"/>
  <c r="L447" i="1"/>
  <c r="N137" i="1"/>
  <c r="M8" i="1"/>
  <c r="L354" i="1"/>
  <c r="L250" i="1"/>
  <c r="L258" i="1"/>
  <c r="L199" i="1"/>
  <c r="M196" i="1"/>
  <c r="N221" i="1"/>
  <c r="N20" i="1"/>
  <c r="M297" i="1"/>
  <c r="N284" i="1"/>
  <c r="M311" i="1"/>
  <c r="L344" i="1"/>
  <c r="N189" i="1"/>
  <c r="L380" i="1"/>
  <c r="M89" i="1"/>
  <c r="L115" i="1"/>
  <c r="L198" i="1"/>
  <c r="N132" i="1"/>
  <c r="N95" i="1"/>
  <c r="N575" i="1"/>
  <c r="N71" i="1"/>
  <c r="M189" i="1"/>
  <c r="M323" i="1"/>
  <c r="M627" i="1"/>
  <c r="L220" i="1"/>
  <c r="N335" i="1"/>
  <c r="M261" i="1"/>
  <c r="N295" i="1"/>
  <c r="M215" i="1"/>
  <c r="M322" i="1"/>
  <c r="N269" i="1"/>
  <c r="M465" i="1"/>
  <c r="N511" i="1"/>
  <c r="N171" i="1"/>
  <c r="M169" i="1"/>
  <c r="L51" i="1"/>
  <c r="L43" i="1"/>
  <c r="M456" i="1"/>
  <c r="M124" i="1"/>
  <c r="N13" i="1"/>
  <c r="M237" i="1"/>
  <c r="M75" i="1"/>
  <c r="L65" i="1"/>
  <c r="N508" i="1"/>
  <c r="N238" i="1"/>
  <c r="L422" i="1"/>
  <c r="N172" i="1"/>
  <c r="L15" i="1"/>
  <c r="N174" i="1"/>
  <c r="M365" i="1"/>
  <c r="L346" i="1"/>
  <c r="N209" i="1"/>
  <c r="L88" i="1"/>
  <c r="M362" i="1"/>
  <c r="M414" i="1"/>
  <c r="N364" i="1"/>
  <c r="N556" i="1"/>
  <c r="M573" i="1"/>
  <c r="L652" i="1"/>
  <c r="N229" i="1"/>
  <c r="L172" i="1"/>
  <c r="N24" i="1"/>
  <c r="M241" i="1"/>
  <c r="M269" i="1"/>
  <c r="M31" i="1"/>
  <c r="M305" i="1"/>
  <c r="N302" i="1"/>
  <c r="M501" i="1"/>
  <c r="N438" i="1"/>
  <c r="M81" i="1"/>
  <c r="M137" i="1"/>
  <c r="N184" i="1"/>
  <c r="M203" i="1"/>
  <c r="L523" i="1"/>
  <c r="N33" i="1"/>
  <c r="N117" i="1"/>
  <c r="N585" i="1"/>
  <c r="L289" i="1"/>
  <c r="L626" i="1"/>
  <c r="N453" i="1"/>
  <c r="M583" i="1"/>
  <c r="M518" i="1"/>
  <c r="N34" i="1"/>
  <c r="L323" i="1"/>
  <c r="L415" i="1"/>
  <c r="N143" i="1"/>
  <c r="M162" i="1"/>
  <c r="N570" i="1"/>
  <c r="M351" i="1"/>
  <c r="M585" i="1"/>
  <c r="N547" i="1"/>
  <c r="L571" i="1"/>
  <c r="L585" i="1"/>
  <c r="L183" i="1"/>
  <c r="M123" i="1"/>
  <c r="L300" i="1"/>
  <c r="L173" i="1"/>
  <c r="N484" i="1"/>
  <c r="M177" i="1"/>
  <c r="N301" i="1"/>
  <c r="M317" i="1"/>
  <c r="L113" i="1"/>
  <c r="N193" i="1"/>
  <c r="N276" i="1"/>
  <c r="L14" i="1"/>
  <c r="M86" i="1"/>
  <c r="M15" i="1"/>
  <c r="L263" i="1"/>
  <c r="L397" i="1"/>
  <c r="N17" i="1"/>
  <c r="M34" i="1"/>
  <c r="M432" i="1"/>
  <c r="N308" i="1"/>
  <c r="M195" i="1"/>
  <c r="N641" i="1"/>
  <c r="M576" i="1"/>
  <c r="M397" i="1"/>
  <c r="M409" i="1"/>
  <c r="L448" i="1"/>
  <c r="M584" i="1"/>
  <c r="N108" i="1"/>
  <c r="N158" i="1"/>
  <c r="L111" i="1"/>
  <c r="N609" i="1"/>
  <c r="N282" i="1"/>
  <c r="M359" i="1"/>
  <c r="L350" i="1"/>
  <c r="N651" i="1"/>
  <c r="L464" i="1"/>
  <c r="N53" i="1"/>
  <c r="N330" i="1"/>
  <c r="M233" i="1"/>
  <c r="L28" i="1"/>
  <c r="M206" i="1"/>
  <c r="L400" i="1"/>
  <c r="N89" i="1"/>
  <c r="L108" i="1"/>
  <c r="N94" i="1"/>
  <c r="L442" i="1"/>
  <c r="L656" i="1"/>
  <c r="M384" i="1"/>
  <c r="L23" i="1"/>
  <c r="M374" i="1"/>
  <c r="L314" i="1"/>
  <c r="L420" i="1"/>
  <c r="L10" i="1"/>
  <c r="L7" i="1"/>
  <c r="N533" i="1"/>
  <c r="L25" i="1"/>
  <c r="M254" i="1"/>
  <c r="N603" i="1"/>
  <c r="M6" i="1"/>
  <c r="L9" i="1"/>
  <c r="M402" i="1"/>
  <c r="N206" i="1"/>
  <c r="N376" i="1"/>
  <c r="L227" i="1"/>
  <c r="L165" i="1"/>
  <c r="N11" i="1"/>
  <c r="M70" i="1"/>
  <c r="N460" i="1"/>
  <c r="N642" i="1"/>
  <c r="L558" i="1"/>
  <c r="N432" i="1"/>
  <c r="M205" i="1"/>
  <c r="N483" i="1"/>
  <c r="N202" i="1"/>
  <c r="M296" i="1"/>
  <c r="N81" i="1"/>
  <c r="L132" i="1"/>
  <c r="M52" i="1"/>
  <c r="L638" i="1"/>
  <c r="N318" i="1"/>
  <c r="L94" i="1"/>
  <c r="L20" i="1"/>
  <c r="M79" i="1"/>
  <c r="N123" i="1"/>
  <c r="M49" i="1"/>
  <c r="L336" i="1"/>
  <c r="M511" i="1"/>
  <c r="M407" i="1"/>
  <c r="N39" i="1"/>
  <c r="L52" i="1"/>
  <c r="M139" i="1"/>
  <c r="M534" i="1"/>
  <c r="N437" i="1"/>
  <c r="N277" i="1"/>
  <c r="L529" i="1"/>
  <c r="N186" i="1"/>
  <c r="L150" i="1"/>
  <c r="M309" i="1"/>
  <c r="L149" i="1"/>
  <c r="L104" i="1"/>
  <c r="N643" i="1"/>
  <c r="L137" i="1"/>
  <c r="L445" i="1"/>
  <c r="M56" i="1"/>
  <c r="L308" i="1"/>
  <c r="M228" i="1"/>
  <c r="N43" i="1"/>
  <c r="N136" i="1"/>
  <c r="M346" i="1"/>
  <c r="L349" i="1"/>
  <c r="M334" i="1"/>
  <c r="M325" i="1"/>
  <c r="L357" i="1"/>
  <c r="M39" i="1"/>
  <c r="M259" i="1"/>
  <c r="L444" i="1"/>
  <c r="L384" i="1"/>
  <c r="L120" i="1"/>
  <c r="N304" i="1"/>
  <c r="N52" i="1"/>
  <c r="M250" i="1"/>
  <c r="L485" i="1"/>
  <c r="L163" i="1"/>
  <c r="L403" i="1"/>
  <c r="M553" i="1"/>
  <c r="M111" i="1"/>
  <c r="L84" i="1"/>
  <c r="M260" i="1"/>
  <c r="N563" i="1"/>
  <c r="L73" i="1"/>
  <c r="L343" i="1"/>
  <c r="L116" i="1"/>
  <c r="L311" i="1"/>
  <c r="N205" i="1"/>
  <c r="L61" i="1"/>
  <c r="M187" i="1"/>
  <c r="N311" i="1"/>
  <c r="L112" i="1"/>
  <c r="N513" i="1"/>
  <c r="L33" i="1"/>
  <c r="M154" i="1"/>
  <c r="N118" i="1"/>
  <c r="N294" i="1"/>
  <c r="L327" i="1"/>
  <c r="L281" i="1"/>
  <c r="N68" i="1"/>
  <c r="M41" i="1"/>
  <c r="M159" i="1"/>
  <c r="M568" i="1"/>
  <c r="N92" i="1"/>
  <c r="L385" i="1"/>
  <c r="L70" i="1"/>
  <c r="N72" i="1"/>
  <c r="L75" i="1"/>
  <c r="M256" i="1"/>
  <c r="L613" i="1"/>
  <c r="N163" i="1"/>
  <c r="M60" i="1"/>
  <c r="N347" i="1"/>
  <c r="M368" i="1"/>
  <c r="L272" i="1"/>
  <c r="N561" i="1"/>
  <c r="L581" i="1"/>
  <c r="L406" i="1"/>
  <c r="M377" i="1"/>
  <c r="M380" i="1"/>
  <c r="N619" i="1"/>
  <c r="N358" i="1"/>
  <c r="M106" i="1"/>
  <c r="M181" i="1"/>
  <c r="M51" i="1"/>
  <c r="M526" i="1"/>
  <c r="L154" i="1"/>
  <c r="N598" i="1"/>
  <c r="L596" i="1"/>
  <c r="L243" i="1"/>
  <c r="L401" i="1"/>
  <c r="N444" i="1"/>
  <c r="N630" i="1"/>
  <c r="N257" i="1"/>
  <c r="L501" i="1"/>
  <c r="L139" i="1"/>
  <c r="N176" i="1"/>
  <c r="N148" i="1"/>
  <c r="M131" i="1"/>
  <c r="M253" i="1"/>
  <c r="L158" i="1"/>
  <c r="M287" i="1"/>
  <c r="N278" i="1"/>
  <c r="N450" i="1"/>
  <c r="N259" i="1"/>
  <c r="M547" i="1"/>
  <c r="M603" i="1"/>
  <c r="N456" i="1"/>
  <c r="L620" i="1"/>
  <c r="N445" i="1"/>
  <c r="L601" i="1"/>
  <c r="M217" i="1"/>
  <c r="N529" i="1"/>
  <c r="M184" i="1"/>
  <c r="N505" i="1"/>
  <c r="M500" i="1"/>
  <c r="M618" i="1"/>
  <c r="N615" i="1"/>
  <c r="L136" i="1"/>
  <c r="M122" i="1"/>
  <c r="N84" i="1"/>
  <c r="N571" i="1"/>
  <c r="L274" i="1"/>
  <c r="M647" i="1"/>
  <c r="L286" i="1"/>
  <c r="N274" i="1"/>
  <c r="M450" i="1"/>
  <c r="M354" i="1"/>
  <c r="L117" i="1"/>
  <c r="N60" i="1"/>
  <c r="N392" i="1"/>
  <c r="N223" i="1"/>
  <c r="M257" i="1"/>
  <c r="L576" i="1"/>
  <c r="L338" i="1"/>
  <c r="L126" i="1"/>
  <c r="N255" i="1"/>
  <c r="L589" i="1"/>
  <c r="N612" i="1"/>
  <c r="M69" i="1"/>
  <c r="N576" i="1"/>
  <c r="N149" i="1"/>
  <c r="N555" i="1"/>
  <c r="L188" i="1"/>
  <c r="L200" i="1"/>
  <c r="M475" i="1"/>
  <c r="N69" i="1"/>
  <c r="N264" i="1"/>
  <c r="N135" i="1"/>
  <c r="M176" i="1"/>
  <c r="N35" i="1"/>
  <c r="M46" i="1"/>
  <c r="L572" i="1"/>
  <c r="L34" i="1"/>
  <c r="L180" i="1"/>
  <c r="L215" i="1"/>
  <c r="L152" i="1"/>
  <c r="M517" i="1"/>
  <c r="M247" i="1"/>
  <c r="N413" i="1"/>
  <c r="M597" i="1"/>
  <c r="M638" i="1"/>
  <c r="N157" i="1"/>
  <c r="N336" i="1"/>
  <c r="M281" i="1"/>
  <c r="N109" i="1"/>
  <c r="M578" i="1"/>
  <c r="M42" i="1"/>
  <c r="M142" i="1"/>
  <c r="L144" i="1"/>
  <c r="L69" i="1"/>
  <c r="L160" i="1"/>
  <c r="L477" i="1"/>
  <c r="N324" i="1"/>
  <c r="L246" i="1"/>
  <c r="L421" i="1"/>
  <c r="M153" i="1"/>
  <c r="M554" i="1"/>
  <c r="M286" i="1"/>
  <c r="M255" i="1"/>
  <c r="L619" i="1"/>
  <c r="M483" i="1"/>
  <c r="M391" i="1"/>
  <c r="L543" i="1"/>
  <c r="L618" i="1"/>
  <c r="L569" i="1"/>
  <c r="L649" i="1"/>
  <c r="N340" i="1"/>
  <c r="N312" i="1"/>
  <c r="L247" i="1"/>
  <c r="N382" i="1"/>
  <c r="L219" i="1"/>
  <c r="L193" i="1"/>
  <c r="M172" i="1"/>
  <c r="N288" i="1"/>
  <c r="L204" i="1"/>
  <c r="N621" i="1"/>
  <c r="N175" i="1"/>
  <c r="L8" i="1"/>
  <c r="N608" i="1"/>
  <c r="M560" i="1"/>
  <c r="M273" i="1"/>
  <c r="N119" i="1"/>
  <c r="M157" i="1"/>
  <c r="L260" i="1"/>
  <c r="N321" i="1"/>
  <c r="L499" i="1"/>
  <c r="L118" i="1"/>
  <c r="N86" i="1"/>
  <c r="L407" i="1"/>
  <c r="M11" i="1"/>
  <c r="N418" i="1"/>
  <c r="L159" i="1"/>
  <c r="N599" i="1"/>
  <c r="L358" i="1"/>
  <c r="M436" i="1"/>
  <c r="L203" i="1"/>
  <c r="N111" i="1"/>
  <c r="N7" i="1"/>
  <c r="M85" i="1"/>
  <c r="N97" i="1"/>
  <c r="M101" i="1"/>
  <c r="N26" i="1"/>
  <c r="N183" i="1"/>
  <c r="N638" i="1"/>
  <c r="N416" i="1"/>
  <c r="M645" i="1"/>
  <c r="L455" i="1"/>
  <c r="M50" i="1"/>
  <c r="N423" i="1"/>
  <c r="M529" i="1"/>
  <c r="L123" i="1"/>
  <c r="N386" i="1"/>
  <c r="N29" i="1"/>
  <c r="M197" i="1"/>
  <c r="N622" i="1"/>
  <c r="N313" i="1"/>
  <c r="N122" i="1"/>
  <c r="M383" i="1"/>
  <c r="M186" i="1"/>
  <c r="L498" i="1"/>
  <c r="M152" i="1"/>
  <c r="N398" i="1"/>
  <c r="L287" i="1"/>
  <c r="L282" i="1"/>
  <c r="L546" i="1"/>
  <c r="N419" i="1"/>
  <c r="M595" i="1"/>
  <c r="L223" i="1"/>
  <c r="M448" i="1"/>
  <c r="L232" i="1"/>
  <c r="M413" i="1"/>
  <c r="M570" i="1"/>
  <c r="M204" i="1"/>
  <c r="L602" i="1"/>
  <c r="L524" i="1"/>
  <c r="M304" i="1"/>
  <c r="N215" i="1"/>
  <c r="N63" i="1"/>
  <c r="M246" i="1"/>
  <c r="M12" i="1"/>
  <c r="L353" i="1"/>
  <c r="L110" i="1"/>
  <c r="N235" i="1"/>
  <c r="L489" i="1"/>
  <c r="N129" i="1"/>
  <c r="M284" i="1"/>
  <c r="L548" i="1"/>
  <c r="L38" i="1"/>
  <c r="L60" i="1"/>
  <c r="M646" i="1"/>
  <c r="M478" i="1"/>
  <c r="M419" i="1"/>
  <c r="N428" i="1"/>
  <c r="M639" i="1"/>
  <c r="L423" i="1"/>
  <c r="N578" i="1"/>
  <c r="M451" i="1"/>
  <c r="M221" i="1"/>
  <c r="M116" i="1"/>
  <c r="N307" i="1"/>
  <c r="N115" i="1"/>
  <c r="L475" i="1"/>
  <c r="M433" i="1"/>
  <c r="N154" i="1"/>
  <c r="M326" i="1"/>
  <c r="N167" i="1"/>
  <c r="M25" i="1"/>
  <c r="M643" i="1"/>
  <c r="N291" i="1"/>
  <c r="L107" i="1"/>
  <c r="N190" i="1"/>
  <c r="N208" i="1"/>
  <c r="L21" i="1"/>
  <c r="M555" i="1"/>
  <c r="M88" i="1"/>
  <c r="N558" i="1"/>
  <c r="N30" i="1"/>
  <c r="L29" i="1"/>
  <c r="N38" i="1"/>
  <c r="L205" i="1"/>
  <c r="M521" i="1"/>
  <c r="N539" i="1"/>
  <c r="N317" i="1"/>
  <c r="M590" i="1"/>
  <c r="N54" i="1"/>
  <c r="N368" i="1"/>
  <c r="L270" i="1"/>
  <c r="N32" i="1"/>
  <c r="N327" i="1"/>
  <c r="L133" i="1"/>
  <c r="L392" i="1"/>
  <c r="M487" i="1"/>
  <c r="L166" i="1"/>
  <c r="N606" i="1"/>
  <c r="M398" i="1"/>
  <c r="N375" i="1"/>
  <c r="N476" i="1"/>
  <c r="M617" i="1"/>
  <c r="L208" i="1"/>
  <c r="M21" i="1"/>
  <c r="N145" i="1"/>
  <c r="L621" i="1"/>
  <c r="L370" i="1"/>
  <c r="L609" i="1"/>
  <c r="N390" i="1"/>
  <c r="L333" i="1"/>
  <c r="N165" i="1"/>
  <c r="M150" i="1"/>
  <c r="M223" i="1"/>
  <c r="N299" i="1"/>
  <c r="N144" i="1"/>
  <c r="L226" i="1"/>
  <c r="N99" i="1"/>
  <c r="L283" i="1"/>
  <c r="L90" i="1"/>
  <c r="M336" i="1"/>
  <c r="M533" i="1"/>
  <c r="L58" i="1"/>
  <c r="N31" i="1"/>
  <c r="N531" i="1"/>
  <c r="M243" i="1"/>
  <c r="L245" i="1"/>
  <c r="N204" i="1"/>
  <c r="M126" i="1"/>
  <c r="L496" i="1"/>
  <c r="N633" i="1"/>
  <c r="N262" i="1"/>
  <c r="N650" i="1"/>
  <c r="N380" i="1"/>
  <c r="L389" i="1"/>
  <c r="L612" i="1"/>
  <c r="L617" i="1"/>
  <c r="M26" i="1"/>
  <c r="N597" i="1"/>
  <c r="N58" i="1"/>
  <c r="N421" i="1"/>
  <c r="L426" i="1"/>
  <c r="N130" i="1"/>
  <c r="M389" i="1"/>
  <c r="N309" i="1"/>
  <c r="M564" i="1"/>
  <c r="N203" i="1"/>
  <c r="M300" i="1"/>
  <c r="N212" i="1"/>
  <c r="M148" i="1"/>
  <c r="M210" i="1"/>
  <c r="M519" i="1"/>
  <c r="M620" i="1"/>
  <c r="N40" i="1"/>
  <c r="M347" i="1"/>
  <c r="L125" i="1"/>
  <c r="N105" i="1"/>
  <c r="N177" i="1"/>
  <c r="M78" i="1"/>
  <c r="L231" i="1"/>
  <c r="N526" i="1"/>
  <c r="M559" i="1"/>
  <c r="L416" i="1"/>
  <c r="L101" i="1"/>
  <c r="M474" i="1"/>
  <c r="M634" i="1"/>
  <c r="M248" i="1"/>
  <c r="N593" i="1"/>
  <c r="M170" i="1"/>
  <c r="L541" i="1"/>
  <c r="N394" i="1"/>
  <c r="L457" i="1"/>
  <c r="L608" i="1"/>
  <c r="N151" i="1"/>
  <c r="N127" i="1"/>
  <c r="N185" i="1"/>
  <c r="L40" i="1"/>
  <c r="M67" i="1"/>
  <c r="L409" i="1"/>
  <c r="L142" i="1"/>
  <c r="M381" i="1"/>
  <c r="M462" i="1"/>
  <c r="M429" i="1"/>
  <c r="M200" i="1"/>
  <c r="L306" i="1"/>
  <c r="M285" i="1"/>
  <c r="L366" i="1"/>
  <c r="L42" i="1"/>
  <c r="M236" i="1"/>
  <c r="N411" i="1"/>
  <c r="M342" i="1"/>
  <c r="N27" i="1"/>
  <c r="M193" i="1"/>
  <c r="M651" i="1"/>
  <c r="L647" i="1"/>
  <c r="N155" i="1"/>
  <c r="M118" i="1"/>
  <c r="L229" i="1"/>
  <c r="N170" i="1"/>
  <c r="N42" i="1"/>
  <c r="N523" i="1"/>
  <c r="L50" i="1"/>
  <c r="N632" i="1"/>
  <c r="N644" i="1"/>
  <c r="M586" i="1"/>
  <c r="L530" i="1"/>
  <c r="L275" i="1"/>
  <c r="N463" i="1"/>
  <c r="N314" i="1"/>
  <c r="L189" i="1"/>
  <c r="M295" i="1"/>
  <c r="N231" i="1"/>
  <c r="L297" i="1"/>
  <c r="M390" i="1"/>
  <c r="N381" i="1"/>
  <c r="N333" i="1"/>
  <c r="M107" i="1"/>
  <c r="L313" i="1"/>
  <c r="M117" i="1"/>
  <c r="M29" i="1"/>
  <c r="L441" i="1"/>
  <c r="L553" i="1"/>
  <c r="M104" i="1"/>
  <c r="L129" i="1"/>
  <c r="L560" i="1"/>
  <c r="M83" i="1"/>
  <c r="N126" i="1"/>
  <c r="L194" i="1"/>
  <c r="N18" i="1"/>
  <c r="M355" i="1"/>
  <c r="N310" i="1"/>
  <c r="N626" i="1"/>
  <c r="M588" i="1"/>
  <c r="M542" i="1"/>
  <c r="M513" i="1"/>
  <c r="N519" i="1"/>
  <c r="L331" i="1"/>
  <c r="N260" i="1"/>
  <c r="M275" i="1"/>
  <c r="L520" i="1"/>
  <c r="L211" i="1"/>
  <c r="N353" i="1"/>
  <c r="L241" i="1"/>
  <c r="M102" i="1"/>
  <c r="M329" i="1"/>
  <c r="L162" i="1"/>
  <c r="M92" i="1"/>
  <c r="N596" i="1"/>
  <c r="M249" i="1"/>
  <c r="N102" i="1"/>
  <c r="L79" i="1"/>
  <c r="L207" i="1"/>
  <c r="L6" i="1"/>
  <c r="N634" i="1"/>
  <c r="N520" i="1"/>
  <c r="N542" i="1"/>
  <c r="N345" i="1"/>
  <c r="L528" i="1"/>
  <c r="M219" i="1"/>
  <c r="N325" i="1"/>
  <c r="L502" i="1"/>
  <c r="M486" i="1"/>
  <c r="N363" i="1"/>
  <c r="N497" i="1"/>
  <c r="M652" i="1"/>
  <c r="M523" i="1"/>
  <c r="M609" i="1"/>
  <c r="N535" i="1"/>
  <c r="L624" i="1"/>
  <c r="L373" i="1"/>
  <c r="M229" i="1"/>
  <c r="M133" i="1"/>
  <c r="M403" i="1"/>
  <c r="N178" i="1"/>
  <c r="M327" i="1"/>
  <c r="M364" i="1"/>
  <c r="L580" i="1"/>
  <c r="L593" i="1"/>
  <c r="L322" i="1"/>
  <c r="M74" i="1"/>
  <c r="L255" i="1"/>
  <c r="M182" i="1"/>
  <c r="M528" i="1"/>
  <c r="M422" i="1"/>
  <c r="L625" i="1"/>
  <c r="M600" i="1"/>
  <c r="M62" i="1"/>
  <c r="N106" i="1"/>
  <c r="N602" i="1"/>
  <c r="N61" i="1"/>
  <c r="N146" i="1"/>
  <c r="N572" i="1"/>
  <c r="M489" i="1"/>
  <c r="L648" i="1"/>
  <c r="N527" i="1"/>
  <c r="N441" i="1"/>
  <c r="N528" i="1"/>
  <c r="N498" i="1"/>
  <c r="L567" i="1"/>
  <c r="M90" i="1"/>
  <c r="N546" i="1"/>
  <c r="M427" i="1"/>
  <c r="L202" i="1"/>
  <c r="N64" i="1"/>
  <c r="N491" i="1"/>
  <c r="N587" i="1"/>
  <c r="L71" i="1"/>
  <c r="N366" i="1"/>
  <c r="N121" i="1"/>
  <c r="L431" i="1"/>
  <c r="L570" i="1"/>
  <c r="M45" i="1"/>
  <c r="N435" i="1"/>
  <c r="N107" i="1"/>
  <c r="N164" i="1"/>
  <c r="N361" i="1"/>
  <c r="L404" i="1"/>
  <c r="L319" i="1"/>
  <c r="M406" i="1"/>
  <c r="M418" i="1"/>
  <c r="M252" i="1"/>
  <c r="M76" i="1"/>
  <c r="L12" i="1"/>
  <c r="N138" i="1"/>
  <c r="N116" i="1"/>
  <c r="L425" i="1"/>
  <c r="N452" i="1"/>
  <c r="N457" i="1"/>
  <c r="N191" i="1"/>
  <c r="M174" i="1"/>
  <c r="N566" i="1"/>
  <c r="M594" i="1"/>
  <c r="N387" i="1"/>
  <c r="L607" i="1"/>
  <c r="M408" i="1"/>
  <c r="N45" i="1"/>
  <c r="L377" i="1"/>
  <c r="M73" i="1"/>
  <c r="M38" i="1"/>
  <c r="M125" i="1"/>
  <c r="L628" i="1"/>
  <c r="L429" i="1"/>
  <c r="M525" i="1"/>
  <c r="M602" i="1"/>
  <c r="L293" i="1"/>
  <c r="M379" i="1"/>
  <c r="L157" i="1"/>
  <c r="L382" i="1"/>
  <c r="L299" i="1"/>
  <c r="N268" i="1"/>
  <c r="N623" i="1"/>
  <c r="M610" i="1"/>
  <c r="N656" i="1"/>
  <c r="L141" i="1"/>
  <c r="M17" i="1"/>
  <c r="L164" i="1"/>
  <c r="L519" i="1"/>
  <c r="M470" i="1"/>
  <c r="L539" i="1"/>
  <c r="M604" i="1"/>
  <c r="N410" i="1"/>
  <c r="L555" i="1"/>
  <c r="M541" i="1"/>
  <c r="M440" i="1"/>
  <c r="M479" i="1"/>
  <c r="N469" i="1"/>
  <c r="M442" i="1"/>
  <c r="N412" i="1"/>
  <c r="N216" i="1"/>
  <c r="N232" i="1"/>
  <c r="M57" i="1"/>
  <c r="L305" i="1"/>
  <c r="L432" i="1"/>
  <c r="N538" i="1"/>
  <c r="N628" i="1"/>
  <c r="N220" i="1"/>
  <c r="M318" i="1"/>
  <c r="N133" i="1"/>
  <c r="N472" i="1"/>
  <c r="N468" i="1"/>
  <c r="L450" i="1"/>
  <c r="N90" i="1"/>
  <c r="N139" i="1"/>
  <c r="M145" i="1"/>
  <c r="L565" i="1"/>
  <c r="L540" i="1"/>
  <c r="N267" i="1"/>
  <c r="N465" i="1"/>
  <c r="M340" i="1"/>
  <c r="M569" i="1"/>
  <c r="M605" i="1"/>
  <c r="N12" i="1"/>
  <c r="M13" i="1"/>
  <c r="M58" i="1"/>
  <c r="N579" i="1"/>
  <c r="M9" i="1"/>
  <c r="M480" i="1"/>
  <c r="L261" i="1"/>
  <c r="L355" i="1"/>
  <c r="N549" i="1"/>
  <c r="L218" i="1"/>
  <c r="L294" i="1"/>
  <c r="M298" i="1"/>
  <c r="M113" i="1"/>
  <c r="N433" i="1"/>
  <c r="N625" i="1"/>
  <c r="N218" i="1"/>
  <c r="N449" i="1"/>
  <c r="N393" i="1"/>
  <c r="M103" i="1"/>
  <c r="L87" i="1"/>
  <c r="N80" i="1"/>
  <c r="N373" i="1"/>
  <c r="L316" i="1"/>
  <c r="M63" i="1"/>
  <c r="N256" i="1"/>
  <c r="N253" i="1"/>
  <c r="L335" i="1"/>
  <c r="L399" i="1"/>
  <c r="L360" i="1"/>
  <c r="L632" i="1"/>
  <c r="N430" i="1"/>
  <c r="M567" i="1"/>
  <c r="N455" i="1"/>
  <c r="L351" i="1"/>
  <c r="M357" i="1"/>
  <c r="M283" i="1"/>
  <c r="N439" i="1"/>
  <c r="M20" i="1"/>
  <c r="L105" i="1"/>
  <c r="N404" i="1"/>
  <c r="M64" i="1"/>
  <c r="M548" i="1"/>
  <c r="L307" i="1"/>
  <c r="N588" i="1"/>
  <c r="M268" i="1"/>
  <c r="M328" i="1"/>
  <c r="M510" i="1"/>
  <c r="N16" i="1"/>
  <c r="L59" i="1"/>
  <c r="M156" i="1"/>
  <c r="M438" i="1"/>
  <c r="N440" i="1"/>
  <c r="N436" i="1"/>
  <c r="M410" i="1"/>
  <c r="L460" i="1"/>
  <c r="N506" i="1"/>
  <c r="M536" i="1"/>
  <c r="M469" i="1"/>
  <c r="L437" i="1"/>
  <c r="N536" i="1"/>
  <c r="M488" i="1"/>
  <c r="L439" i="1"/>
  <c r="L471" i="1"/>
  <c r="N550" i="1"/>
  <c r="M524" i="1"/>
  <c r="L190" i="1"/>
  <c r="L590" i="1"/>
  <c r="L62" i="1"/>
  <c r="M454" i="1"/>
  <c r="M202" i="1"/>
  <c r="M497" i="1"/>
  <c r="N194" i="1"/>
  <c r="L225" i="1"/>
  <c r="M294" i="1"/>
  <c r="N507" i="1"/>
  <c r="N242" i="1"/>
  <c r="N87" i="1"/>
  <c r="M623" i="1"/>
  <c r="N67" i="1"/>
  <c r="N443" i="1"/>
  <c r="M493" i="1"/>
  <c r="N360" i="1"/>
  <c r="M16" i="1"/>
  <c r="N409" i="1"/>
  <c r="M35" i="1"/>
  <c r="N524" i="1"/>
  <c r="M522" i="1"/>
  <c r="N479" i="1"/>
  <c r="M632" i="1"/>
  <c r="L97" i="1"/>
  <c r="M48" i="1"/>
  <c r="L545" i="1"/>
  <c r="L24" i="1"/>
  <c r="N594" i="1"/>
  <c r="L531" i="1"/>
  <c r="L512" i="1"/>
  <c r="N14" i="1"/>
  <c r="N85" i="1"/>
  <c r="L516" i="1"/>
  <c r="L488" i="1"/>
  <c r="M358" i="1"/>
  <c r="N19" i="1"/>
  <c r="N270" i="1"/>
  <c r="M263" i="1"/>
  <c r="M424" i="1"/>
  <c r="L114" i="1"/>
  <c r="N173" i="1"/>
  <c r="N319" i="1"/>
  <c r="N501" i="1"/>
  <c r="N407" i="1"/>
  <c r="M171" i="1"/>
  <c r="L419" i="1"/>
  <c r="N522" i="1"/>
  <c r="M37" i="1"/>
  <c r="M356" i="1"/>
  <c r="N583" i="1"/>
  <c r="N21" i="1"/>
  <c r="M482" i="1"/>
  <c r="N471" i="1"/>
  <c r="L639" i="1"/>
  <c r="L534" i="1"/>
  <c r="M77" i="1"/>
  <c r="N636" i="1"/>
  <c r="N339" i="1"/>
  <c r="N296" i="1"/>
  <c r="N406" i="1"/>
  <c r="M353" i="1"/>
  <c r="N487" i="1"/>
  <c r="M376" i="1"/>
  <c r="L433" i="1"/>
  <c r="M532" i="1"/>
  <c r="N66" i="1"/>
  <c r="M119" i="1"/>
  <c r="L156" i="1"/>
  <c r="L500" i="1"/>
  <c r="N532" i="1"/>
  <c r="L573" i="1"/>
  <c r="M231" i="1"/>
  <c r="L330" i="1"/>
  <c r="M366" i="1"/>
  <c r="L214" i="1"/>
  <c r="N140" i="1"/>
  <c r="M270" i="1"/>
  <c r="L72" i="1"/>
  <c r="L332" i="1"/>
  <c r="M158" i="1"/>
  <c r="N306" i="1"/>
  <c r="N553" i="1"/>
  <c r="M499" i="1"/>
  <c r="M216" i="1"/>
  <c r="L273" i="1"/>
  <c r="M477" i="1"/>
  <c r="N293" i="1"/>
  <c r="N9" i="1"/>
  <c r="M251" i="1"/>
  <c r="N124" i="1"/>
  <c r="M405" i="1"/>
  <c r="L388" i="1"/>
  <c r="L292" i="1"/>
  <c r="N46" i="1"/>
  <c r="M550" i="1"/>
  <c r="N227" i="1"/>
  <c r="L515" i="1"/>
  <c r="N359" i="1"/>
  <c r="L213" i="1"/>
  <c r="N492" i="1"/>
  <c r="N614" i="1"/>
  <c r="M629" i="1"/>
  <c r="L551" i="1"/>
  <c r="L109" i="1"/>
  <c r="N305" i="1"/>
  <c r="L411" i="1"/>
  <c r="L408" i="1"/>
  <c r="M619" i="1"/>
  <c r="L641" i="1"/>
  <c r="N431" i="1"/>
  <c r="M527" i="1"/>
  <c r="N76" i="1"/>
  <c r="M506" i="1"/>
  <c r="M644" i="1"/>
  <c r="L328" i="1"/>
  <c r="L650" i="1"/>
  <c r="L148" i="1"/>
  <c r="N200" i="1"/>
  <c r="M566" i="1"/>
  <c r="M321" i="1"/>
  <c r="L610" i="1"/>
  <c r="N328" i="1"/>
  <c r="M399" i="1"/>
  <c r="M134" i="1"/>
  <c r="L368" i="1"/>
  <c r="N281" i="1"/>
  <c r="L285" i="1"/>
  <c r="L257" i="1"/>
  <c r="L630" i="1"/>
  <c r="M449" i="1"/>
  <c r="N15" i="1"/>
  <c r="L518" i="1"/>
  <c r="L393" i="1"/>
  <c r="M592" i="1"/>
  <c r="M339" i="1"/>
  <c r="N251" i="1"/>
  <c r="L452" i="1"/>
  <c r="L279" i="1"/>
  <c r="M426" i="1"/>
  <c r="L365" i="1"/>
  <c r="L636" i="1"/>
  <c r="N230" i="1"/>
  <c r="N228" i="1"/>
  <c r="M378" i="1"/>
  <c r="N236" i="1"/>
  <c r="M635" i="1"/>
  <c r="N517" i="1"/>
  <c r="N560" i="1"/>
  <c r="L542" i="1"/>
  <c r="M59" i="1"/>
  <c r="N250" i="1"/>
  <c r="M84" i="1"/>
  <c r="M234" i="1"/>
  <c r="M435" i="1"/>
  <c r="L533" i="1"/>
  <c r="N591" i="1"/>
  <c r="L37" i="1"/>
  <c r="L458" i="1"/>
  <c r="N480" i="1"/>
  <c r="M40" i="1"/>
  <c r="M562" i="1"/>
  <c r="L466" i="1"/>
  <c r="M388" i="1"/>
  <c r="N464" i="1"/>
  <c r="M640" i="1"/>
  <c r="M439" i="1"/>
  <c r="N557" i="1"/>
  <c r="N8" i="1"/>
  <c r="L461" i="1"/>
  <c r="M579" i="1"/>
  <c r="L30" i="1"/>
  <c r="L249" i="1"/>
  <c r="N261" i="1"/>
  <c r="M141" i="1"/>
  <c r="L487" i="1"/>
  <c r="M437" i="1"/>
  <c r="M108" i="1"/>
  <c r="M552" i="1"/>
  <c r="L517" i="1"/>
  <c r="N422" i="1"/>
  <c r="N214" i="1"/>
  <c r="N78" i="1"/>
  <c r="M310" i="1"/>
  <c r="M163" i="1"/>
  <c r="M97" i="1"/>
  <c r="M290" i="1"/>
  <c r="M382" i="1"/>
  <c r="M164" i="1"/>
  <c r="M443" i="1"/>
  <c r="L379" i="1"/>
  <c r="M636" i="1"/>
  <c r="M319" i="1"/>
  <c r="M530" i="1"/>
  <c r="N70" i="1"/>
  <c r="N210" i="1"/>
  <c r="L449" i="1"/>
  <c r="N586" i="1"/>
  <c r="L394" i="1"/>
  <c r="N545" i="1"/>
  <c r="N91" i="1"/>
  <c r="N258" i="1"/>
  <c r="L284" i="1"/>
  <c r="N197" i="1"/>
  <c r="N222" i="1"/>
  <c r="M563" i="1"/>
  <c r="L657" i="1"/>
  <c r="L48" i="1"/>
  <c r="N478" i="1"/>
  <c r="N134" i="1"/>
  <c r="M630" i="1"/>
  <c r="N198" i="1"/>
  <c r="L303" i="1"/>
  <c r="N48" i="1"/>
  <c r="N224" i="1"/>
  <c r="N110" i="1"/>
  <c r="N168" i="1"/>
  <c r="L236" i="1"/>
  <c r="M68" i="1"/>
  <c r="L122" i="1"/>
  <c r="N161" i="1"/>
  <c r="M458" i="1"/>
  <c r="L153" i="1"/>
  <c r="L597" i="1"/>
  <c r="M112" i="1"/>
  <c r="M400" i="1"/>
  <c r="L56" i="1"/>
  <c r="M24" i="1"/>
  <c r="N475" i="1"/>
  <c r="M655" i="1"/>
  <c r="L135" i="1"/>
  <c r="N574" i="1"/>
  <c r="M441" i="1"/>
  <c r="M272" i="1"/>
  <c r="L453" i="1"/>
  <c r="L532" i="1"/>
  <c r="L191" i="1"/>
  <c r="L13" i="1"/>
  <c r="L210" i="1"/>
  <c r="M235" i="1"/>
  <c r="L583" i="1"/>
  <c r="N389" i="1"/>
  <c r="L130" i="1"/>
  <c r="L121" i="1"/>
  <c r="M110" i="1"/>
  <c r="M265" i="1"/>
  <c r="N300" i="1"/>
  <c r="N544" i="1"/>
  <c r="M447" i="1"/>
  <c r="M289" i="1"/>
  <c r="L456" i="1"/>
  <c r="L574" i="1"/>
  <c r="N564" i="1"/>
  <c r="N286" i="1"/>
  <c r="N354" i="1"/>
  <c r="N217" i="1"/>
  <c r="L212" i="1"/>
  <c r="N417" i="1"/>
  <c r="M459" i="1"/>
  <c r="N420" i="1"/>
  <c r="L265" i="1"/>
  <c r="M276" i="1"/>
  <c r="N57" i="1"/>
  <c r="L611" i="1"/>
  <c r="N83" i="1"/>
  <c r="N600" i="1"/>
  <c r="M572" i="1"/>
  <c r="M191" i="1"/>
  <c r="M138" i="1"/>
  <c r="L177" i="1"/>
  <c r="M303" i="1"/>
  <c r="N320" i="1"/>
  <c r="N481" i="1"/>
  <c r="M508" i="1"/>
  <c r="L325" i="1"/>
  <c r="N349" i="1"/>
  <c r="M431" i="1"/>
  <c r="M127" i="1"/>
  <c r="M130" i="1"/>
  <c r="M87" i="1"/>
  <c r="N408" i="1"/>
  <c r="L175" i="1"/>
  <c r="L568" i="1"/>
  <c r="M348" i="1"/>
  <c r="M166" i="1"/>
  <c r="N580" i="1"/>
  <c r="M360" i="1"/>
  <c r="M324" i="1"/>
  <c r="N482" i="1"/>
  <c r="M120" i="1"/>
  <c r="N378" i="1"/>
  <c r="M306" i="1"/>
  <c r="M333" i="1"/>
  <c r="M498" i="1"/>
  <c r="M461" i="1"/>
  <c r="L434" i="1"/>
  <c r="N75" i="1"/>
  <c r="M335" i="1"/>
  <c r="M44" i="1"/>
  <c r="M178" i="1"/>
  <c r="N272" i="1"/>
  <c r="L503" i="1"/>
  <c r="M581" i="1"/>
  <c r="M292" i="1"/>
  <c r="N82" i="1"/>
  <c r="L463" i="1"/>
  <c r="M175" i="1"/>
  <c r="M114" i="1"/>
  <c r="L345" i="1"/>
  <c r="L131" i="1"/>
  <c r="L22" i="1"/>
  <c r="N424" i="1"/>
  <c r="L317" i="1"/>
  <c r="L127" i="1"/>
  <c r="M395" i="1"/>
  <c r="L242" i="1"/>
  <c r="N22" i="1"/>
  <c r="M654" i="1"/>
  <c r="L46" i="1"/>
  <c r="L233" i="1"/>
  <c r="M7" i="1"/>
  <c r="M227" i="1"/>
  <c r="M121" i="1"/>
  <c r="L228" i="1"/>
  <c r="N541" i="1"/>
  <c r="M279" i="1"/>
  <c r="M515" i="1"/>
  <c r="M18" i="1"/>
  <c r="N332" i="1"/>
  <c r="M428" i="1"/>
  <c r="N331" i="1"/>
  <c r="L167" i="1"/>
  <c r="L197" i="1"/>
  <c r="M183" i="1"/>
  <c r="N128" i="1"/>
  <c r="N348" i="1"/>
  <c r="M267" i="1"/>
  <c r="M244" i="1"/>
  <c r="L290" i="1"/>
  <c r="M412" i="1"/>
  <c r="N655" i="1"/>
  <c r="L383" i="1"/>
  <c r="M453" i="1"/>
  <c r="L497" i="1"/>
  <c r="L547" i="1"/>
  <c r="L591" i="1"/>
  <c r="N152" i="1"/>
  <c r="L57" i="1"/>
  <c r="L269" i="1"/>
  <c r="L99" i="1"/>
  <c r="M245" i="1"/>
  <c r="L106" i="1"/>
  <c r="L642" i="1"/>
  <c r="M599" i="1"/>
  <c r="L238" i="1"/>
  <c r="L361" i="1"/>
  <c r="N23" i="1"/>
  <c r="N213" i="1"/>
  <c r="L174" i="1"/>
  <c r="L578" i="1"/>
  <c r="M544" i="1"/>
  <c r="M565" i="1"/>
  <c r="L538" i="1"/>
  <c r="L301" i="1"/>
  <c r="M468" i="1"/>
  <c r="L378" i="1"/>
  <c r="L474" i="1"/>
  <c r="L559" i="1"/>
  <c r="N604" i="1"/>
  <c r="L216" i="1"/>
  <c r="N160" i="1"/>
  <c r="N169" i="1"/>
  <c r="N447" i="1"/>
  <c r="L561" i="1"/>
  <c r="L239" i="1"/>
  <c r="N605" i="1"/>
  <c r="M277" i="1"/>
  <c r="M571" i="1"/>
  <c r="L222" i="1"/>
  <c r="M264" i="1"/>
  <c r="M82" i="1"/>
  <c r="M168" i="1"/>
  <c r="M582" i="1"/>
  <c r="N103" i="1"/>
  <c r="M30" i="1"/>
  <c r="L414" i="1"/>
  <c r="N352" i="1"/>
  <c r="M491" i="1"/>
  <c r="L371" i="1"/>
  <c r="N657" i="1"/>
  <c r="L318" i="1"/>
  <c r="N131" i="1"/>
  <c r="M239" i="1"/>
  <c r="M288" i="1"/>
  <c r="L128" i="1"/>
  <c r="M143" i="1"/>
  <c r="N88" i="1"/>
  <c r="N342" i="1"/>
  <c r="N473" i="1"/>
  <c r="N458" i="1"/>
  <c r="L363" i="1"/>
  <c r="L187" i="1"/>
  <c r="L181" i="1"/>
  <c r="L143" i="1"/>
  <c r="L440" i="1"/>
  <c r="L74" i="1"/>
  <c r="L635" i="1"/>
  <c r="N120" i="1"/>
  <c r="L256" i="1"/>
  <c r="N240" i="1"/>
  <c r="M471" i="1"/>
  <c r="N357" i="1"/>
  <c r="L535" i="1"/>
  <c r="N62" i="1"/>
  <c r="N654" i="1"/>
  <c r="L603" i="1"/>
  <c r="L267" i="1"/>
  <c r="N59" i="1"/>
  <c r="M430" i="1"/>
  <c r="L653" i="1"/>
  <c r="N503" i="1"/>
  <c r="L217" i="1"/>
  <c r="L19" i="1"/>
  <c r="L170" i="1"/>
  <c r="M421" i="1"/>
  <c r="M349" i="1"/>
  <c r="M27" i="1"/>
  <c r="L296" i="1"/>
  <c r="L622" i="1"/>
  <c r="M455" i="1"/>
  <c r="L254" i="1"/>
  <c r="M301" i="1"/>
  <c r="M332" i="1"/>
  <c r="M315" i="1"/>
  <c r="L352" i="1"/>
  <c r="M423" i="1"/>
  <c r="L525" i="1"/>
  <c r="M626" i="1"/>
  <c r="L544" i="1"/>
  <c r="N640" i="1"/>
  <c r="N384" i="1"/>
  <c r="N96" i="1"/>
  <c r="N195" i="1"/>
  <c r="L31" i="1"/>
  <c r="M179" i="1"/>
  <c r="M280" i="1"/>
  <c r="L470" i="1"/>
  <c r="L465" i="1"/>
  <c r="L364" i="1"/>
  <c r="M199" i="1"/>
  <c r="L443" i="1"/>
  <c r="M411" i="1"/>
  <c r="L595" i="1"/>
  <c r="L76" i="1"/>
  <c r="L527" i="1"/>
  <c r="M537" i="1"/>
  <c r="N395" i="1"/>
  <c r="N73" i="1"/>
  <c r="N496" i="1"/>
  <c r="L145" i="1"/>
  <c r="L436" i="1"/>
  <c r="N337" i="1"/>
  <c r="N6" i="1"/>
  <c r="L334" i="1"/>
  <c r="M218" i="1"/>
  <c r="L16" i="1"/>
  <c r="N199" i="1"/>
  <c r="N442" i="1"/>
  <c r="L147" i="1"/>
  <c r="L372" i="1"/>
  <c r="N611" i="1"/>
  <c r="N427" i="1"/>
  <c r="N400" i="1"/>
  <c r="M545" i="1"/>
  <c r="M464" i="1"/>
  <c r="L396" i="1"/>
  <c r="M495" i="1"/>
  <c r="L476" i="1"/>
  <c r="N601" i="1"/>
  <c r="M641" i="1"/>
  <c r="N399" i="1"/>
  <c r="M484" i="1"/>
  <c r="M444" i="1"/>
  <c r="L77" i="1"/>
  <c r="L85" i="1"/>
  <c r="L151" i="1"/>
  <c r="N37" i="1"/>
  <c r="N65" i="1"/>
  <c r="N47" i="1"/>
  <c r="L49" i="1"/>
  <c r="L347" i="1"/>
  <c r="N10" i="1"/>
  <c r="N248" i="1"/>
  <c r="N521" i="1"/>
  <c r="L563" i="1"/>
  <c r="L326" i="1"/>
  <c r="N405" i="1"/>
  <c r="N582" i="1"/>
  <c r="N323" i="1"/>
  <c r="L271" i="1"/>
  <c r="L522" i="1"/>
  <c r="L93" i="1"/>
  <c r="N101" i="1"/>
  <c r="N98" i="1"/>
  <c r="L134" i="1"/>
  <c r="M415" i="1"/>
  <c r="N649" i="1"/>
  <c r="L491" i="1"/>
  <c r="L646" i="1"/>
  <c r="N635" i="1"/>
  <c r="N245" i="1"/>
  <c r="M593" i="1"/>
  <c r="N100" i="1"/>
  <c r="N629" i="1"/>
  <c r="N125" i="1"/>
  <c r="M591" i="1"/>
  <c r="N365" i="1"/>
  <c r="L36" i="1"/>
  <c r="M293" i="1"/>
  <c r="L526" i="1"/>
  <c r="L451" i="1"/>
  <c r="L324" i="1"/>
  <c r="M608" i="1"/>
  <c r="N77" i="1"/>
  <c r="N285" i="1"/>
  <c r="N362" i="1"/>
  <c r="M385" i="1"/>
  <c r="N316" i="1"/>
  <c r="N289" i="1"/>
  <c r="M393" i="1"/>
  <c r="N44" i="1"/>
  <c r="L459" i="1"/>
  <c r="M531" i="1"/>
  <c r="M291" i="1"/>
  <c r="M574" i="1"/>
  <c r="N187" i="1"/>
  <c r="L64" i="1"/>
  <c r="L35" i="1"/>
  <c r="M601" i="1"/>
  <c r="N470" i="1"/>
  <c r="N577" i="1"/>
  <c r="M262" i="1"/>
  <c r="M266" i="1"/>
  <c r="M575" i="1"/>
  <c r="M615" i="1"/>
  <c r="L435" i="1"/>
  <c r="N265" i="1"/>
  <c r="N559" i="1"/>
  <c r="M557" i="1"/>
  <c r="N617" i="1"/>
  <c r="M460" i="1"/>
  <c r="M386" i="1"/>
  <c r="N525" i="1"/>
  <c r="N516" i="1"/>
  <c r="L262" i="1"/>
  <c r="L146" i="1"/>
  <c r="L629" i="1"/>
  <c r="L413" i="1"/>
  <c r="M516" i="1"/>
  <c r="L577" i="1"/>
  <c r="L550" i="1"/>
  <c r="N263" i="1"/>
  <c r="L504" i="1"/>
  <c r="L479" i="1"/>
  <c r="M452" i="1"/>
  <c r="M457" i="1"/>
  <c r="L359" i="1"/>
  <c r="L17" i="1"/>
  <c r="L195" i="1"/>
  <c r="M612" i="1"/>
  <c r="M313" i="1"/>
  <c r="L627" i="1"/>
  <c r="N162" i="1"/>
  <c r="N322" i="1"/>
  <c r="L579" i="1"/>
  <c r="N254" i="1"/>
  <c r="N343" i="1"/>
  <c r="N344" i="1"/>
  <c r="L557" i="1"/>
  <c r="M230" i="1"/>
  <c r="M396" i="1"/>
  <c r="N287" i="1"/>
  <c r="N467" i="1"/>
  <c r="L68" i="1"/>
  <c r="M226" i="1"/>
  <c r="N495" i="1"/>
  <c r="M161" i="1"/>
  <c r="L369" i="1"/>
  <c r="M47" i="1"/>
  <c r="L63" i="1"/>
  <c r="M621" i="1"/>
  <c r="N315" i="1"/>
  <c r="L168" i="1"/>
  <c r="L340" i="1"/>
  <c r="N50" i="1"/>
  <c r="L192" i="1"/>
  <c r="N211" i="1"/>
  <c r="L92" i="1"/>
  <c r="M387" i="1"/>
  <c r="M71" i="1"/>
  <c r="N28" i="1"/>
  <c r="L196" i="1"/>
  <c r="L480" i="1"/>
  <c r="N397" i="1"/>
  <c r="L288" i="1"/>
  <c r="L96" i="1"/>
  <c r="N534" i="1"/>
  <c r="N166" i="1"/>
  <c r="M434" i="1"/>
  <c r="N624" i="1"/>
  <c r="L171" i="1"/>
  <c r="N543" i="1"/>
  <c r="L390" i="1"/>
  <c r="M198" i="1"/>
  <c r="L169" i="1"/>
  <c r="L264" i="1"/>
  <c r="N385" i="1"/>
  <c r="L552" i="1"/>
  <c r="L221" i="1"/>
  <c r="N451" i="1"/>
  <c r="M128" i="1"/>
  <c r="N150" i="1"/>
  <c r="L651" i="1"/>
  <c r="N234" i="1"/>
  <c r="L417" i="1"/>
  <c r="M622" i="1"/>
  <c r="L566" i="1"/>
  <c r="M208" i="1"/>
  <c r="M65" i="1"/>
  <c r="L277" i="1"/>
  <c r="M481" i="1"/>
  <c r="M496" i="1"/>
  <c r="M72" i="1"/>
  <c r="M472" i="1"/>
  <c r="N147" i="1"/>
  <c r="L637" i="1"/>
  <c r="N459" i="1"/>
  <c r="M543" i="1"/>
  <c r="L600" i="1"/>
  <c r="M642" i="1"/>
  <c r="M341" i="1"/>
  <c r="M538" i="1"/>
  <c r="M473" i="1"/>
  <c r="N180" i="1"/>
  <c r="M466" i="1"/>
  <c r="L312" i="1"/>
  <c r="M132" i="1"/>
  <c r="L54" i="1"/>
  <c r="N241" i="1"/>
  <c r="L505" i="1"/>
  <c r="N403" i="1"/>
  <c r="N573" i="1"/>
  <c r="L55" i="1"/>
  <c r="N104" i="1"/>
  <c r="M420" i="1"/>
  <c r="M373" i="1"/>
  <c r="M129" i="1"/>
  <c r="M80" i="1"/>
  <c r="M165" i="1"/>
  <c r="M167" i="1"/>
  <c r="N159" i="1"/>
  <c r="N56" i="1"/>
  <c r="N156" i="1"/>
  <c r="L53" i="1"/>
  <c r="M95" i="1"/>
  <c r="N454" i="1"/>
  <c r="L337" i="1"/>
  <c r="N489" i="1"/>
  <c r="L252" i="1"/>
  <c r="L472" i="1"/>
  <c r="L248" i="1"/>
  <c r="M240" i="1"/>
  <c r="N244" i="1"/>
  <c r="N93" i="1"/>
  <c r="L508" i="1"/>
  <c r="L605" i="1"/>
  <c r="L644" i="1"/>
  <c r="L430" i="1"/>
  <c r="M136" i="1"/>
  <c r="M312" i="1"/>
  <c r="N25" i="1"/>
  <c r="M140" i="1"/>
  <c r="N391" i="1"/>
  <c r="M173" i="1"/>
  <c r="N280" i="1"/>
  <c r="N142" i="1"/>
  <c r="L468" i="1"/>
  <c r="M633" i="1"/>
  <c r="N488" i="1"/>
  <c r="L11" i="1"/>
  <c r="L209" i="1"/>
  <c r="L424" i="1"/>
  <c r="L161" i="1"/>
  <c r="N653" i="1"/>
  <c r="N401" i="1"/>
  <c r="L86" i="1"/>
  <c r="M307" i="1"/>
  <c r="L309" i="1"/>
  <c r="L562" i="1"/>
  <c r="M613" i="1"/>
  <c r="N645" i="1"/>
  <c r="M485" i="1"/>
  <c r="M22" i="1"/>
  <c r="N181" i="1"/>
  <c r="M54" i="1"/>
  <c r="L428" i="1"/>
  <c r="N356" i="1"/>
  <c r="N247" i="1"/>
  <c r="L587" i="1"/>
  <c r="M504" i="1"/>
  <c r="N298" i="1"/>
  <c r="N552" i="1"/>
  <c r="M238" i="1"/>
  <c r="N388" i="1"/>
  <c r="L224" i="1"/>
  <c r="L100" i="1"/>
  <c r="M343" i="1"/>
  <c r="L438" i="1"/>
  <c r="N182" i="1"/>
  <c r="N355" i="1"/>
  <c r="M624" i="1"/>
  <c r="L82" i="1"/>
  <c r="N618" i="1"/>
  <c r="N514" i="1"/>
  <c r="N275" i="1"/>
  <c r="N379" i="1"/>
  <c r="L185" i="1"/>
  <c r="L179" i="1"/>
  <c r="N530" i="1"/>
  <c r="M392" i="1"/>
  <c r="M53" i="1"/>
  <c r="L446" i="1"/>
  <c r="M155" i="1"/>
  <c r="N346" i="1"/>
  <c r="L549" i="1"/>
  <c r="M404" i="1"/>
  <c r="M258" i="1"/>
  <c r="M96" i="1"/>
  <c r="L140" i="1"/>
  <c r="N49" i="1"/>
  <c r="N426" i="1"/>
  <c r="N233" i="1"/>
  <c r="L320" i="1"/>
  <c r="N196" i="1"/>
  <c r="M653" i="1"/>
  <c r="L506" i="1"/>
  <c r="N252" i="1"/>
  <c r="M192" i="1"/>
  <c r="N648" i="1"/>
  <c r="L27" i="1"/>
  <c r="M338" i="1"/>
  <c r="L556" i="1"/>
  <c r="N554" i="1"/>
  <c r="L606" i="1"/>
  <c r="N548" i="1"/>
  <c r="N462" i="1"/>
  <c r="M616" i="1"/>
  <c r="L291" i="1"/>
  <c r="N565" i="1"/>
  <c r="M494" i="1"/>
  <c r="L240" i="1"/>
  <c r="M503" i="1"/>
  <c r="M232" i="1"/>
  <c r="M463" i="1"/>
  <c r="L536" i="1"/>
  <c r="L386" i="1"/>
  <c r="M509" i="1"/>
  <c r="M370" i="1"/>
  <c r="L348" i="1"/>
  <c r="L483" i="1"/>
  <c r="L298" i="1"/>
  <c r="N616" i="1"/>
  <c r="M551" i="1"/>
  <c r="N303" i="1"/>
  <c r="L237" i="1"/>
  <c r="L511" i="1"/>
  <c r="N631" i="1"/>
  <c r="N338" i="1"/>
  <c r="N595" i="1"/>
  <c r="L454" i="1"/>
  <c r="L18" i="1"/>
  <c r="N646" i="1"/>
  <c r="N425" i="1"/>
  <c r="L176" i="1"/>
  <c r="N607" i="1"/>
  <c r="L405" i="1"/>
  <c r="M94" i="1"/>
  <c r="M649" i="1"/>
  <c r="N494" i="1"/>
  <c r="M185" i="1"/>
  <c r="M589" i="1"/>
  <c r="M580" i="1"/>
  <c r="L280" i="1"/>
  <c r="L234" i="1"/>
  <c r="N371" i="1"/>
  <c r="M19" i="1"/>
  <c r="N429" i="1"/>
  <c r="L402" i="1"/>
  <c r="M540" i="1"/>
  <c r="M345" i="1"/>
  <c r="M556" i="1"/>
  <c r="M587" i="1"/>
  <c r="L564" i="1"/>
  <c r="N36" i="1"/>
  <c r="L251" i="1"/>
  <c r="M105" i="1"/>
  <c r="N446" i="1"/>
  <c r="L582" i="1"/>
  <c r="M577" i="1"/>
  <c r="L91" i="1"/>
  <c r="M302" i="1"/>
  <c r="N112" i="1"/>
  <c r="M514" i="1"/>
  <c r="M66" i="1"/>
  <c r="M160" i="1"/>
  <c r="N225" i="1"/>
  <c r="L39" i="1"/>
  <c r="N512" i="1"/>
  <c r="N372" i="1"/>
  <c r="N237" i="1"/>
  <c r="M558" i="1"/>
  <c r="M539" i="1"/>
  <c r="N377" i="1"/>
  <c r="L631" i="1"/>
  <c r="N326" i="1"/>
  <c r="M316" i="1"/>
  <c r="M549" i="1"/>
  <c r="L514" i="1"/>
  <c r="M91" i="1"/>
  <c r="L481" i="1"/>
  <c r="M109" i="1"/>
  <c r="N610" i="1"/>
  <c r="N243" i="1"/>
  <c r="L616" i="1"/>
  <c r="M625" i="1"/>
  <c r="N283" i="1"/>
  <c r="M446" i="1"/>
  <c r="M209" i="1"/>
  <c r="L482" i="1"/>
  <c r="L594" i="1"/>
  <c r="N590" i="1"/>
  <c r="N239" i="1"/>
  <c r="L494" i="1"/>
  <c r="M614" i="1"/>
  <c r="N279" i="1"/>
  <c r="M271" i="1"/>
  <c r="L201" i="1"/>
  <c r="N246" i="1"/>
  <c r="L654" i="1"/>
  <c r="N499" i="1"/>
  <c r="N537" i="1"/>
  <c r="L342" i="1"/>
  <c r="N493" i="1"/>
  <c r="N627" i="1"/>
  <c r="N486" i="1"/>
  <c r="L321" i="1"/>
  <c r="N292" i="1"/>
  <c r="L492" i="1"/>
  <c r="M278" i="1"/>
  <c r="N207" i="1"/>
  <c r="N79" i="1"/>
  <c r="N569" i="1"/>
  <c r="L495" i="1"/>
  <c r="N592" i="1"/>
  <c r="N589" i="1"/>
  <c r="L633" i="1"/>
  <c r="N334" i="1"/>
  <c r="M607" i="1"/>
  <c r="N647" i="1"/>
  <c r="L67" i="1"/>
  <c r="M650" i="1"/>
  <c r="M224" i="1"/>
  <c r="M505" i="1"/>
  <c r="L634" i="1"/>
  <c r="L462" i="1"/>
  <c r="M561" i="1"/>
  <c r="M61" i="1"/>
  <c r="M596" i="1"/>
  <c r="L253" i="1"/>
  <c r="L310" i="1"/>
  <c r="M394" i="1"/>
  <c r="L615" i="1"/>
  <c r="L473" i="1"/>
  <c r="N474" i="1"/>
  <c r="L513" i="1"/>
  <c r="L178" i="1"/>
  <c r="M648" i="1"/>
  <c r="L588" i="1"/>
  <c r="N637" i="1"/>
  <c r="M606" i="1"/>
  <c r="M631" i="1"/>
  <c r="L98" i="1"/>
  <c r="L95" i="1"/>
  <c r="L81" i="1"/>
  <c r="L244" i="1"/>
  <c r="N562" i="1"/>
  <c r="L521" i="1"/>
  <c r="M274" i="1"/>
  <c r="L362" i="1"/>
  <c r="N55" i="1"/>
  <c r="L103" i="1"/>
  <c r="N584" i="1"/>
  <c r="M151" i="1"/>
  <c r="L83" i="1"/>
  <c r="N188" i="1"/>
  <c r="N219" i="1"/>
  <c r="N370" i="1"/>
  <c r="L643" i="1"/>
  <c r="L45" i="1"/>
  <c r="L395" i="1"/>
  <c r="M369" i="1"/>
  <c r="N551" i="1"/>
  <c r="M220" i="1"/>
  <c r="M180" i="1"/>
  <c r="N341" i="1"/>
  <c r="L78" i="1"/>
  <c r="N369" i="1"/>
  <c r="N226" i="1"/>
  <c r="L47" i="1"/>
  <c r="L554" i="1"/>
  <c r="N510" i="1"/>
  <c r="M417" i="1"/>
  <c r="M476" i="1"/>
  <c r="L484" i="1"/>
  <c r="L418" i="1"/>
  <c r="N461" i="1"/>
  <c r="L186" i="1"/>
  <c r="M135" i="1"/>
  <c r="N41" i="1"/>
  <c r="N502" i="1"/>
  <c r="M282" i="1"/>
  <c r="L509" i="1"/>
  <c r="M598" i="1"/>
  <c r="M225" i="1"/>
  <c r="N415" i="1"/>
  <c r="M144" i="1"/>
  <c r="N509" i="1"/>
  <c r="N351" i="1"/>
  <c r="N567" i="1"/>
  <c r="L341" i="1"/>
  <c r="L184" i="1"/>
  <c r="M611" i="1"/>
  <c r="L44" i="1"/>
  <c r="M371" i="1"/>
  <c r="M401" i="1"/>
  <c r="L537" i="1"/>
  <c r="L266" i="1"/>
  <c r="M23" i="1"/>
  <c r="N466" i="1"/>
  <c r="L575" i="1"/>
  <c r="L381" i="1"/>
  <c r="L278" i="1"/>
  <c r="L486" i="1"/>
  <c r="L592" i="1"/>
  <c r="L586" i="1"/>
  <c r="M115" i="1"/>
  <c r="N613" i="1"/>
  <c r="N490" i="1"/>
  <c r="M146" i="1"/>
  <c r="L124" i="1"/>
  <c r="M242" i="1"/>
  <c r="M628" i="1"/>
  <c r="L182" i="1"/>
  <c r="L655" i="1"/>
  <c r="L339" i="1"/>
  <c r="N485" i="1"/>
  <c r="M331" i="1"/>
  <c r="M99" i="1"/>
  <c r="M350" i="1"/>
  <c r="L102" i="1"/>
  <c r="M147" i="1"/>
  <c r="L427" i="1"/>
  <c r="N192" i="1"/>
  <c r="N266" i="1"/>
  <c r="M207" i="1"/>
  <c r="N568" i="1"/>
  <c r="M320" i="1"/>
  <c r="M43" i="1"/>
  <c r="L302" i="1"/>
  <c r="L376" i="1"/>
  <c r="M214" i="1"/>
  <c r="L315" i="1"/>
  <c r="M425" i="1"/>
  <c r="L598" i="1"/>
  <c r="L374" i="1"/>
  <c r="M188" i="1"/>
  <c r="M372" i="1"/>
  <c r="M502" i="1"/>
  <c r="M93" i="1"/>
  <c r="M314" i="1"/>
  <c r="L507" i="1"/>
  <c r="N290" i="1"/>
  <c r="M507" i="1"/>
  <c r="L230" i="1"/>
  <c r="M367" i="1"/>
  <c r="N515" i="1"/>
  <c r="N350" i="1"/>
  <c r="M352" i="1"/>
  <c r="N113" i="1"/>
  <c r="L645" i="1"/>
  <c r="L614" i="1"/>
  <c r="L584" i="1"/>
  <c r="L276" i="1"/>
  <c r="L623" i="1"/>
  <c r="L467" i="1"/>
  <c r="M375" i="1"/>
  <c r="N367" i="1"/>
  <c r="N383" i="1"/>
  <c r="N402" i="1"/>
  <c r="L469" i="1"/>
  <c r="N329" i="1"/>
  <c r="L259" i="1"/>
  <c r="L329" i="1"/>
  <c r="M201" i="1"/>
  <c r="L478" i="1"/>
  <c r="N179" i="1"/>
  <c r="M33" i="1"/>
  <c r="L391" i="1"/>
  <c r="M416" i="1"/>
  <c r="N500" i="1"/>
  <c r="N297" i="1"/>
  <c r="N620" i="1"/>
  <c r="N518" i="1"/>
  <c r="L138" i="1"/>
  <c r="L640" i="1"/>
  <c r="L493" i="1"/>
  <c r="N201" i="1"/>
  <c r="M222" i="1"/>
  <c r="L235" i="1"/>
  <c r="L604" i="1"/>
  <c r="N434" i="1"/>
  <c r="M445" i="1"/>
  <c r="M36" i="1"/>
  <c r="M213" i="1"/>
  <c r="L599" i="1"/>
  <c r="M299" i="1"/>
  <c r="N249" i="1"/>
  <c r="N273" i="1"/>
  <c r="M637" i="1"/>
  <c r="M467" i="1"/>
  <c r="M535" i="1"/>
  <c r="L367" i="1"/>
  <c r="N51" i="1"/>
  <c r="N639" i="1"/>
  <c r="M98" i="1"/>
  <c r="N581" i="1"/>
  <c r="M546" i="1"/>
  <c r="N271" i="1"/>
  <c r="M194" i="1"/>
  <c r="L80" i="1"/>
  <c r="L304" i="1"/>
  <c r="L398" i="1"/>
  <c r="M492" i="1"/>
  <c r="L375" i="1"/>
  <c r="M490" i="1"/>
  <c r="M308" i="1"/>
  <c r="N652" i="1"/>
  <c r="M520" i="1"/>
  <c r="L387" i="1"/>
  <c r="M100" i="1"/>
  <c r="L206" i="1"/>
  <c r="M212" i="1"/>
  <c r="L412" i="1"/>
  <c r="N114" i="1"/>
  <c r="M190" i="1"/>
  <c r="L119" i="1"/>
  <c r="M512" i="1"/>
  <c r="M657" i="1"/>
  <c r="L41" i="1"/>
  <c r="N504" i="1"/>
  <c r="N477" i="1"/>
  <c r="M337" i="1"/>
  <c r="N141" i="1"/>
  <c r="L356" i="1"/>
  <c r="M344" i="1"/>
  <c r="L510" i="1"/>
  <c r="M330" i="1"/>
  <c r="M656" i="1"/>
  <c r="L490" i="1"/>
  <c r="H602" i="1" l="1"/>
  <c r="H603" i="1"/>
  <c r="H601" i="1"/>
  <c r="H604" i="1"/>
  <c r="H605" i="1"/>
  <c r="H607" i="1"/>
  <c r="H639" i="1"/>
  <c r="H648" i="1" l="1"/>
  <c r="B657" i="1" l="1"/>
  <c r="C651" i="1"/>
  <c r="J651" i="1" s="1"/>
  <c r="B651" i="1"/>
  <c r="C649" i="1"/>
  <c r="J649" i="1" s="1"/>
  <c r="H647" i="1"/>
  <c r="H646" i="1"/>
  <c r="H645" i="1"/>
  <c r="H644" i="1"/>
  <c r="H643" i="1"/>
  <c r="H642" i="1"/>
  <c r="H641" i="1"/>
  <c r="H640" i="1"/>
  <c r="H638" i="1"/>
  <c r="H637" i="1"/>
  <c r="H636" i="1"/>
  <c r="H634" i="1"/>
  <c r="H633" i="1"/>
  <c r="C631" i="1"/>
  <c r="J631" i="1" s="1"/>
  <c r="B631" i="1"/>
  <c r="B656" i="1" s="1"/>
  <c r="H629" i="1"/>
  <c r="H626" i="1"/>
  <c r="H623" i="1"/>
  <c r="H622" i="1"/>
  <c r="H621" i="1"/>
  <c r="H620" i="1"/>
  <c r="H619" i="1"/>
  <c r="H618" i="1"/>
  <c r="H614" i="1"/>
  <c r="H613" i="1"/>
  <c r="H612" i="1"/>
  <c r="H611" i="1"/>
  <c r="H610" i="1"/>
  <c r="H609" i="1"/>
  <c r="H608" i="1"/>
  <c r="H599" i="1"/>
  <c r="H598" i="1"/>
  <c r="H596" i="1"/>
  <c r="H594" i="1"/>
  <c r="H593" i="1"/>
  <c r="H592" i="1"/>
  <c r="H591" i="1"/>
  <c r="H588" i="1"/>
  <c r="C585" i="1"/>
  <c r="B585" i="1"/>
  <c r="B655" i="1" s="1"/>
  <c r="H584" i="1"/>
  <c r="H583" i="1"/>
  <c r="H581" i="1"/>
  <c r="H580" i="1"/>
  <c r="H578" i="1"/>
  <c r="H577" i="1"/>
  <c r="H575" i="1"/>
  <c r="H574" i="1"/>
  <c r="H573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5" i="1"/>
  <c r="H544" i="1"/>
  <c r="H543" i="1"/>
  <c r="H542" i="1"/>
  <c r="H541" i="1"/>
  <c r="H540" i="1"/>
  <c r="H539" i="1"/>
  <c r="H537" i="1"/>
  <c r="H536" i="1"/>
  <c r="H535" i="1"/>
  <c r="C532" i="1"/>
  <c r="J532" i="1" s="1"/>
  <c r="B532" i="1"/>
  <c r="B654" i="1" s="1"/>
  <c r="H531" i="1"/>
  <c r="H529" i="1"/>
  <c r="H528" i="1"/>
  <c r="H526" i="1"/>
  <c r="H525" i="1"/>
  <c r="H524" i="1"/>
  <c r="H523" i="1"/>
  <c r="H522" i="1"/>
  <c r="H521" i="1"/>
  <c r="H520" i="1"/>
  <c r="H519" i="1"/>
  <c r="H516" i="1"/>
  <c r="H515" i="1"/>
  <c r="H514" i="1"/>
  <c r="H513" i="1"/>
  <c r="H512" i="1"/>
  <c r="H511" i="1"/>
  <c r="H510" i="1"/>
  <c r="H509" i="1"/>
  <c r="H508" i="1"/>
  <c r="H507" i="1"/>
  <c r="H506" i="1"/>
  <c r="H504" i="1"/>
  <c r="H503" i="1"/>
  <c r="H502" i="1"/>
  <c r="H501" i="1"/>
  <c r="H499" i="1"/>
  <c r="H498" i="1"/>
  <c r="H497" i="1"/>
  <c r="H496" i="1"/>
  <c r="H495" i="1"/>
  <c r="H494" i="1"/>
  <c r="H493" i="1"/>
  <c r="H492" i="1"/>
  <c r="H491" i="1"/>
  <c r="H489" i="1"/>
  <c r="H488" i="1"/>
  <c r="H487" i="1"/>
  <c r="H486" i="1"/>
  <c r="H485" i="1"/>
  <c r="H484" i="1"/>
  <c r="H483" i="1"/>
  <c r="H482" i="1"/>
  <c r="H480" i="1"/>
  <c r="H479" i="1"/>
  <c r="H478" i="1"/>
  <c r="H476" i="1"/>
  <c r="H475" i="1"/>
  <c r="H474" i="1"/>
  <c r="H472" i="1"/>
  <c r="H471" i="1"/>
  <c r="H470" i="1"/>
  <c r="H469" i="1"/>
  <c r="H467" i="1"/>
  <c r="H466" i="1"/>
  <c r="H465" i="1"/>
  <c r="H464" i="1"/>
  <c r="H463" i="1"/>
  <c r="H461" i="1"/>
  <c r="H459" i="1"/>
  <c r="H458" i="1"/>
  <c r="H457" i="1"/>
  <c r="H454" i="1"/>
  <c r="H453" i="1"/>
  <c r="H451" i="1"/>
  <c r="H449" i="1"/>
  <c r="H448" i="1"/>
  <c r="H446" i="1"/>
  <c r="H443" i="1"/>
  <c r="H442" i="1"/>
  <c r="H441" i="1"/>
  <c r="H439" i="1"/>
  <c r="H436" i="1"/>
  <c r="H435" i="1"/>
  <c r="H432" i="1"/>
  <c r="H430" i="1"/>
  <c r="H429" i="1"/>
  <c r="H428" i="1"/>
  <c r="H426" i="1"/>
  <c r="H425" i="1"/>
  <c r="H424" i="1"/>
  <c r="H421" i="1"/>
  <c r="H420" i="1"/>
  <c r="H419" i="1"/>
  <c r="H416" i="1"/>
  <c r="H415" i="1"/>
  <c r="H413" i="1"/>
  <c r="H412" i="1"/>
  <c r="H411" i="1"/>
  <c r="H410" i="1"/>
  <c r="H408" i="1"/>
  <c r="H406" i="1"/>
  <c r="H405" i="1"/>
  <c r="H404" i="1"/>
  <c r="H403" i="1"/>
  <c r="H402" i="1"/>
  <c r="H399" i="1"/>
  <c r="H396" i="1"/>
  <c r="H395" i="1"/>
  <c r="H394" i="1"/>
  <c r="H393" i="1"/>
  <c r="H392" i="1"/>
  <c r="H389" i="1"/>
  <c r="H387" i="1"/>
  <c r="H386" i="1"/>
  <c r="H384" i="1"/>
  <c r="H383" i="1"/>
  <c r="H382" i="1"/>
  <c r="H380" i="1"/>
  <c r="H379" i="1"/>
  <c r="H377" i="1"/>
  <c r="H375" i="1"/>
  <c r="H373" i="1"/>
  <c r="H372" i="1"/>
  <c r="H371" i="1"/>
  <c r="H369" i="1"/>
  <c r="H367" i="1"/>
  <c r="H366" i="1"/>
  <c r="H365" i="1"/>
  <c r="H363" i="1"/>
  <c r="H359" i="1"/>
  <c r="H358" i="1"/>
  <c r="H357" i="1"/>
  <c r="H356" i="1"/>
  <c r="H354" i="1"/>
  <c r="H352" i="1"/>
  <c r="H351" i="1"/>
  <c r="H350" i="1"/>
  <c r="H349" i="1"/>
  <c r="H348" i="1"/>
  <c r="H346" i="1"/>
  <c r="H345" i="1"/>
  <c r="H344" i="1"/>
  <c r="H342" i="1"/>
  <c r="H339" i="1"/>
  <c r="H336" i="1"/>
  <c r="H335" i="1"/>
  <c r="H334" i="1"/>
  <c r="H332" i="1"/>
  <c r="H330" i="1"/>
  <c r="H328" i="1"/>
  <c r="H327" i="1"/>
  <c r="H322" i="1"/>
  <c r="H321" i="1"/>
  <c r="H320" i="1"/>
  <c r="H319" i="1"/>
  <c r="H318" i="1"/>
  <c r="H317" i="1"/>
  <c r="H303" i="1"/>
  <c r="H302" i="1"/>
  <c r="H299" i="1"/>
  <c r="H297" i="1"/>
  <c r="H296" i="1"/>
  <c r="H294" i="1"/>
  <c r="H291" i="1"/>
  <c r="H290" i="1"/>
  <c r="H288" i="1"/>
  <c r="H286" i="1"/>
  <c r="H284" i="1"/>
  <c r="C279" i="1"/>
  <c r="B279" i="1"/>
  <c r="B653" i="1" s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3" i="1"/>
  <c r="H262" i="1"/>
  <c r="H260" i="1"/>
  <c r="H259" i="1"/>
  <c r="H257" i="1"/>
  <c r="H254" i="1"/>
  <c r="H253" i="1"/>
  <c r="H252" i="1"/>
  <c r="H250" i="1"/>
  <c r="H249" i="1"/>
  <c r="H247" i="1"/>
  <c r="H246" i="1"/>
  <c r="H243" i="1"/>
  <c r="H242" i="1"/>
  <c r="H239" i="1"/>
  <c r="H238" i="1"/>
  <c r="H237" i="1"/>
  <c r="H235" i="1"/>
  <c r="H234" i="1"/>
  <c r="H233" i="1"/>
  <c r="H232" i="1"/>
  <c r="H231" i="1"/>
  <c r="H229" i="1"/>
  <c r="H228" i="1"/>
  <c r="H225" i="1"/>
  <c r="H224" i="1"/>
  <c r="H223" i="1"/>
  <c r="H222" i="1"/>
  <c r="H221" i="1"/>
  <c r="H220" i="1"/>
  <c r="H219" i="1"/>
  <c r="H218" i="1"/>
  <c r="H217" i="1"/>
  <c r="H216" i="1"/>
  <c r="H214" i="1"/>
  <c r="H212" i="1"/>
  <c r="H211" i="1"/>
  <c r="H210" i="1"/>
  <c r="H209" i="1"/>
  <c r="H208" i="1"/>
  <c r="H206" i="1"/>
  <c r="H205" i="1"/>
  <c r="H202" i="1"/>
  <c r="H200" i="1"/>
  <c r="H198" i="1"/>
  <c r="H197" i="1"/>
  <c r="H195" i="1"/>
  <c r="H192" i="1"/>
  <c r="H190" i="1"/>
  <c r="H188" i="1"/>
  <c r="H187" i="1"/>
  <c r="H186" i="1"/>
  <c r="H184" i="1"/>
  <c r="H182" i="1"/>
  <c r="H180" i="1"/>
  <c r="H178" i="1"/>
  <c r="H176" i="1"/>
  <c r="H175" i="1"/>
  <c r="H173" i="1"/>
  <c r="H171" i="1"/>
  <c r="H170" i="1"/>
  <c r="H167" i="1"/>
  <c r="H166" i="1"/>
  <c r="H165" i="1"/>
  <c r="H164" i="1"/>
  <c r="H162" i="1"/>
  <c r="H161" i="1"/>
  <c r="H160" i="1"/>
  <c r="H159" i="1"/>
  <c r="H158" i="1"/>
  <c r="H157" i="1"/>
  <c r="H156" i="1"/>
  <c r="H154" i="1"/>
  <c r="H153" i="1"/>
  <c r="H152" i="1"/>
  <c r="H151" i="1"/>
  <c r="H150" i="1"/>
  <c r="C147" i="1"/>
  <c r="B147" i="1"/>
  <c r="B652" i="1" s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2" i="1"/>
  <c r="H129" i="1"/>
  <c r="H128" i="1"/>
  <c r="H125" i="1"/>
  <c r="H124" i="1"/>
  <c r="H123" i="1"/>
  <c r="H122" i="1"/>
  <c r="H120" i="1"/>
  <c r="H118" i="1"/>
  <c r="H117" i="1"/>
  <c r="H116" i="1"/>
  <c r="H114" i="1"/>
  <c r="H113" i="1"/>
  <c r="H111" i="1"/>
  <c r="H108" i="1"/>
  <c r="H107" i="1"/>
  <c r="H106" i="1"/>
  <c r="H105" i="1"/>
  <c r="H104" i="1"/>
  <c r="H103" i="1"/>
  <c r="H101" i="1"/>
  <c r="H100" i="1"/>
  <c r="H99" i="1"/>
  <c r="H98" i="1"/>
  <c r="H95" i="1"/>
  <c r="H94" i="1"/>
  <c r="H92" i="1"/>
  <c r="H90" i="1"/>
  <c r="H89" i="1"/>
  <c r="H87" i="1"/>
  <c r="H84" i="1"/>
  <c r="H82" i="1"/>
  <c r="H80" i="1"/>
  <c r="H79" i="1"/>
  <c r="H78" i="1"/>
  <c r="H76" i="1"/>
  <c r="H74" i="1"/>
  <c r="H72" i="1"/>
  <c r="H70" i="1"/>
  <c r="H69" i="1"/>
  <c r="H68" i="1"/>
  <c r="H67" i="1"/>
  <c r="H65" i="1"/>
  <c r="H63" i="1"/>
  <c r="H62" i="1"/>
  <c r="H59" i="1"/>
  <c r="H58" i="1"/>
  <c r="H57" i="1"/>
  <c r="H56" i="1"/>
  <c r="H54" i="1"/>
  <c r="H53" i="1"/>
  <c r="H52" i="1"/>
  <c r="H51" i="1"/>
  <c r="H50" i="1"/>
  <c r="H49" i="1"/>
  <c r="H48" i="1"/>
  <c r="H46" i="1"/>
  <c r="H45" i="1"/>
  <c r="H44" i="1"/>
  <c r="C41" i="1"/>
  <c r="J41" i="1" s="1"/>
  <c r="B41" i="1"/>
  <c r="H39" i="1"/>
  <c r="H38" i="1"/>
  <c r="H37" i="1"/>
  <c r="H36" i="1"/>
  <c r="H35" i="1"/>
  <c r="H34" i="1"/>
  <c r="H33" i="1"/>
  <c r="H32" i="1"/>
  <c r="H31" i="1"/>
  <c r="H30" i="1"/>
  <c r="H29" i="1"/>
  <c r="H27" i="1"/>
  <c r="H26" i="1"/>
  <c r="H25" i="1"/>
  <c r="H23" i="1"/>
  <c r="H22" i="1"/>
  <c r="H21" i="1"/>
  <c r="H20" i="1"/>
  <c r="H19" i="1"/>
  <c r="H18" i="1"/>
  <c r="H16" i="1"/>
  <c r="H15" i="1"/>
  <c r="H14" i="1"/>
  <c r="H13" i="1"/>
  <c r="H11" i="1"/>
  <c r="H10" i="1"/>
  <c r="H9" i="1"/>
  <c r="C652" i="1" l="1"/>
  <c r="J652" i="1" s="1"/>
  <c r="J147" i="1"/>
  <c r="C655" i="1"/>
  <c r="J655" i="1" s="1"/>
  <c r="J585" i="1"/>
  <c r="C653" i="1"/>
  <c r="J653" i="1" s="1"/>
  <c r="J279" i="1"/>
  <c r="H631" i="1"/>
  <c r="H656" i="1" s="1"/>
  <c r="H41" i="1"/>
  <c r="H651" i="1" s="1"/>
  <c r="H649" i="1"/>
  <c r="H657" i="1" s="1"/>
  <c r="H147" i="1"/>
  <c r="H652" i="1" s="1"/>
  <c r="H279" i="1"/>
  <c r="H653" i="1" s="1"/>
  <c r="H532" i="1"/>
  <c r="H654" i="1" s="1"/>
  <c r="C654" i="1"/>
  <c r="J654" i="1" s="1"/>
  <c r="C657" i="1"/>
  <c r="J657" i="1" s="1"/>
  <c r="H585" i="1"/>
  <c r="H655" i="1" s="1"/>
  <c r="C656" i="1"/>
  <c r="J656" i="1" s="1"/>
  <c r="G658" i="1" l="1"/>
</calcChain>
</file>

<file path=xl/sharedStrings.xml><?xml version="1.0" encoding="utf-8"?>
<sst xmlns="http://schemas.openxmlformats.org/spreadsheetml/2006/main" count="2090" uniqueCount="866">
  <si>
    <t>PLESSIS ROAD TWINNING AND GRADE SEPARATION AT CN REDDITT SUBDIVISION:  PLESSIS ROAD RECONSTRUCTION, UNDERPASS STRUCTURES, LAND DRAINAGE SEWER AND MICELLANEOUS UNDERROUND AND LANDSCAPING WORKS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</si>
  <si>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</si>
  <si>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</si>
  <si>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</si>
  <si>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</si>
  <si>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</si>
  <si>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</si>
  <si>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</si>
  <si>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</si>
  <si>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</si>
  <si>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</si>
  <si>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</si>
  <si>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</si>
  <si>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</si>
  <si>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CN REDDITT SUBDIVISION - UNDERPASS STRUCTURES</t>
  </si>
  <si>
    <t>BRIDGE/RETAINING WALLS</t>
  </si>
  <si>
    <t/>
  </si>
  <si>
    <t>A.1</t>
  </si>
  <si>
    <t>Mobilization and Demobilization</t>
  </si>
  <si>
    <t>E5</t>
  </si>
  <si>
    <t>L.S.</t>
  </si>
  <si>
    <t>A.2</t>
  </si>
  <si>
    <t>Excavation and Backfilling</t>
  </si>
  <si>
    <t>E23</t>
  </si>
  <si>
    <t>A.3</t>
  </si>
  <si>
    <t>Supplying and Driving Steel Sheet Piles</t>
  </si>
  <si>
    <t>E33</t>
  </si>
  <si>
    <t>A.4</t>
  </si>
  <si>
    <t>Rock-Socketed Caissons</t>
  </si>
  <si>
    <t>i)</t>
  </si>
  <si>
    <t>Supply and Install Rock-Socketed Caissons</t>
  </si>
  <si>
    <t>E24</t>
  </si>
  <si>
    <t>ii)</t>
  </si>
  <si>
    <t>Added Length of Rock-Socket</t>
  </si>
  <si>
    <t>m</t>
  </si>
  <si>
    <t>iii)</t>
  </si>
  <si>
    <t>Added Length of Steel Casing into Weathered Rock Zone</t>
  </si>
  <si>
    <t>iv)</t>
  </si>
  <si>
    <t>Subtracted Length of Rock-Socketed Caisson</t>
  </si>
  <si>
    <t>A.5</t>
  </si>
  <si>
    <t>Abutments</t>
  </si>
  <si>
    <t>E25</t>
  </si>
  <si>
    <t>Sidewalk/ATP Slabs</t>
  </si>
  <si>
    <t>v)</t>
  </si>
  <si>
    <t>vi)</t>
  </si>
  <si>
    <t>Retaining Wall Caps</t>
  </si>
  <si>
    <t>A.6</t>
  </si>
  <si>
    <t>Supplying and Placing Reinforcing Steel Bars</t>
  </si>
  <si>
    <t xml:space="preserve">Plain </t>
  </si>
  <si>
    <t>E26</t>
  </si>
  <si>
    <t>kg</t>
  </si>
  <si>
    <t xml:space="preserve">Galvanized </t>
  </si>
  <si>
    <t xml:space="preserve">Stainless Steel </t>
  </si>
  <si>
    <t>A.7</t>
  </si>
  <si>
    <t>Fixed Bearings</t>
  </si>
  <si>
    <t>E28</t>
  </si>
  <si>
    <t>each</t>
  </si>
  <si>
    <t>Expansion Bearings</t>
  </si>
  <si>
    <t>A.8</t>
  </si>
  <si>
    <t>Installation of Spherical Bearings</t>
  </si>
  <si>
    <t>A.9</t>
  </si>
  <si>
    <t>Suppy, Fabrication and Delivery of Structural Steel for Bridge</t>
  </si>
  <si>
    <t>E30</t>
  </si>
  <si>
    <t>A.10</t>
  </si>
  <si>
    <t>Erection of Structural Steel for Bridge</t>
  </si>
  <si>
    <t>A.11</t>
  </si>
  <si>
    <t>Supply and Placement of Waterproofing</t>
  </si>
  <si>
    <t>E29</t>
  </si>
  <si>
    <t>A.12</t>
  </si>
  <si>
    <t>Supply and Installation of Aluminum Pedestrian Handrail</t>
  </si>
  <si>
    <t>E32</t>
  </si>
  <si>
    <t>A.13</t>
  </si>
  <si>
    <t>Chain Link Fencing</t>
  </si>
  <si>
    <t>CW 3550-R2, E36</t>
  </si>
  <si>
    <t>A.14</t>
  </si>
  <si>
    <t>Welcome to Transcona Signage</t>
  </si>
  <si>
    <t>E35</t>
  </si>
  <si>
    <t xml:space="preserve">Sub-Total </t>
  </si>
  <si>
    <t>B</t>
  </si>
  <si>
    <t>PLESSIS ROAD ASPHALT RECONSTRUCTION  - DUGALD ROAD TO APPROX. 300M SOUTH, INCLUDING DUGALD ROAD AND PLESSIS ROAD INTERSECTION WORKS</t>
  </si>
  <si>
    <t>EARTH AND BASE WORKS</t>
  </si>
  <si>
    <t>B.1</t>
  </si>
  <si>
    <t>Clearing and Grubbing</t>
  </si>
  <si>
    <t>CW 3010-R4</t>
  </si>
  <si>
    <t>m²</t>
  </si>
  <si>
    <t>B.2</t>
  </si>
  <si>
    <t>Excavation</t>
  </si>
  <si>
    <t>CW 3110-R17, E75</t>
  </si>
  <si>
    <t>m³</t>
  </si>
  <si>
    <t>B.3</t>
  </si>
  <si>
    <t>Sub-Grade Compaction</t>
  </si>
  <si>
    <t>CW 3110-R17</t>
  </si>
  <si>
    <t>B.4</t>
  </si>
  <si>
    <t>Crushed Sub-base Material</t>
  </si>
  <si>
    <t xml:space="preserve">50 mm </t>
  </si>
  <si>
    <t>tonne</t>
  </si>
  <si>
    <t xml:space="preserve">100 mm </t>
  </si>
  <si>
    <t xml:space="preserve">150 mm </t>
  </si>
  <si>
    <t>B.5</t>
  </si>
  <si>
    <t>Supplying and Placing Base Course Material</t>
  </si>
  <si>
    <t>B.6</t>
  </si>
  <si>
    <t>Grading of Boulevards</t>
  </si>
  <si>
    <t>B.7</t>
  </si>
  <si>
    <t xml:space="preserve">Ditch Grading </t>
  </si>
  <si>
    <t>B.8</t>
  </si>
  <si>
    <t>Ditch Excavation</t>
  </si>
  <si>
    <t>B.9</t>
  </si>
  <si>
    <t>Removal of Existing Concrete Bases</t>
  </si>
  <si>
    <t>600 mm Diameter or Less</t>
  </si>
  <si>
    <t>Greater than 600 mm Diameter</t>
  </si>
  <si>
    <t>B.10</t>
  </si>
  <si>
    <t>Separation Geotextile Fabric</t>
  </si>
  <si>
    <t xml:space="preserve">CW 3130-R4 </t>
  </si>
  <si>
    <t>B.11</t>
  </si>
  <si>
    <t>Supply and Install Geogrid</t>
  </si>
  <si>
    <t>CW 3135-R1</t>
  </si>
  <si>
    <t>ROADWORK - REMOVALS/RENEWALS</t>
  </si>
  <si>
    <t>B.12</t>
  </si>
  <si>
    <t>Pavement Removal</t>
  </si>
  <si>
    <t>Concrete Pavement</t>
  </si>
  <si>
    <t>Asphalt Pavement</t>
  </si>
  <si>
    <t>B.13</t>
  </si>
  <si>
    <t>Slab Replacement</t>
  </si>
  <si>
    <t xml:space="preserve">CW 3230-R7
</t>
  </si>
  <si>
    <t>200 mm Concrete Pavement (Plain-Dowelled)</t>
  </si>
  <si>
    <t>B.14</t>
  </si>
  <si>
    <t>Partial Slab Patches</t>
  </si>
  <si>
    <t>200 mm Concrete Pavement (Type A)</t>
  </si>
  <si>
    <t>200 mm Concrete Pavement (Type B)</t>
  </si>
  <si>
    <t>200 mm Concrete Pavement (Type C)</t>
  </si>
  <si>
    <t>200 mm Concrete Pavement (Type D)</t>
  </si>
  <si>
    <t>B.15</t>
  </si>
  <si>
    <t>Partial Slab Patches - Early Opening (24 hour)</t>
  </si>
  <si>
    <t>B.16</t>
  </si>
  <si>
    <t>Drilled Dowels</t>
  </si>
  <si>
    <t>19.1 mm Diameter</t>
  </si>
  <si>
    <t>B.17</t>
  </si>
  <si>
    <t>Drilled Tie Bars</t>
  </si>
  <si>
    <t>20 M Deformed Tie Bar</t>
  </si>
  <si>
    <t>B.18</t>
  </si>
  <si>
    <t>Miscellaneous Concrete Slab Removal</t>
  </si>
  <si>
    <t xml:space="preserve">CW 3235-R9  </t>
  </si>
  <si>
    <t xml:space="preserve"> </t>
  </si>
  <si>
    <t>Median Slab</t>
  </si>
  <si>
    <t>100 mm Sidewalk</t>
  </si>
  <si>
    <t>Bullnose</t>
  </si>
  <si>
    <t>B.19</t>
  </si>
  <si>
    <t>Concrete Curb Removal</t>
  </si>
  <si>
    <t xml:space="preserve">CW 3240-R10 </t>
  </si>
  <si>
    <t>Barrier (Separate)</t>
  </si>
  <si>
    <t>B.20</t>
  </si>
  <si>
    <t>Concrete Curb Installation</t>
  </si>
  <si>
    <t>Barrier (180 mm reveal ht, Dowelled)</t>
  </si>
  <si>
    <t>SD-205</t>
  </si>
  <si>
    <t>B.21</t>
  </si>
  <si>
    <t xml:space="preserve">Construction of Asphaltic Concrete Overlay </t>
  </si>
  <si>
    <t xml:space="preserve">CW 3410-R9 </t>
  </si>
  <si>
    <t>Main Line Paving</t>
  </si>
  <si>
    <t>B.22</t>
  </si>
  <si>
    <t>Planing of Pavement</t>
  </si>
  <si>
    <t xml:space="preserve">CW 3450-R5 </t>
  </si>
  <si>
    <t>0 - 50 mm Depth (Asphalt)</t>
  </si>
  <si>
    <t>50 - 100 mm Depth (Asphalt)</t>
  </si>
  <si>
    <t>B.23</t>
  </si>
  <si>
    <t>Detectable Warning Surface Tiles</t>
  </si>
  <si>
    <t>CW 3326</t>
  </si>
  <si>
    <t xml:space="preserve">610 mm X 1220 mm </t>
  </si>
  <si>
    <t>JOINT AND CRACK SEALING</t>
  </si>
  <si>
    <t>B.24</t>
  </si>
  <si>
    <t>Crack Sealing</t>
  </si>
  <si>
    <t>E79</t>
  </si>
  <si>
    <t>B.25</t>
  </si>
  <si>
    <t xml:space="preserve">Reflective Crack Maintenance </t>
  </si>
  <si>
    <t>CW 3250-R7</t>
  </si>
  <si>
    <t>ROADWORKS - NEW CONSTRUCTION</t>
  </si>
  <si>
    <t>B.26</t>
  </si>
  <si>
    <t>Concrete Pavements, Median Slabs, Bull-noses, and Safety Medians</t>
  </si>
  <si>
    <t>CW 3310-R14</t>
  </si>
  <si>
    <t>Construction of 200 mm Concrete Pavement (Plain-Dowelled)</t>
  </si>
  <si>
    <t>Construction of Concrete Median Slabs</t>
  </si>
  <si>
    <t>SD-227A</t>
  </si>
  <si>
    <t>Construction of Monolithic Concrete Median Slabs</t>
  </si>
  <si>
    <t>SD-226A</t>
  </si>
  <si>
    <t>Construction of Monolithic Concrete Bull-noses</t>
  </si>
  <si>
    <t>SD-227C</t>
  </si>
  <si>
    <t>B.27</t>
  </si>
  <si>
    <t>Concrete Curbs, Curb and Gutter, and Splash Strips</t>
  </si>
  <si>
    <t>Construction of Curb and Gutter (180 mm ht, Barrier, Integral, 600 mm width, 150 mm Plain Concrete Pavement)</t>
  </si>
  <si>
    <t>SD-200</t>
  </si>
  <si>
    <t>Construction of Curb and Gutter (8-12 mm ht, Curb Ramp,  Integral, 600 mm width, 150 mm Plain Concrete Pavement)</t>
  </si>
  <si>
    <t xml:space="preserve">SD-200          SD-229E        </t>
  </si>
  <si>
    <t>Construction of  Curb Ramp (8-12 mm ht, Monolithic)</t>
  </si>
  <si>
    <t>SD-229C</t>
  </si>
  <si>
    <t>Construction of Splash Strip, (Separate, 600 mm width)</t>
  </si>
  <si>
    <t>SD-223B</t>
  </si>
  <si>
    <t>B.28</t>
  </si>
  <si>
    <t>Supply and Installation of Dowel Assemblies</t>
  </si>
  <si>
    <t>B.29</t>
  </si>
  <si>
    <t>100 mm Concrete Sidewalk</t>
  </si>
  <si>
    <t xml:space="preserve">CW 3325-R5  </t>
  </si>
  <si>
    <t>B.30</t>
  </si>
  <si>
    <t xml:space="preserve">Construction of Asphaltic Concrete Pavements </t>
  </si>
  <si>
    <t>Tie-ins and Approaches</t>
  </si>
  <si>
    <t>B.31</t>
  </si>
  <si>
    <t>Construction of Asphaltic Concrete Base Course (Type III)</t>
  </si>
  <si>
    <t>ASSOCIATED DRAINAGE AND UNDERGROUND WORKS</t>
  </si>
  <si>
    <t>B.32</t>
  </si>
  <si>
    <t>Removal of Existing Catch Basins</t>
  </si>
  <si>
    <t>CW 2130-R12</t>
  </si>
  <si>
    <t>B.33</t>
  </si>
  <si>
    <t>Abandoning Existing Drainage Inlets</t>
  </si>
  <si>
    <t>B.34</t>
  </si>
  <si>
    <t>Installation of Subdrains</t>
  </si>
  <si>
    <t>CW 3120-R4</t>
  </si>
  <si>
    <t>ADJUSTMENTS</t>
  </si>
  <si>
    <t>B.35</t>
  </si>
  <si>
    <t>Adjustment of Catch Basins / Manholes Frames</t>
  </si>
  <si>
    <t>CW 3210-R7</t>
  </si>
  <si>
    <t>B.36</t>
  </si>
  <si>
    <t>Replacing Existing Risers</t>
  </si>
  <si>
    <t>Pre-cast Concrete Risers</t>
  </si>
  <si>
    <t>vert. m</t>
  </si>
  <si>
    <t>B.37</t>
  </si>
  <si>
    <t>Adjustment of Valve Boxes</t>
  </si>
  <si>
    <t>B.38</t>
  </si>
  <si>
    <t>Adjustment of Curb Stop Boxes</t>
  </si>
  <si>
    <t>B.39</t>
  </si>
  <si>
    <t>Adjustment of Traffic Signal Service Box Frames</t>
  </si>
  <si>
    <t>TEMPORARY PAVEMENT</t>
  </si>
  <si>
    <t>B.40</t>
  </si>
  <si>
    <t>B.41</t>
  </si>
  <si>
    <t>B.42</t>
  </si>
  <si>
    <t>MISCELLANEOUS</t>
  </si>
  <si>
    <t>B.43</t>
  </si>
  <si>
    <t>Tree Removal</t>
  </si>
  <si>
    <t>E9</t>
  </si>
  <si>
    <t>B.44</t>
  </si>
  <si>
    <t>Polyethylene Waterline, 50 mm</t>
  </si>
  <si>
    <t>CW 3530-R3</t>
  </si>
  <si>
    <t>B.45</t>
  </si>
  <si>
    <t>Sprinkler Assemblies</t>
  </si>
  <si>
    <t>B.46</t>
  </si>
  <si>
    <t>Removal of Irrigation Pipe and Sprinkler Heads</t>
  </si>
  <si>
    <t>B.47</t>
  </si>
  <si>
    <t>Supply and Installation of Crash Attenuation Barrier</t>
  </si>
  <si>
    <t>E74</t>
  </si>
  <si>
    <t>B.48</t>
  </si>
  <si>
    <t>Remove and Salvage Existing Overhead Sign Support Structures</t>
  </si>
  <si>
    <t>E93</t>
  </si>
  <si>
    <t>Dugald Rd. E/B West of Plessis Rd.</t>
  </si>
  <si>
    <t>LS</t>
  </si>
  <si>
    <t>B.49</t>
  </si>
  <si>
    <t>Supply and Installation of Steel Overhead Sign Support Structures</t>
  </si>
  <si>
    <t>E95</t>
  </si>
  <si>
    <t>B.50</t>
  </si>
  <si>
    <t>Cast-in-Place Concrete Pile Foundations</t>
  </si>
  <si>
    <t>E80</t>
  </si>
  <si>
    <t>B.51</t>
  </si>
  <si>
    <t>Hydro Excavation</t>
  </si>
  <si>
    <t>E21</t>
  </si>
  <si>
    <t>hrs</t>
  </si>
  <si>
    <t>B.52</t>
  </si>
  <si>
    <t>Grouted Stone Riprap</t>
  </si>
  <si>
    <t>CW 3615-R2</t>
  </si>
  <si>
    <t>B.53</t>
  </si>
  <si>
    <t>Salvaging Existing Barrier Rail</t>
  </si>
  <si>
    <t>CW 3650-R6</t>
  </si>
  <si>
    <t>B.54</t>
  </si>
  <si>
    <t>Salvaging Existing Barrier Posts</t>
  </si>
  <si>
    <t>C</t>
  </si>
  <si>
    <t>PLESSIS ROAD CONCRETE RECONSTRUCTION - DUGALD ROAD TO PANDORA AVENUE W.</t>
  </si>
  <si>
    <t>C.1</t>
  </si>
  <si>
    <t>CW 3110-R17, E75, E81</t>
  </si>
  <si>
    <t>C.2</t>
  </si>
  <si>
    <t>Excavate, Transport and Disposal of Contaminated Soil</t>
  </si>
  <si>
    <t>C.3</t>
  </si>
  <si>
    <t>Off-Site Disposal of Contaminated  Water</t>
  </si>
  <si>
    <t>E75</t>
  </si>
  <si>
    <t>Litre</t>
  </si>
  <si>
    <t>C.4</t>
  </si>
  <si>
    <t>Excavation and Backfill Test Pits</t>
  </si>
  <si>
    <t>Hours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</si>
  <si>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</si>
  <si>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</si>
  <si>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</si>
  <si>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</si>
  <si>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</si>
  <si>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</si>
  <si>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</si>
  <si>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</si>
  <si>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</si>
  <si>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</si>
  <si>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</si>
  <si>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</si>
  <si>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</si>
  <si>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Slab Replacement - Early Opening (24 hour)</t>
  </si>
  <si>
    <t>C.18</t>
  </si>
  <si>
    <t>C.19</t>
  </si>
  <si>
    <t>C.20</t>
  </si>
  <si>
    <t>C.21</t>
  </si>
  <si>
    <t>C.22</t>
  </si>
  <si>
    <t>C.23</t>
  </si>
  <si>
    <t>C.24</t>
  </si>
  <si>
    <t>C.25</t>
  </si>
  <si>
    <t>0 - 50 mm Depth (Concrete)</t>
  </si>
  <si>
    <t>C.26</t>
  </si>
  <si>
    <t>C.27</t>
  </si>
  <si>
    <t>C.28</t>
  </si>
  <si>
    <t>Construction of 250 mm Concrete Pavement (Plain-Dowelled) "Slip Form Paving"</t>
  </si>
  <si>
    <t>Construction of 150 mm Concrete Pavement (Reinforced)</t>
  </si>
  <si>
    <t>Construction of Monolithic Curb and Sidewalk</t>
  </si>
  <si>
    <t>SD-228B</t>
  </si>
  <si>
    <t>vii)</t>
  </si>
  <si>
    <t>C.29</t>
  </si>
  <si>
    <t>Concrete Pavements for Early Opening</t>
  </si>
  <si>
    <t>Construction of 250 mm Concrete Pavement for Early Opening 24 hour (Plain-Dowelled)</t>
  </si>
  <si>
    <t>C.30</t>
  </si>
  <si>
    <t>Construction of Barrier (180 mm ht, Separate)</t>
  </si>
  <si>
    <t>SD-203A</t>
  </si>
  <si>
    <t>Construction of Curb and Gutter (15 mm ht, Lip Curb, Integral, 600 mm width, 150 mm Plain Concrete Pavement)</t>
  </si>
  <si>
    <t>SD-200            SD-202B</t>
  </si>
  <si>
    <t>Construction of Curb and Gutter (75 mm ht, Lip Curb, Integral, 600 mm width, 150 mm Plain Concrete Pavement)</t>
  </si>
  <si>
    <t>Construction of  Mountable Curb 120  (Integral)</t>
  </si>
  <si>
    <t>SD-201</t>
  </si>
  <si>
    <t>Construction of Splash Strip (180 mm ht, Monolithic Barrier Curb,  750 mm width) "Slip Form Paving"</t>
  </si>
  <si>
    <t>SD-223A</t>
  </si>
  <si>
    <t>viii)</t>
  </si>
  <si>
    <t>Construction of Splash Strip (180 mm ht, Monolithic Modified Barrier Curb,  750 mm width)</t>
  </si>
  <si>
    <t xml:space="preserve">SD-223A
</t>
  </si>
  <si>
    <t>C.31</t>
  </si>
  <si>
    <t>C.32</t>
  </si>
  <si>
    <t>C.33</t>
  </si>
  <si>
    <t>C.34</t>
  </si>
  <si>
    <t>C.35</t>
  </si>
  <si>
    <t>C.36</t>
  </si>
  <si>
    <t>C.37</t>
  </si>
  <si>
    <t>C.38</t>
  </si>
  <si>
    <t>Removal of Existing Culverts</t>
  </si>
  <si>
    <t>E72</t>
  </si>
  <si>
    <t>C.39</t>
  </si>
  <si>
    <t>Watermain and Water Service Insulation</t>
  </si>
  <si>
    <t>CW 2110, 
SD-018</t>
  </si>
  <si>
    <t>C.40</t>
  </si>
  <si>
    <t>C.41</t>
  </si>
  <si>
    <t>C.42</t>
  </si>
  <si>
    <t>C.43</t>
  </si>
  <si>
    <t>C.44</t>
  </si>
  <si>
    <t>C.45</t>
  </si>
  <si>
    <t>C.46</t>
  </si>
  <si>
    <t>Temporary Pavement Under Structure</t>
  </si>
  <si>
    <t>E82</t>
  </si>
  <si>
    <t>ACTIVE TRANSPORTATION PATHWAY</t>
  </si>
  <si>
    <t>C.47</t>
  </si>
  <si>
    <t>C.48</t>
  </si>
  <si>
    <t>C.49</t>
  </si>
  <si>
    <t>C.50</t>
  </si>
  <si>
    <t>C.51</t>
  </si>
  <si>
    <t>C.52</t>
  </si>
  <si>
    <t>C.53</t>
  </si>
  <si>
    <t>2 mm to 10 mm Wide</t>
  </si>
  <si>
    <t>C.54</t>
  </si>
  <si>
    <t>C.55</t>
  </si>
  <si>
    <t>Chain Link Fence Removal</t>
  </si>
  <si>
    <t>E78</t>
  </si>
  <si>
    <t>C.56</t>
  </si>
  <si>
    <t>Chain Link Fence</t>
  </si>
  <si>
    <t>1.83m Height</t>
  </si>
  <si>
    <t xml:space="preserve">CW 3550-R2 </t>
  </si>
  <si>
    <t>C.57</t>
  </si>
  <si>
    <t>Wood Fence Removal</t>
  </si>
  <si>
    <t>E97</t>
  </si>
  <si>
    <t>C.58</t>
  </si>
  <si>
    <t>Grouted Rip Rap Removal</t>
  </si>
  <si>
    <t>C.59</t>
  </si>
  <si>
    <t>Landscape Boulder Relocation</t>
  </si>
  <si>
    <t>C.60</t>
  </si>
  <si>
    <t>Landscape Planter Relocation</t>
  </si>
  <si>
    <t>C.61</t>
  </si>
  <si>
    <t>Relocation of "Transcona Community Path  Sign"</t>
  </si>
  <si>
    <t>C.62</t>
  </si>
  <si>
    <t>C.63</t>
  </si>
  <si>
    <t>Relocation of Transcona BIZ Pedestal</t>
  </si>
  <si>
    <t>E94</t>
  </si>
  <si>
    <t>C.64</t>
  </si>
  <si>
    <t>C.65</t>
  </si>
  <si>
    <t>Gates</t>
  </si>
  <si>
    <t>CW 3550-R2</t>
  </si>
  <si>
    <t>C.66</t>
  </si>
  <si>
    <t>C.67</t>
  </si>
  <si>
    <t>Demolition and Removals</t>
  </si>
  <si>
    <t>E20</t>
  </si>
  <si>
    <t>C.68</t>
  </si>
  <si>
    <t>Speed Table Removals</t>
  </si>
  <si>
    <t>C.69</t>
  </si>
  <si>
    <t>Temporary Precast Concrete Barriers</t>
  </si>
  <si>
    <t>E83</t>
  </si>
  <si>
    <t>D</t>
  </si>
  <si>
    <t>PLESSIS ROAD - MISCELLANEOUS WATERMAIN, WASTEWATER SEWER AND LAND DRAINAGE WORKS</t>
  </si>
  <si>
    <t>WATERMAINS</t>
  </si>
  <si>
    <t>D.1</t>
  </si>
  <si>
    <t>Watermain</t>
  </si>
  <si>
    <t>CW 2110-R11</t>
  </si>
  <si>
    <t>150 mm</t>
  </si>
  <si>
    <t xml:space="preserve">i) </t>
  </si>
  <si>
    <t>200mm</t>
  </si>
  <si>
    <t>D.2</t>
  </si>
  <si>
    <t>Hydrant Assembly</t>
  </si>
  <si>
    <t>SD-006</t>
  </si>
  <si>
    <t>D.3</t>
  </si>
  <si>
    <t>Watermain Valve</t>
  </si>
  <si>
    <t>200 mm</t>
  </si>
  <si>
    <t>D.4</t>
  </si>
  <si>
    <t>Fittings</t>
  </si>
  <si>
    <t>Tees</t>
  </si>
  <si>
    <t>Bends (SD-004)</t>
  </si>
  <si>
    <t>Bends (SD-005)</t>
  </si>
  <si>
    <t>D.5</t>
  </si>
  <si>
    <t>Connecting to Existing Watermains and Large Diameter Water Services</t>
  </si>
  <si>
    <t>In-line Connection - No Plug Existing</t>
  </si>
  <si>
    <t>D.6</t>
  </si>
  <si>
    <t>Hydrant Adjustments</t>
  </si>
  <si>
    <t>Raising Existing Hydrant</t>
  </si>
  <si>
    <t xml:space="preserve">ii) </t>
  </si>
  <si>
    <t xml:space="preserve">Relocating existing Hydrant -Type 'A' </t>
  </si>
  <si>
    <t>D.7</t>
  </si>
  <si>
    <t>D.8</t>
  </si>
  <si>
    <t>Removal of Abandoned 200mm Asbestos Cement Watermain</t>
  </si>
  <si>
    <t>E68</t>
  </si>
  <si>
    <t>D.9</t>
  </si>
  <si>
    <t>Removal of Existing Box Enclosure (Dugald Aband)</t>
  </si>
  <si>
    <t>WASTE WATER SEWERS</t>
  </si>
  <si>
    <t>D.10</t>
  </si>
  <si>
    <t>Wastewater Sewers</t>
  </si>
  <si>
    <t>150 mm PVC DR 18 C900 WWS FRM c/w Bends</t>
  </si>
  <si>
    <t>200 mm SDR 35 PVC</t>
  </si>
  <si>
    <t>250 mm SDR 35 PVC</t>
  </si>
  <si>
    <t>450 mm C76-IV or SDR 35 PVC</t>
  </si>
  <si>
    <t>D.11</t>
  </si>
  <si>
    <t>Manholes</t>
  </si>
  <si>
    <t>SD-010</t>
  </si>
  <si>
    <t>v.m</t>
  </si>
  <si>
    <t>D.12</t>
  </si>
  <si>
    <t>Install New Manhole on Existing Sewer</t>
  </si>
  <si>
    <t>D.13</t>
  </si>
  <si>
    <t>Connecting to Existing Manhole</t>
  </si>
  <si>
    <t>150 mm FRM            (MH0733)</t>
  </si>
  <si>
    <t>250 mm            ( MH7984)</t>
  </si>
  <si>
    <t>450 mm              (MH.W4)</t>
  </si>
  <si>
    <t>D.14</t>
  </si>
  <si>
    <t>Connecting to Existing Sewer</t>
  </si>
  <si>
    <t>150 mm PVC DR 18 C900 to  150 mm FRM</t>
  </si>
  <si>
    <t>D.15</t>
  </si>
  <si>
    <t>m3</t>
  </si>
  <si>
    <t>D.16</t>
  </si>
  <si>
    <t>Abandoning Existing Manholes</t>
  </si>
  <si>
    <t>D.17</t>
  </si>
  <si>
    <t>Removal of Existing Manholes</t>
  </si>
  <si>
    <t>Removal of Abandoned 375mm Concrete WWS</t>
  </si>
  <si>
    <t>D.19</t>
  </si>
  <si>
    <t>Concrete Pipe Three-Edge Bearing Test</t>
  </si>
  <si>
    <t>450 mm C76-IV</t>
  </si>
  <si>
    <t>D.20</t>
  </si>
  <si>
    <t>Sewer Inspection</t>
  </si>
  <si>
    <t xml:space="preserve">CW 2145-R3 </t>
  </si>
  <si>
    <t>250 mm</t>
  </si>
  <si>
    <t>450 mm</t>
  </si>
  <si>
    <t>D.21</t>
  </si>
  <si>
    <t>250mm Circular Flap Gate on Round MH Wall    (MH.W12)</t>
  </si>
  <si>
    <t>E64</t>
  </si>
  <si>
    <t>LAND DRAINAGE SEWERS</t>
  </si>
  <si>
    <t>D.22</t>
  </si>
  <si>
    <t>Land Drainage Sewers</t>
  </si>
  <si>
    <t>300 mm SDR 35 PVC</t>
  </si>
  <si>
    <t>375 mm C76-III or SDR 35 PVC</t>
  </si>
  <si>
    <t>450 mm C76-III or SDR 35 PVC</t>
  </si>
  <si>
    <t xml:space="preserve">525 mm SDR 35 PVC </t>
  </si>
  <si>
    <t xml:space="preserve">525 mm C76-IV </t>
  </si>
  <si>
    <t xml:space="preserve">525 mm C76-V </t>
  </si>
  <si>
    <t>600 mm C76-III</t>
  </si>
  <si>
    <t>ix)</t>
  </si>
  <si>
    <t>1050 mm C76-III</t>
  </si>
  <si>
    <t>x)</t>
  </si>
  <si>
    <t>1050 mm C76-V</t>
  </si>
  <si>
    <t>D.25</t>
  </si>
  <si>
    <t xml:space="preserve">Catch Basin  </t>
  </si>
  <si>
    <t xml:space="preserve">SD-024 </t>
  </si>
  <si>
    <t>SD-025</t>
  </si>
  <si>
    <t>SD-025 c/w Ditch Inlet Grate</t>
  </si>
  <si>
    <t>SD-025 c/w Ditch Inlet Grate &amp; Retaining Wall</t>
  </si>
  <si>
    <t>D.26</t>
  </si>
  <si>
    <t xml:space="preserve">Catch Pit  </t>
  </si>
  <si>
    <t xml:space="preserve">SD-023 </t>
  </si>
  <si>
    <t>D.27</t>
  </si>
  <si>
    <t>Sewer Service (SSP)</t>
  </si>
  <si>
    <t>375 mm Preinsulated SDR 35 PVC c/w Heat Trace Cable</t>
  </si>
  <si>
    <t>D.28</t>
  </si>
  <si>
    <t>Drainage Connection Pipe (DCP)</t>
  </si>
  <si>
    <t>In a Trench, Class B Sand Bedding, Class 2 Backfill</t>
  </si>
  <si>
    <t>D.29</t>
  </si>
  <si>
    <t>Sewer Service Risers</t>
  </si>
  <si>
    <t>SD-014</t>
  </si>
  <si>
    <t>D.30</t>
  </si>
  <si>
    <t>Corrugated Steel Pipe Culvert - Supply</t>
  </si>
  <si>
    <t xml:space="preserve">CW 3610-R3  </t>
  </si>
  <si>
    <t xml:space="preserve">400 mm x 2.0 mm </t>
  </si>
  <si>
    <t xml:space="preserve">450 mm x 2.0 mm </t>
  </si>
  <si>
    <t>1390 x 970 mm x 2.8mm</t>
  </si>
  <si>
    <t>D.31</t>
  </si>
  <si>
    <t>Corrugated Steel Pipe Culvert - Install</t>
  </si>
  <si>
    <t>1390 x 970 mm x 2.8mm thick</t>
  </si>
  <si>
    <t>D.32</t>
  </si>
  <si>
    <t>Precast Concrete Pipe Culvert - Supply</t>
  </si>
  <si>
    <t>600mm C76-IV</t>
  </si>
  <si>
    <t>1050mm C76-V</t>
  </si>
  <si>
    <t>D.33</t>
  </si>
  <si>
    <t>Precast Concrete Pipe Culvert - Install</t>
  </si>
  <si>
    <t>D.34</t>
  </si>
  <si>
    <t>RCP Flared End Sections</t>
  </si>
  <si>
    <t>525mm C76-III c/w safety grate</t>
  </si>
  <si>
    <t xml:space="preserve">600mm C76-IV </t>
  </si>
  <si>
    <t>600mm C76-V c/w safety grate</t>
  </si>
  <si>
    <t xml:space="preserve">1050mm C76-V </t>
  </si>
  <si>
    <t>D.35</t>
  </si>
  <si>
    <t xml:space="preserve">Dry Pond Inlet Structure </t>
  </si>
  <si>
    <t>E65</t>
  </si>
  <si>
    <t>D.36</t>
  </si>
  <si>
    <t>250mm (MH.L3,5A)</t>
  </si>
  <si>
    <t>300mm (MH.1060)</t>
  </si>
  <si>
    <t>450mm (MH.L1)</t>
  </si>
  <si>
    <t>600mm (MH.L7)</t>
  </si>
  <si>
    <t>D.37</t>
  </si>
  <si>
    <t>250mm PVC to 525mm Conc.</t>
  </si>
  <si>
    <t>300mm PVC to 1050mm Conc.</t>
  </si>
  <si>
    <t>300mm PVC to 1350mm Conc. (SD-009)</t>
  </si>
  <si>
    <t>D.38</t>
  </si>
  <si>
    <t>Plugging Existing Sewers and Sewer Services Smaller Than 300mm</t>
  </si>
  <si>
    <t>250mm</t>
  </si>
  <si>
    <t>D.39</t>
  </si>
  <si>
    <t>Abandoning Existing Sewer Services under existing or future pavements</t>
  </si>
  <si>
    <t>D.40</t>
  </si>
  <si>
    <t>Abandoning Existing LDS with Cement Stabilized Fill</t>
  </si>
  <si>
    <t>300mm</t>
  </si>
  <si>
    <t>375mm</t>
  </si>
  <si>
    <t>450mm</t>
  </si>
  <si>
    <t>600mm</t>
  </si>
  <si>
    <t>800mm</t>
  </si>
  <si>
    <t>900mm</t>
  </si>
  <si>
    <t>1050mm</t>
  </si>
  <si>
    <t>1050mm x 900mm Box</t>
  </si>
  <si>
    <t>D.41</t>
  </si>
  <si>
    <t>Removal of Existing Abandoned LDS/CSP</t>
  </si>
  <si>
    <t>200/250/300mm</t>
  </si>
  <si>
    <t>525mm</t>
  </si>
  <si>
    <t>D.42</t>
  </si>
  <si>
    <t>D.43</t>
  </si>
  <si>
    <t>D.44</t>
  </si>
  <si>
    <t xml:space="preserve">CW 2130-R12 </t>
  </si>
  <si>
    <t>D.45</t>
  </si>
  <si>
    <t>Removal of Existing Catch Pits</t>
  </si>
  <si>
    <t>D.46</t>
  </si>
  <si>
    <t>450mm C76-III</t>
  </si>
  <si>
    <t>525mm C76-V</t>
  </si>
  <si>
    <t>600mm C76-III</t>
  </si>
  <si>
    <t>D.47</t>
  </si>
  <si>
    <t>D.48</t>
  </si>
  <si>
    <t>D.49</t>
  </si>
  <si>
    <t>Heat Trace Cable System for SSP</t>
  </si>
  <si>
    <t>E70</t>
  </si>
  <si>
    <t>D.50</t>
  </si>
  <si>
    <t xml:space="preserve">Catch Pit Insulation </t>
  </si>
  <si>
    <t>E69</t>
  </si>
  <si>
    <t>D.51</t>
  </si>
  <si>
    <t>300 SSP Installation Thru Retaining Wall c/w 400mm Steel Casing and End Seals</t>
  </si>
  <si>
    <t>E73</t>
  </si>
  <si>
    <t>DRY POND</t>
  </si>
  <si>
    <t>D.52</t>
  </si>
  <si>
    <t>Removals</t>
  </si>
  <si>
    <t>300mm Abandoned Non-Asbestos Cement Watermain Removal</t>
  </si>
  <si>
    <t>450mm Abandoned Asbestos Cement Watermain</t>
  </si>
  <si>
    <t>E67</t>
  </si>
  <si>
    <t>500mm Abandoned Non-Asbestos Cement Watermain Removal</t>
  </si>
  <si>
    <t>Abandoned Reservoir Foundation</t>
  </si>
  <si>
    <t>Abandoned Pump House Foundation</t>
  </si>
  <si>
    <t>Abandoned Valve Pit/Chamber Foundation</t>
  </si>
  <si>
    <t>D.53</t>
  </si>
  <si>
    <t>CW 3010-R12</t>
  </si>
  <si>
    <t>ha</t>
  </si>
  <si>
    <t>D.54</t>
  </si>
  <si>
    <t>Preparation of Existing Ground Surface</t>
  </si>
  <si>
    <t>CW 3170-R12</t>
  </si>
  <si>
    <t>m2</t>
  </si>
  <si>
    <t>D.55</t>
  </si>
  <si>
    <t>Common Excavation</t>
  </si>
  <si>
    <t>Suitable Site</t>
  </si>
  <si>
    <t>Unsuitable Site</t>
  </si>
  <si>
    <t>D.56</t>
  </si>
  <si>
    <t>Fill Material</t>
  </si>
  <si>
    <t>E</t>
  </si>
  <si>
    <t>LANDSCAPING</t>
  </si>
  <si>
    <t>E.1</t>
  </si>
  <si>
    <t>Sodding</t>
  </si>
  <si>
    <t>E87</t>
  </si>
  <si>
    <t xml:space="preserve"> width &lt; or = 600mm (no topsoil)</t>
  </si>
  <si>
    <t xml:space="preserve"> width &lt; or = 600mm (c/w 75 mm imported topsoil)</t>
  </si>
  <si>
    <t xml:space="preserve"> width &gt; 600mm (c/w 75mm imported topsoil)</t>
  </si>
  <si>
    <t>E.2</t>
  </si>
  <si>
    <t>Seeding</t>
  </si>
  <si>
    <t>E88</t>
  </si>
  <si>
    <t>Salt Tolerant Seed Mix</t>
  </si>
  <si>
    <t>Naturalized Low Mow Seed Mix</t>
  </si>
  <si>
    <t>Turf Grass Seed Mix</t>
  </si>
  <si>
    <t>Fescue Overs-seed Mix</t>
  </si>
  <si>
    <t>E.3</t>
  </si>
  <si>
    <t>Soil Amendments for Salt Tolerant, Naturalized and Turf Grass Seeding and Related Sod Edge Strips</t>
  </si>
  <si>
    <t>E89</t>
  </si>
  <si>
    <t>E.4</t>
  </si>
  <si>
    <t>Planting Beds with Growing Medium (450mm Depth)</t>
  </si>
  <si>
    <t>E86</t>
  </si>
  <si>
    <t>E.5</t>
  </si>
  <si>
    <t>Wood Chip Mulch (50mm Depth)</t>
  </si>
  <si>
    <t>E.6</t>
  </si>
  <si>
    <t>E.7</t>
  </si>
  <si>
    <t>Plant Material</t>
  </si>
  <si>
    <t>Colorado Spruce (1.8m HT)</t>
  </si>
  <si>
    <t>Colorado Spruce (2.4m HT)</t>
  </si>
  <si>
    <t>Black Hills Spruce (1.8m HT)</t>
  </si>
  <si>
    <t>Black Hills Spruce (2.4m HT)</t>
  </si>
  <si>
    <t>Baron Manitoba Maple (65 mm cal.)</t>
  </si>
  <si>
    <t>American Elm (65 mm cal.)</t>
  </si>
  <si>
    <t>Discovery Elm (65 mm cal.)</t>
  </si>
  <si>
    <t>Bur Oak (50 mm cal.)</t>
  </si>
  <si>
    <t>Delta Hackberry (50 mm cal.)</t>
  </si>
  <si>
    <t>Ohio Buckeye (50 mm cal.)</t>
  </si>
  <si>
    <t>xi)</t>
  </si>
  <si>
    <t>Fallgold Black Ash (65 mm cal.)</t>
  </si>
  <si>
    <t>xii)</t>
  </si>
  <si>
    <t>Patmore Green Ash (65 mm cal.)</t>
  </si>
  <si>
    <t>xiii)</t>
  </si>
  <si>
    <t>Manchurian Ash (65 mm cal.)</t>
  </si>
  <si>
    <t>xiv)</t>
  </si>
  <si>
    <t>Prairie Horizon Alder (50 mm cal.)</t>
  </si>
  <si>
    <t>xv)</t>
  </si>
  <si>
    <t>Trembling Aspen (50 mm cal.)</t>
  </si>
  <si>
    <t>xvi)</t>
  </si>
  <si>
    <t>Dropmore Linden (65 mm cal.)</t>
  </si>
  <si>
    <t>xvii)</t>
  </si>
  <si>
    <t>Little Leaf Linen (65 mm cal.)</t>
  </si>
  <si>
    <t>xviii)</t>
  </si>
  <si>
    <t>Japanese Tree Lilac</t>
  </si>
  <si>
    <t>xix)</t>
  </si>
  <si>
    <t>Amur Maple (1.8 m ht.)</t>
  </si>
  <si>
    <t>xx)</t>
  </si>
  <si>
    <t>False Spirea (0.60 m ht.)</t>
  </si>
  <si>
    <t>xxi)</t>
  </si>
  <si>
    <t>Downy Arrowwood(0.75 m ht.)</t>
  </si>
  <si>
    <t>xxii)</t>
  </si>
  <si>
    <t>Nannyberry (0.75 m ht.)</t>
  </si>
  <si>
    <t>xxiii)</t>
  </si>
  <si>
    <t>Redosier Dogwood (0.45 m ht.)</t>
  </si>
  <si>
    <t>xxiv)</t>
  </si>
  <si>
    <t>Firedance Dogwwod  (0.60 m ht.)</t>
  </si>
  <si>
    <t>xxv)</t>
  </si>
  <si>
    <t>Red-Berried Elder  (0.75 m ht.)</t>
  </si>
  <si>
    <t>E.8</t>
  </si>
  <si>
    <t>Site Furnishings</t>
  </si>
  <si>
    <t>Bench - 1.8m long</t>
  </si>
  <si>
    <t>Trash Receptacle</t>
  </si>
  <si>
    <t>E.9</t>
  </si>
  <si>
    <t>Chemical Application of Herbicide</t>
  </si>
  <si>
    <t>E92</t>
  </si>
  <si>
    <t>per time</t>
  </si>
  <si>
    <t>E.10</t>
  </si>
  <si>
    <t>Long-term Maintenance</t>
  </si>
  <si>
    <t>E90</t>
  </si>
  <si>
    <t>General Maintenance of Landscaping</t>
  </si>
  <si>
    <t>annual</t>
  </si>
  <si>
    <t>General Plant Material and Planting Bed Maintenance</t>
  </si>
  <si>
    <t>E.11</t>
  </si>
  <si>
    <t>Installation of Interlocking Paving Stones</t>
  </si>
  <si>
    <t>Interlocking Paving Stones</t>
  </si>
  <si>
    <t>CW 3330-R1</t>
  </si>
  <si>
    <t>Supplying and Placing Limestone Sub-base</t>
  </si>
  <si>
    <t>CW 3330-R5</t>
  </si>
  <si>
    <t>Installation of Interlocking Paving Stones on Lean Concrete Base</t>
  </si>
  <si>
    <t>CW 3335-R1</t>
  </si>
  <si>
    <t>Lean Concrete Base</t>
  </si>
  <si>
    <t>F</t>
  </si>
  <si>
    <t>CN REDDITT SUBDIVISION - TRACK CONSTRUCTION</t>
  </si>
  <si>
    <t>TRACK CONSTRUCTION WORKS</t>
  </si>
  <si>
    <t>F.1</t>
  </si>
  <si>
    <t>Install Supplied No. 12  LH 136lb RBM Turnout Complete on New HDWD switch ties.</t>
  </si>
  <si>
    <t>E53</t>
  </si>
  <si>
    <t>Each</t>
  </si>
  <si>
    <t>F.2</t>
  </si>
  <si>
    <t>Supply and Install 136lb Jointed Track Structure on New No.1 Treated Hardwood Ties Complete.</t>
  </si>
  <si>
    <t>Track Ft.</t>
  </si>
  <si>
    <t>F.3</t>
  </si>
  <si>
    <t>Supply and Install 136lb Thermite Welds Complete.</t>
  </si>
  <si>
    <t>F.4</t>
  </si>
  <si>
    <t>Install Supplied 39' Track Panels</t>
  </si>
  <si>
    <t>F.5</t>
  </si>
  <si>
    <t>Reline Existing Track</t>
  </si>
  <si>
    <t>F.6</t>
  </si>
  <si>
    <t>Supply and Place Ballast</t>
  </si>
  <si>
    <t>cu. Yard</t>
  </si>
  <si>
    <t>TRACK REMOVAL</t>
  </si>
  <si>
    <t>F.7</t>
  </si>
  <si>
    <t>Removal of Shoofly 136lb CWR Track Material</t>
  </si>
  <si>
    <t>F.8</t>
  </si>
  <si>
    <t>Removal of No. 10 136lb Turnouts</t>
  </si>
  <si>
    <t>F.9</t>
  </si>
  <si>
    <t>Removal and Stockpile of Ballast</t>
  </si>
  <si>
    <t>F.10</t>
  </si>
  <si>
    <t>F.11</t>
  </si>
  <si>
    <t>F.12</t>
  </si>
  <si>
    <t>F.13</t>
  </si>
  <si>
    <t xml:space="preserve">CW 3110-R17 </t>
  </si>
  <si>
    <t>F.14</t>
  </si>
  <si>
    <t>F.15</t>
  </si>
  <si>
    <t>Supply and Place Sub-Ballast Material</t>
  </si>
  <si>
    <t>E56</t>
  </si>
  <si>
    <t>SHOOFLY REMOVAL EARTH AND BASE WORKS</t>
  </si>
  <si>
    <t>F.16</t>
  </si>
  <si>
    <t>Reclaim and Place Crushed Sub-Base Material</t>
  </si>
  <si>
    <t>F.17</t>
  </si>
  <si>
    <t>Removal and Stockpile Crushed Sub-Base Material</t>
  </si>
  <si>
    <t>E53 &amp; E81</t>
  </si>
  <si>
    <t>F.18</t>
  </si>
  <si>
    <t>Removal and Stockpile Sub-Ballast Material</t>
  </si>
  <si>
    <t>F.19</t>
  </si>
  <si>
    <t>F.20</t>
  </si>
  <si>
    <t>F.21</t>
  </si>
  <si>
    <t>F.22</t>
  </si>
  <si>
    <t>Install Chain Link Fence - Salvaged Materials</t>
  </si>
  <si>
    <t>F.23</t>
  </si>
  <si>
    <t>Remove and Salvage Chain Link Fence</t>
  </si>
  <si>
    <t>F.24</t>
  </si>
  <si>
    <t>Random Stone Riprap</t>
  </si>
  <si>
    <t>F.25</t>
  </si>
  <si>
    <t>F.26</t>
  </si>
  <si>
    <t>Removal of Subdrains</t>
  </si>
  <si>
    <t>F.27</t>
  </si>
  <si>
    <t>600 mm x 2.0 mm</t>
  </si>
  <si>
    <t>G</t>
  </si>
  <si>
    <t>PUMPING STATION CONSTRUCTION</t>
  </si>
  <si>
    <t>G.1</t>
  </si>
  <si>
    <t>E52</t>
  </si>
  <si>
    <t>G.2</t>
  </si>
  <si>
    <t>Structural Excavation, Shoring and Dewatering</t>
  </si>
  <si>
    <t>E44</t>
  </si>
  <si>
    <t>G.3</t>
  </si>
  <si>
    <t>E24 &amp; E43</t>
  </si>
  <si>
    <t>G.4</t>
  </si>
  <si>
    <t>Sub Structure</t>
  </si>
  <si>
    <t>G.5</t>
  </si>
  <si>
    <t>Super Structure</t>
  </si>
  <si>
    <t>E45</t>
  </si>
  <si>
    <t>G.6</t>
  </si>
  <si>
    <t>Process Mechanical Systems</t>
  </si>
  <si>
    <t>E46</t>
  </si>
  <si>
    <t>G.7</t>
  </si>
  <si>
    <t>Supply of Vertical Submersible Pumps</t>
  </si>
  <si>
    <t>G.8</t>
  </si>
  <si>
    <t>Plumbing and HVAC Mechanical Systems</t>
  </si>
  <si>
    <t>E47</t>
  </si>
  <si>
    <t>G.9</t>
  </si>
  <si>
    <t>Electrical Systems</t>
  </si>
  <si>
    <t>E48</t>
  </si>
  <si>
    <t>G.10</t>
  </si>
  <si>
    <t>G.11</t>
  </si>
  <si>
    <t>Instrumentation and Control Systems</t>
  </si>
  <si>
    <t>E49</t>
  </si>
  <si>
    <t>SUMMARY</t>
  </si>
  <si>
    <t xml:space="preserve">TOTAL BID PRICE (GST extra)                                                                              (in figures)                                             </t>
  </si>
  <si>
    <t>(in words)                _______________________________________________________________________________________________</t>
  </si>
  <si>
    <t>G.12</t>
  </si>
  <si>
    <t>Applicable MRST (PST) for Items G.6 to G.11</t>
  </si>
  <si>
    <t>B11</t>
  </si>
  <si>
    <t>E24.3.4 &amp; E24.21.1</t>
  </si>
  <si>
    <t>E24.3.4,  E24.21.1 &amp; E43</t>
  </si>
  <si>
    <t>SALVAGE OF REMOVED SHOOFLY TRACK MATERIAL</t>
  </si>
  <si>
    <t>Salvage of Removed 136lb CWR Rail</t>
  </si>
  <si>
    <t>E53.17 &amp; E53.19.10</t>
  </si>
  <si>
    <t>Salvage of Removed Pre-Plated Track Ties Complete with Spikes and Anchors</t>
  </si>
  <si>
    <t>E53.17 &amp; E53.19.11</t>
  </si>
  <si>
    <t>Salvage of Removed No. 10 136lb Turnouts</t>
  </si>
  <si>
    <t>E53.17 &amp; E53.19.12</t>
  </si>
  <si>
    <t>a)</t>
  </si>
  <si>
    <t>Type IA</t>
  </si>
  <si>
    <t>b)</t>
  </si>
  <si>
    <t>200 mm - 11.25º</t>
  </si>
  <si>
    <t>200 mm - 45º</t>
  </si>
  <si>
    <t>150 mm - 45º</t>
  </si>
  <si>
    <t>300 mm</t>
  </si>
  <si>
    <t>In a Trench, Class B Sand Bedding, Class 4 Backfill</t>
  </si>
  <si>
    <t>Trenchless Installation With Class B Sand Bedding, Class 2 Backfill</t>
  </si>
  <si>
    <t>c)</t>
  </si>
  <si>
    <t>1200 mm    (MH.W5,6,7,9,12,13)</t>
  </si>
  <si>
    <t>1200 mm          (MH.W10,11)</t>
  </si>
  <si>
    <t xml:space="preserve">Trenchless Installation With Class B Sand Bedding, Class 2 Backfill </t>
  </si>
  <si>
    <t>1200 mm                 (MH.L11,12,13,17,18,19,L20,21,23,25,26,)</t>
  </si>
  <si>
    <t>1500 mm x 1.83 base (MH.L8,9)</t>
  </si>
  <si>
    <t>d)</t>
  </si>
  <si>
    <t>e)</t>
  </si>
  <si>
    <t>1800 mm x 1.83 base         (MH.L15,16,22)</t>
  </si>
  <si>
    <t>2100 mm x 4.57 base    (MH.L24)</t>
  </si>
  <si>
    <t>2700 mm x 3.66 base    (MH.L14)</t>
  </si>
  <si>
    <t>1500 mm (MH.L10)</t>
  </si>
  <si>
    <t xml:space="preserve">1200 mm deep </t>
  </si>
  <si>
    <t>1200 mm deep  (c/w AP-011)</t>
  </si>
  <si>
    <t xml:space="preserve">1800 mm deep </t>
  </si>
  <si>
    <t>1800 mm deep  (c/w AP-011)</t>
  </si>
  <si>
    <t>2250 mm deep</t>
  </si>
  <si>
    <t>1200 mm</t>
  </si>
  <si>
    <t>1800 mm</t>
  </si>
  <si>
    <t>2100 mm</t>
  </si>
  <si>
    <t xml:space="preserve">460 mm deep </t>
  </si>
  <si>
    <t xml:space="preserve">460 mm deep (c/w AP-011) </t>
  </si>
  <si>
    <t>750 mm dia., 610mm deep c/w TF101-3 frame, TF 101M solid cover and 1.3 m of 150mm CSP</t>
  </si>
  <si>
    <t>In a Trench With Class B Sand Bedding, Class 3 Backfill</t>
  </si>
  <si>
    <t>Trenchless Installation With Class B Sand Bedding, Class 3 Backfill</t>
  </si>
  <si>
    <t>200 mm x 200 mm x 150 mm</t>
  </si>
  <si>
    <t>&gt;10 mm to 25 mm Wide</t>
  </si>
  <si>
    <t>Water Services</t>
  </si>
  <si>
    <t>Corporation Stops</t>
  </si>
  <si>
    <t>Curb Stops</t>
  </si>
  <si>
    <t>Curb Stop Boxes</t>
  </si>
  <si>
    <t>10.9 Kilogram Sacrificial Zinc Anodes</t>
  </si>
  <si>
    <t>On 50 mm Water Services</t>
  </si>
  <si>
    <t>D.18</t>
  </si>
  <si>
    <t>D.57</t>
  </si>
  <si>
    <t>D.58</t>
  </si>
  <si>
    <t>D.59</t>
  </si>
  <si>
    <t>D.60</t>
  </si>
  <si>
    <t>D.61</t>
  </si>
  <si>
    <t>FORM B (R1): PRICES</t>
  </si>
  <si>
    <t>General Pumping Station Provisions</t>
  </si>
  <si>
    <t>Supply of Natural Gas Generator</t>
  </si>
  <si>
    <t>Construction of 200 mm Concrete Pavement (Reinforced)</t>
  </si>
  <si>
    <t>A.15</t>
  </si>
  <si>
    <t>Supply and Place Structural Concrete</t>
  </si>
  <si>
    <t>Pier Caps</t>
  </si>
  <si>
    <t>Retaining Wall Cladding and Mock-Up Panels</t>
  </si>
  <si>
    <t>Abandoning Existing Watermain with Cement Stabilized Flowable Fill</t>
  </si>
  <si>
    <t>CW 2130-R12, E66</t>
  </si>
  <si>
    <t>Abandoning Existing Sewers with Cement Stabilized Flowable Fill</t>
  </si>
  <si>
    <t>D.23</t>
  </si>
  <si>
    <t>D. 24</t>
  </si>
  <si>
    <t>D.62</t>
  </si>
  <si>
    <t>Install Supplied No. 12  RH 136lb RBM Turnout Complete on New HDWD switch ties.</t>
  </si>
  <si>
    <t>Removal of Mainline 136lb CWR Track Material</t>
  </si>
  <si>
    <t>F.28</t>
  </si>
  <si>
    <t>F.29</t>
  </si>
  <si>
    <t>F. 30</t>
  </si>
  <si>
    <t>450 mm x 2.0 mm</t>
  </si>
  <si>
    <t>F.31</t>
  </si>
  <si>
    <t>Relocation of Culvert</t>
  </si>
  <si>
    <t>E57</t>
  </si>
  <si>
    <t>Locked?</t>
  </si>
  <si>
    <t>Joined, Trimmed, &amp; Cleaned for Checking</t>
  </si>
  <si>
    <t>MATCH</t>
  </si>
  <si>
    <t>Format F</t>
  </si>
  <si>
    <t>Format G</t>
  </si>
  <si>
    <t>Format H</t>
  </si>
  <si>
    <t>Shoulder and Median Traffic Barriers, Footings and Caps</t>
  </si>
  <si>
    <t>Design, Supply, Fabrication and Delivery of Spherical Bearings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</si>
</sst>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7" formatCode="&quot;$&quot;#,##0.00_);\(&quot;$&quot;#,##0.00\)"/>
    <numFmt numFmtId="164" formatCode="&quot;$&quot;#,##0.00"/>
    <numFmt numFmtId="165" formatCode="0;0;&quot;&quot;;@"/>
    <numFmt numFmtId="166" formatCode="#,##0\ "/>
    <numFmt numFmtId="167" formatCode="&quot;Subtotal: &quot;#\ ###\ ##0.00;;&quot;Subtotal: Nil&quot;;@"/>
    <numFmt numFmtId="168" formatCode="0;0;[Red]&quot;###&quot;;@"/>
    <numFmt numFmtId="169" formatCode="0\ "/>
    <numFmt numFmtId="170" formatCode="#,##0.0"/>
    <numFmt numFmtId="171" formatCode="0.0\ "/>
    <numFmt numFmtId="172" formatCode="#,##0.0\ \ "/>
    <numFmt numFmtId="173" formatCode="&quot;&quot;;&quot;&quot;;&quot;&quot;;&quot;&quot;"/>
    <numFmt numFmtId="174" formatCode="#\ ###\ ##0.?;[Red]0;[Red]0;[Red]@"/>
    <numFmt numFmtId="175" formatCode="#\ ###\ ##0.00;;0;[Red]@"/>
    <numFmt numFmtId="176" formatCode="#\ ###\ ##0.00;;0;@"/>
    <numFmt numFmtId="177" formatCode="0.00_)"/>
    <numFmt numFmtId="178" formatCode="[Red]&quot;Z&quot;;[Red]&quot;Z&quot;;[Red]&quot;Z&quot;;@"/>
    <numFmt numFmtId="179" formatCode="#\ ###\ ##0.00;;;@"/>
    <numFmt numFmtId="180" formatCode="#\ ###\ ##0.00;;;"/>
    <numFmt numFmtId="181" formatCode="0;\-0;0;@"/>
    <numFmt numFmtId="182" formatCode="#\ ###\ ##0.00;;&quot;(in figures)                                 &quot;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7"/>
      <name val="Helv"/>
    </font>
    <font>
      <b/>
      <sz val="11"/>
      <color indexed="63"/>
      <name val="Calibri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2">
    <xf numFmtId="0" fontId="0" fillId="0" borderId="0"/>
    <xf numFmtId="0" fontId="2" fillId="2" borderId="0"/>
    <xf numFmtId="0" fontId="2" fillId="2" borderId="0"/>
    <xf numFmtId="0" fontId="6" fillId="0" borderId="0"/>
    <xf numFmtId="0" fontId="2" fillId="2" borderId="0"/>
    <xf numFmtId="0" fontId="6" fillId="0" borderId="0"/>
    <xf numFmtId="0" fontId="2" fillId="2" borderId="0"/>
    <xf numFmtId="0" fontId="2" fillId="2" borderId="0"/>
    <xf numFmtId="0" fontId="2" fillId="2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0" applyFill="0">
      <alignment horizontal="right" vertical="top"/>
    </xf>
    <xf numFmtId="0" fontId="14" fillId="0" borderId="0" applyFill="0">
      <alignment horizontal="right" vertical="top"/>
    </xf>
    <xf numFmtId="0" fontId="15" fillId="0" borderId="23" applyFill="0">
      <alignment horizontal="right" vertical="top"/>
    </xf>
    <xf numFmtId="0" fontId="15" fillId="0" borderId="23" applyFill="0">
      <alignment horizontal="right" vertical="top"/>
    </xf>
    <xf numFmtId="173" fontId="15" fillId="0" borderId="24" applyFill="0">
      <alignment horizontal="right" vertical="top"/>
    </xf>
    <xf numFmtId="173" fontId="15" fillId="0" borderId="24" applyFill="0">
      <alignment horizontal="right" vertical="top"/>
    </xf>
    <xf numFmtId="0" fontId="15" fillId="0" borderId="23" applyFill="0">
      <alignment horizontal="center" vertical="top" wrapText="1"/>
    </xf>
    <xf numFmtId="0" fontId="15" fillId="0" borderId="23" applyFill="0">
      <alignment horizontal="center" vertical="top" wrapText="1"/>
    </xf>
    <xf numFmtId="0" fontId="16" fillId="0" borderId="60" applyFill="0">
      <alignment horizontal="center" vertical="center" wrapText="1"/>
    </xf>
    <xf numFmtId="0" fontId="16" fillId="0" borderId="60" applyFill="0">
      <alignment horizontal="center" vertical="center" wrapText="1"/>
    </xf>
    <xf numFmtId="0" fontId="15" fillId="0" borderId="23" applyFill="0">
      <alignment horizontal="left" vertical="top" wrapText="1"/>
    </xf>
    <xf numFmtId="0" fontId="15" fillId="0" borderId="23" applyFill="0">
      <alignment horizontal="left" vertical="top" wrapText="1"/>
    </xf>
    <xf numFmtId="0" fontId="17" fillId="0" borderId="23" applyFill="0">
      <alignment horizontal="left" vertical="top" wrapText="1"/>
    </xf>
    <xf numFmtId="0" fontId="17" fillId="0" borderId="23" applyFill="0">
      <alignment horizontal="left" vertical="top" wrapText="1"/>
    </xf>
    <xf numFmtId="165" fontId="18" fillId="0" borderId="32" applyFill="0">
      <alignment horizontal="centerContinuous" wrapText="1"/>
    </xf>
    <xf numFmtId="165" fontId="18" fillId="0" borderId="32" applyFill="0">
      <alignment horizontal="centerContinuous" wrapText="1"/>
    </xf>
    <xf numFmtId="165" fontId="15" fillId="0" borderId="23" applyFill="0">
      <alignment horizontal="center" vertical="top" wrapText="1"/>
    </xf>
    <xf numFmtId="165" fontId="15" fillId="0" borderId="23" applyFill="0">
      <alignment horizontal="center" vertical="top" wrapText="1"/>
    </xf>
    <xf numFmtId="0" fontId="15" fillId="0" borderId="23" applyFill="0">
      <alignment horizontal="center" wrapText="1"/>
    </xf>
    <xf numFmtId="0" fontId="15" fillId="0" borderId="23" applyFill="0">
      <alignment horizontal="center" wrapText="1"/>
    </xf>
    <xf numFmtId="174" fontId="15" fillId="0" borderId="23" applyFill="0"/>
    <xf numFmtId="174" fontId="15" fillId="0" borderId="23" applyFill="0"/>
    <xf numFmtId="175" fontId="15" fillId="0" borderId="23" applyFill="0">
      <alignment horizontal="right"/>
      <protection locked="0"/>
    </xf>
    <xf numFmtId="175" fontId="15" fillId="0" borderId="23" applyFill="0">
      <alignment horizontal="right"/>
      <protection locked="0"/>
    </xf>
    <xf numFmtId="176" fontId="15" fillId="0" borderId="23" applyFill="0">
      <alignment horizontal="right"/>
      <protection locked="0"/>
    </xf>
    <xf numFmtId="176" fontId="15" fillId="0" borderId="23" applyFill="0">
      <alignment horizontal="right"/>
      <protection locked="0"/>
    </xf>
    <xf numFmtId="176" fontId="15" fillId="0" borderId="23" applyFill="0"/>
    <xf numFmtId="176" fontId="15" fillId="0" borderId="23" applyFill="0"/>
    <xf numFmtId="176" fontId="15" fillId="0" borderId="60" applyFill="0">
      <alignment horizontal="right"/>
    </xf>
    <xf numFmtId="176" fontId="15" fillId="0" borderId="60" applyFill="0">
      <alignment horizontal="right"/>
    </xf>
    <xf numFmtId="0" fontId="19" fillId="26" borderId="61" applyNumberFormat="0" applyAlignment="0" applyProtection="0"/>
    <xf numFmtId="0" fontId="20" fillId="27" borderId="62" applyNumberFormat="0" applyAlignment="0" applyProtection="0"/>
    <xf numFmtId="40" fontId="6" fillId="0" borderId="0" applyFont="0" applyFill="0" applyBorder="0" applyAlignment="0" applyProtection="0"/>
    <xf numFmtId="0" fontId="21" fillId="0" borderId="23" applyFill="0">
      <alignment horizontal="left" vertical="top"/>
    </xf>
    <xf numFmtId="0" fontId="21" fillId="0" borderId="23" applyFill="0">
      <alignment horizontal="left" vertical="top"/>
    </xf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0" borderId="63" applyNumberFormat="0" applyFill="0" applyAlignment="0" applyProtection="0"/>
    <xf numFmtId="0" fontId="25" fillId="0" borderId="64" applyNumberFormat="0" applyFill="0" applyAlignment="0" applyProtection="0"/>
    <xf numFmtId="0" fontId="26" fillId="0" borderId="65" applyNumberFormat="0" applyFill="0" applyAlignment="0" applyProtection="0"/>
    <xf numFmtId="0" fontId="26" fillId="0" borderId="0" applyNumberFormat="0" applyFill="0" applyBorder="0" applyAlignment="0" applyProtection="0"/>
    <xf numFmtId="0" fontId="27" fillId="13" borderId="61" applyNumberFormat="0" applyAlignment="0" applyProtection="0"/>
    <xf numFmtId="0" fontId="28" fillId="0" borderId="66" applyNumberFormat="0" applyFill="0" applyAlignment="0" applyProtection="0"/>
    <xf numFmtId="0" fontId="29" fillId="28" borderId="0" applyNumberFormat="0" applyBorder="0" applyAlignment="0" applyProtection="0"/>
    <xf numFmtId="0" fontId="1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31" fillId="0" borderId="0"/>
    <xf numFmtId="0" fontId="2" fillId="2" borderId="0"/>
    <xf numFmtId="0" fontId="2" fillId="2" borderId="0"/>
    <xf numFmtId="0" fontId="2" fillId="2" borderId="0"/>
    <xf numFmtId="177" fontId="32" fillId="0" borderId="0"/>
    <xf numFmtId="0" fontId="2" fillId="29" borderId="67" applyNumberFormat="0" applyFont="0" applyAlignment="0" applyProtection="0"/>
    <xf numFmtId="178" fontId="16" fillId="0" borderId="60" applyNumberFormat="0" applyFont="0" applyFill="0" applyBorder="0" applyAlignment="0" applyProtection="0">
      <alignment horizontal="center" vertical="top" wrapText="1"/>
    </xf>
    <xf numFmtId="178" fontId="16" fillId="0" borderId="60" applyNumberFormat="0" applyFont="0" applyFill="0" applyBorder="0" applyAlignment="0" applyProtection="0">
      <alignment horizontal="center" vertical="top" wrapText="1"/>
    </xf>
    <xf numFmtId="0" fontId="33" fillId="26" borderId="68" applyNumberForma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0" borderId="0">
      <alignment horizontal="right"/>
    </xf>
    <xf numFmtId="0" fontId="34" fillId="0" borderId="0">
      <alignment horizontal="right"/>
    </xf>
    <xf numFmtId="0" fontId="35" fillId="0" borderId="0" applyNumberFormat="0" applyFill="0" applyBorder="0" applyAlignment="0" applyProtection="0"/>
    <xf numFmtId="0" fontId="15" fillId="0" borderId="0" applyFill="0">
      <alignment horizontal="left"/>
    </xf>
    <xf numFmtId="0" fontId="15" fillId="0" borderId="0" applyFill="0">
      <alignment horizontal="left"/>
    </xf>
    <xf numFmtId="0" fontId="36" fillId="0" borderId="0" applyFill="0">
      <alignment horizontal="centerContinuous" vertical="center"/>
    </xf>
    <xf numFmtId="0" fontId="36" fillId="0" borderId="0" applyFill="0">
      <alignment horizontal="centerContinuous" vertical="center"/>
    </xf>
    <xf numFmtId="179" fontId="37" fillId="0" borderId="0" applyFill="0">
      <alignment horizontal="centerContinuous" vertical="center"/>
    </xf>
    <xf numFmtId="179" fontId="37" fillId="0" borderId="0" applyFill="0">
      <alignment horizontal="centerContinuous" vertical="center"/>
    </xf>
    <xf numFmtId="180" fontId="37" fillId="0" borderId="0" applyFill="0">
      <alignment horizontal="centerContinuous" vertical="center"/>
    </xf>
    <xf numFmtId="180" fontId="37" fillId="0" borderId="0" applyFill="0">
      <alignment horizontal="centerContinuous" vertical="center"/>
    </xf>
    <xf numFmtId="0" fontId="15" fillId="0" borderId="60">
      <alignment horizontal="centerContinuous" wrapText="1"/>
    </xf>
    <xf numFmtId="0" fontId="15" fillId="0" borderId="60">
      <alignment horizontal="centerContinuous" wrapText="1"/>
    </xf>
    <xf numFmtId="181" fontId="38" fillId="0" borderId="0" applyFill="0">
      <alignment horizontal="left"/>
    </xf>
    <xf numFmtId="181" fontId="38" fillId="0" borderId="0" applyFill="0">
      <alignment horizontal="left"/>
    </xf>
    <xf numFmtId="182" fontId="39" fillId="0" borderId="0" applyFill="0">
      <alignment horizontal="right"/>
    </xf>
    <xf numFmtId="182" fontId="39" fillId="0" borderId="0" applyFill="0">
      <alignment horizontal="right"/>
    </xf>
    <xf numFmtId="0" fontId="15" fillId="0" borderId="25" applyFill="0"/>
    <xf numFmtId="0" fontId="15" fillId="0" borderId="25" applyFill="0"/>
    <xf numFmtId="0" fontId="40" fillId="0" borderId="69" applyNumberFormat="0" applyFill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</cellStyleXfs>
  <cellXfs count="478">
    <xf numFmtId="0" fontId="0" fillId="0" borderId="0" xfId="0"/>
    <xf numFmtId="7" fontId="3" fillId="2" borderId="0" xfId="1" applyNumberFormat="1" applyFont="1" applyBorder="1" applyAlignment="1">
      <alignment horizontal="centerContinuous" vertical="center"/>
    </xf>
    <xf numFmtId="1" fontId="4" fillId="2" borderId="1" xfId="1" applyNumberFormat="1" applyFont="1" applyBorder="1" applyAlignment="1" applyProtection="1">
      <alignment horizontal="centerContinuous" vertical="top"/>
    </xf>
    <xf numFmtId="0" fontId="4" fillId="2" borderId="2" xfId="1" applyNumberFormat="1" applyFont="1" applyBorder="1" applyAlignment="1" applyProtection="1">
      <alignment horizontal="centerContinuous" vertical="center"/>
    </xf>
    <xf numFmtId="7" fontId="3" fillId="2" borderId="2" xfId="1" applyNumberFormat="1" applyFont="1" applyBorder="1" applyAlignment="1" applyProtection="1">
      <alignment horizontal="centerContinuous" vertical="center"/>
    </xf>
    <xf numFmtId="0" fontId="4" fillId="2" borderId="3" xfId="1" applyNumberFormat="1" applyFont="1" applyBorder="1" applyAlignment="1" applyProtection="1">
      <alignment horizontal="centerContinuous" vertical="center"/>
    </xf>
    <xf numFmtId="0" fontId="2" fillId="2" borderId="0" xfId="1" applyNumberFormat="1" applyBorder="1"/>
    <xf numFmtId="0" fontId="2" fillId="2" borderId="0" xfId="1" applyNumberFormat="1"/>
    <xf numFmtId="0" fontId="4" fillId="0" borderId="0" xfId="1" applyNumberFormat="1" applyFont="1" applyFill="1" applyBorder="1" applyAlignment="1">
      <alignment horizontal="center" vertical="center" wrapText="1"/>
    </xf>
    <xf numFmtId="7" fontId="5" fillId="2" borderId="0" xfId="1" applyNumberFormat="1" applyFont="1" applyBorder="1" applyAlignment="1">
      <alignment horizontal="centerContinuous" vertical="center"/>
    </xf>
    <xf numFmtId="1" fontId="2" fillId="2" borderId="4" xfId="1" applyNumberFormat="1" applyFont="1" applyBorder="1" applyAlignment="1" applyProtection="1">
      <alignment horizontal="centerContinuous" vertical="top"/>
    </xf>
    <xf numFmtId="0" fontId="2" fillId="2" borderId="0" xfId="1" applyNumberFormat="1" applyBorder="1" applyAlignment="1" applyProtection="1">
      <alignment horizontal="centerContinuous" vertical="center"/>
    </xf>
    <xf numFmtId="0" fontId="2" fillId="0" borderId="0" xfId="1" applyNumberFormat="1" applyFill="1" applyBorder="1" applyAlignment="1" applyProtection="1">
      <alignment horizontal="centerContinuous" vertical="center"/>
    </xf>
    <xf numFmtId="7" fontId="5" fillId="2" borderId="0" xfId="1" applyNumberFormat="1" applyFont="1" applyBorder="1" applyAlignment="1" applyProtection="1">
      <alignment horizontal="centerContinuous" vertical="center"/>
    </xf>
    <xf numFmtId="0" fontId="2" fillId="2" borderId="5" xfId="1" applyNumberFormat="1" applyBorder="1" applyAlignment="1" applyProtection="1">
      <alignment horizontal="centerContinuous" vertical="center"/>
    </xf>
    <xf numFmtId="7" fontId="2" fillId="2" borderId="0" xfId="1" applyNumberFormat="1" applyBorder="1" applyAlignment="1">
      <alignment horizontal="right"/>
    </xf>
    <xf numFmtId="0" fontId="2" fillId="2" borderId="4" xfId="1" applyNumberFormat="1" applyBorder="1" applyAlignment="1" applyProtection="1">
      <alignment vertical="top"/>
    </xf>
    <xf numFmtId="0" fontId="2" fillId="2" borderId="0" xfId="1" applyNumberFormat="1" applyBorder="1" applyAlignment="1" applyProtection="1"/>
    <xf numFmtId="7" fontId="2" fillId="2" borderId="0" xfId="1" applyNumberFormat="1" applyBorder="1" applyAlignment="1" applyProtection="1">
      <alignment horizontal="centerContinuous" vertical="center"/>
    </xf>
    <xf numFmtId="2" fontId="2" fillId="2" borderId="5" xfId="1" applyNumberFormat="1" applyBorder="1" applyAlignment="1" applyProtection="1">
      <alignment horizontal="centerContinuous"/>
    </xf>
    <xf numFmtId="7" fontId="2" fillId="2" borderId="0" xfId="1" applyNumberFormat="1" applyBorder="1" applyAlignment="1">
      <alignment horizontal="center"/>
    </xf>
    <xf numFmtId="0" fontId="2" fillId="2" borderId="6" xfId="1" applyNumberFormat="1" applyBorder="1" applyAlignment="1" applyProtection="1">
      <alignment horizontal="center" vertical="top"/>
    </xf>
    <xf numFmtId="0" fontId="2" fillId="2" borderId="7" xfId="1" applyNumberFormat="1" applyBorder="1" applyAlignment="1" applyProtection="1">
      <alignment horizontal="center"/>
    </xf>
    <xf numFmtId="0" fontId="2" fillId="2" borderId="8" xfId="1" applyNumberFormat="1" applyBorder="1" applyAlignment="1" applyProtection="1">
      <alignment horizontal="center"/>
    </xf>
    <xf numFmtId="0" fontId="2" fillId="2" borderId="9" xfId="1" applyNumberFormat="1" applyBorder="1" applyAlignment="1" applyProtection="1">
      <alignment horizontal="center"/>
    </xf>
    <xf numFmtId="7" fontId="2" fillId="2" borderId="9" xfId="1" applyNumberFormat="1" applyBorder="1" applyAlignment="1" applyProtection="1">
      <alignment horizontal="right"/>
    </xf>
    <xf numFmtId="0" fontId="2" fillId="2" borderId="10" xfId="1" applyNumberFormat="1" applyBorder="1" applyAlignment="1" applyProtection="1">
      <alignment horizontal="center"/>
    </xf>
    <xf numFmtId="0" fontId="2" fillId="2" borderId="11" xfId="1" applyNumberFormat="1" applyBorder="1" applyAlignment="1" applyProtection="1">
      <alignment vertical="top"/>
    </xf>
    <xf numFmtId="0" fontId="2" fillId="2" borderId="12" xfId="1" applyNumberFormat="1" applyBorder="1" applyProtection="1"/>
    <xf numFmtId="0" fontId="2" fillId="2" borderId="13" xfId="1" applyNumberFormat="1" applyBorder="1" applyAlignment="1" applyProtection="1">
      <alignment horizontal="center"/>
    </xf>
    <xf numFmtId="0" fontId="2" fillId="2" borderId="14" xfId="1" applyNumberFormat="1" applyBorder="1" applyProtection="1"/>
    <xf numFmtId="0" fontId="2" fillId="2" borderId="14" xfId="1" applyNumberFormat="1" applyBorder="1" applyAlignment="1" applyProtection="1">
      <alignment horizontal="center"/>
    </xf>
    <xf numFmtId="7" fontId="2" fillId="2" borderId="14" xfId="1" applyNumberFormat="1" applyBorder="1" applyAlignment="1" applyProtection="1">
      <alignment horizontal="right"/>
    </xf>
    <xf numFmtId="0" fontId="2" fillId="2" borderId="15" xfId="1" applyNumberFormat="1" applyBorder="1" applyAlignment="1" applyProtection="1">
      <alignment horizontal="right"/>
    </xf>
    <xf numFmtId="7" fontId="2" fillId="3" borderId="0" xfId="1" applyNumberFormat="1" applyFill="1" applyBorder="1" applyAlignment="1">
      <alignment horizontal="right" vertical="center"/>
    </xf>
    <xf numFmtId="0" fontId="7" fillId="4" borderId="16" xfId="1" applyNumberFormat="1" applyFont="1" applyFill="1" applyBorder="1" applyAlignment="1" applyProtection="1">
      <alignment horizontal="center" vertical="center"/>
    </xf>
    <xf numFmtId="0" fontId="2" fillId="3" borderId="0" xfId="1" applyNumberFormat="1" applyFill="1" applyBorder="1" applyAlignment="1">
      <alignment vertical="center"/>
    </xf>
    <xf numFmtId="0" fontId="2" fillId="3" borderId="0" xfId="1" applyNumberFormat="1" applyFill="1" applyAlignment="1">
      <alignment vertical="center"/>
    </xf>
    <xf numFmtId="0" fontId="7" fillId="6" borderId="19" xfId="1" applyNumberFormat="1" applyFont="1" applyFill="1" applyBorder="1" applyAlignment="1" applyProtection="1">
      <alignment vertical="top"/>
    </xf>
    <xf numFmtId="165" fontId="7" fillId="7" borderId="20" xfId="1" applyNumberFormat="1" applyFont="1" applyFill="1" applyBorder="1" applyAlignment="1" applyProtection="1">
      <alignment horizontal="left" vertical="center"/>
    </xf>
    <xf numFmtId="1" fontId="2" fillId="6" borderId="21" xfId="1" applyNumberFormat="1" applyFill="1" applyBorder="1" applyAlignment="1" applyProtection="1">
      <alignment horizontal="center" vertical="top"/>
    </xf>
    <xf numFmtId="0" fontId="2" fillId="6" borderId="21" xfId="1" applyNumberFormat="1" applyFill="1" applyBorder="1" applyAlignment="1" applyProtection="1">
      <alignment horizontal="center" vertical="top"/>
    </xf>
    <xf numFmtId="166" fontId="2" fillId="6" borderId="21" xfId="1" applyNumberFormat="1" applyFill="1" applyBorder="1" applyAlignment="1" applyProtection="1">
      <alignment horizontal="center" vertical="top"/>
    </xf>
    <xf numFmtId="7" fontId="2" fillId="6" borderId="21" xfId="1" applyNumberFormat="1" applyFill="1" applyBorder="1" applyAlignment="1" applyProtection="1">
      <alignment horizontal="right"/>
    </xf>
    <xf numFmtId="7" fontId="2" fillId="6" borderId="22" xfId="1" applyNumberFormat="1" applyFill="1" applyBorder="1" applyAlignment="1" applyProtection="1">
      <alignment horizontal="right"/>
    </xf>
    <xf numFmtId="167" fontId="9" fillId="0" borderId="0" xfId="1" applyNumberFormat="1" applyFont="1" applyFill="1" applyBorder="1" applyAlignment="1" applyProtection="1">
      <alignment horizontal="center" vertical="top"/>
    </xf>
    <xf numFmtId="168" fontId="9" fillId="4" borderId="23" xfId="1" applyNumberFormat="1" applyFont="1" applyFill="1" applyBorder="1" applyAlignment="1" applyProtection="1">
      <alignment horizontal="center" vertical="top" wrapText="1"/>
    </xf>
    <xf numFmtId="165" fontId="9" fillId="4" borderId="4" xfId="1" applyNumberFormat="1" applyFont="1" applyFill="1" applyBorder="1" applyAlignment="1" applyProtection="1">
      <alignment horizontal="left" vertical="top" wrapText="1"/>
    </xf>
    <xf numFmtId="165" fontId="9" fillId="4" borderId="23" xfId="1" applyNumberFormat="1" applyFont="1" applyFill="1" applyBorder="1" applyAlignment="1" applyProtection="1">
      <alignment horizontal="center" vertical="top" wrapText="1"/>
    </xf>
    <xf numFmtId="165" fontId="9" fillId="4" borderId="23" xfId="1" applyNumberFormat="1" applyFont="1" applyFill="1" applyBorder="1" applyAlignment="1" applyProtection="1">
      <alignment horizontal="center" vertical="top"/>
    </xf>
    <xf numFmtId="166" fontId="9" fillId="4" borderId="23" xfId="1" applyNumberFormat="1" applyFont="1" applyFill="1" applyBorder="1" applyAlignment="1" applyProtection="1">
      <alignment horizontal="right" vertical="top"/>
    </xf>
    <xf numFmtId="164" fontId="9" fillId="4" borderId="23" xfId="1" applyNumberFormat="1" applyFont="1" applyFill="1" applyBorder="1" applyAlignment="1" applyProtection="1">
      <alignment vertical="top"/>
      <protection locked="0"/>
    </xf>
    <xf numFmtId="165" fontId="9" fillId="4" borderId="23" xfId="1" applyNumberFormat="1" applyFont="1" applyFill="1" applyBorder="1" applyAlignment="1" applyProtection="1">
      <alignment horizontal="left" vertical="top" wrapText="1"/>
    </xf>
    <xf numFmtId="165" fontId="9" fillId="4" borderId="23" xfId="2" applyNumberFormat="1" applyFont="1" applyFill="1" applyBorder="1" applyAlignment="1" applyProtection="1">
      <alignment horizontal="center" vertical="top" wrapText="1"/>
    </xf>
    <xf numFmtId="0" fontId="9" fillId="4" borderId="23" xfId="1" applyNumberFormat="1" applyFont="1" applyFill="1" applyBorder="1" applyAlignment="1" applyProtection="1">
      <alignment horizontal="center" vertical="top" wrapText="1"/>
    </xf>
    <xf numFmtId="4" fontId="9" fillId="0" borderId="0" xfId="1" applyNumberFormat="1" applyFont="1" applyFill="1" applyBorder="1" applyAlignment="1" applyProtection="1">
      <alignment horizontal="center" vertical="top" wrapText="1"/>
    </xf>
    <xf numFmtId="168" fontId="9" fillId="4" borderId="23" xfId="2" applyNumberFormat="1" applyFont="1" applyFill="1" applyBorder="1" applyAlignment="1" applyProtection="1">
      <alignment horizontal="center" vertical="top" wrapText="1"/>
    </xf>
    <xf numFmtId="165" fontId="9" fillId="0" borderId="23" xfId="2" applyNumberFormat="1" applyFont="1" applyFill="1" applyBorder="1" applyAlignment="1" applyProtection="1">
      <alignment horizontal="left" vertical="top" wrapText="1"/>
    </xf>
    <xf numFmtId="165" fontId="9" fillId="0" borderId="23" xfId="2" applyNumberFormat="1" applyFont="1" applyFill="1" applyBorder="1" applyAlignment="1" applyProtection="1">
      <alignment horizontal="center" vertical="top" wrapText="1"/>
    </xf>
    <xf numFmtId="0" fontId="9" fillId="0" borderId="23" xfId="2" applyNumberFormat="1" applyFont="1" applyFill="1" applyBorder="1" applyAlignment="1" applyProtection="1">
      <alignment horizontal="center" vertical="top" wrapText="1"/>
    </xf>
    <xf numFmtId="166" fontId="9" fillId="0" borderId="23" xfId="2" applyNumberFormat="1" applyFont="1" applyFill="1" applyBorder="1" applyAlignment="1" applyProtection="1">
      <alignment horizontal="right" vertical="top"/>
    </xf>
    <xf numFmtId="164" fontId="9" fillId="4" borderId="23" xfId="2" applyNumberFormat="1" applyFont="1" applyFill="1" applyBorder="1" applyAlignment="1" applyProtection="1">
      <alignment vertical="top"/>
    </xf>
    <xf numFmtId="168" fontId="9" fillId="4" borderId="23" xfId="2" applyNumberFormat="1" applyFont="1" applyFill="1" applyBorder="1" applyAlignment="1" applyProtection="1">
      <alignment horizontal="right" vertical="top" wrapText="1"/>
    </xf>
    <xf numFmtId="164" fontId="9" fillId="4" borderId="23" xfId="2" applyNumberFormat="1" applyFont="1" applyFill="1" applyBorder="1" applyAlignment="1" applyProtection="1">
      <alignment vertical="top"/>
      <protection locked="0"/>
    </xf>
    <xf numFmtId="165" fontId="9" fillId="4" borderId="23" xfId="2" applyNumberFormat="1" applyFont="1" applyFill="1" applyBorder="1" applyAlignment="1" applyProtection="1">
      <alignment horizontal="left" vertical="top" wrapText="1"/>
    </xf>
    <xf numFmtId="164" fontId="9" fillId="4" borderId="23" xfId="1" applyNumberFormat="1" applyFont="1" applyFill="1" applyBorder="1" applyAlignment="1" applyProtection="1">
      <alignment vertical="top"/>
    </xf>
    <xf numFmtId="0" fontId="9" fillId="4" borderId="23" xfId="2" applyNumberFormat="1" applyFont="1" applyFill="1" applyBorder="1" applyAlignment="1" applyProtection="1">
      <alignment horizontal="center" vertical="top" wrapText="1"/>
    </xf>
    <xf numFmtId="166" fontId="9" fillId="4" borderId="23" xfId="2" applyNumberFormat="1" applyFont="1" applyFill="1" applyBorder="1" applyAlignment="1" applyProtection="1">
      <alignment horizontal="right" vertical="top"/>
    </xf>
    <xf numFmtId="168" fontId="9" fillId="4" borderId="4" xfId="2" applyNumberFormat="1" applyFont="1" applyFill="1" applyBorder="1" applyAlignment="1" applyProtection="1">
      <alignment horizontal="right" vertical="top" wrapText="1"/>
    </xf>
    <xf numFmtId="166" fontId="9" fillId="4" borderId="4" xfId="2" applyNumberFormat="1" applyFont="1" applyFill="1" applyBorder="1" applyAlignment="1" applyProtection="1">
      <alignment horizontal="right" vertical="top"/>
    </xf>
    <xf numFmtId="166" fontId="9" fillId="4" borderId="0" xfId="2" applyNumberFormat="1" applyFont="1" applyFill="1" applyBorder="1" applyAlignment="1" applyProtection="1">
      <alignment horizontal="right" vertical="top"/>
    </xf>
    <xf numFmtId="4" fontId="9" fillId="0" borderId="0" xfId="1" applyNumberFormat="1" applyFont="1" applyFill="1" applyBorder="1" applyAlignment="1" applyProtection="1">
      <alignment horizontal="center" vertical="top"/>
    </xf>
    <xf numFmtId="168" fontId="9" fillId="4" borderId="24" xfId="1" applyNumberFormat="1" applyFont="1" applyFill="1" applyBorder="1" applyAlignment="1" applyProtection="1">
      <alignment horizontal="center" vertical="top" wrapText="1"/>
    </xf>
    <xf numFmtId="165" fontId="9" fillId="4" borderId="25" xfId="1" applyNumberFormat="1" applyFont="1" applyFill="1" applyBorder="1" applyAlignment="1" applyProtection="1">
      <alignment horizontal="left" vertical="top" wrapText="1"/>
    </xf>
    <xf numFmtId="165" fontId="9" fillId="4" borderId="24" xfId="1" applyNumberFormat="1" applyFont="1" applyFill="1" applyBorder="1" applyAlignment="1" applyProtection="1">
      <alignment horizontal="center" vertical="top" wrapText="1"/>
    </xf>
    <xf numFmtId="0" fontId="9" fillId="4" borderId="25" xfId="1" applyNumberFormat="1" applyFont="1" applyFill="1" applyBorder="1" applyAlignment="1" applyProtection="1">
      <alignment horizontal="center" vertical="top" wrapText="1"/>
    </xf>
    <xf numFmtId="166" fontId="9" fillId="4" borderId="24" xfId="1" applyNumberFormat="1" applyFont="1" applyFill="1" applyBorder="1" applyAlignment="1" applyProtection="1">
      <alignment horizontal="right" vertical="top"/>
    </xf>
    <xf numFmtId="164" fontId="9" fillId="4" borderId="25" xfId="1" applyNumberFormat="1" applyFont="1" applyFill="1" applyBorder="1" applyAlignment="1" applyProtection="1">
      <alignment vertical="top"/>
      <protection locked="0"/>
    </xf>
    <xf numFmtId="164" fontId="9" fillId="0" borderId="24" xfId="1" applyNumberFormat="1" applyFont="1" applyFill="1" applyBorder="1" applyAlignment="1" applyProtection="1">
      <alignment vertical="top"/>
    </xf>
    <xf numFmtId="165" fontId="9" fillId="4" borderId="0" xfId="1" applyNumberFormat="1" applyFont="1" applyFill="1" applyBorder="1" applyAlignment="1" applyProtection="1">
      <alignment horizontal="left" vertical="top" wrapText="1"/>
    </xf>
    <xf numFmtId="0" fontId="9" fillId="4" borderId="0" xfId="1" applyNumberFormat="1" applyFont="1" applyFill="1" applyBorder="1" applyAlignment="1" applyProtection="1">
      <alignment horizontal="center" vertical="top" wrapText="1"/>
    </xf>
    <xf numFmtId="164" fontId="9" fillId="4" borderId="0" xfId="1" applyNumberFormat="1" applyFont="1" applyFill="1" applyBorder="1" applyAlignment="1" applyProtection="1">
      <alignment vertical="top"/>
      <protection locked="0"/>
    </xf>
    <xf numFmtId="4" fontId="9" fillId="0" borderId="0" xfId="2" applyNumberFormat="1" applyFont="1" applyFill="1" applyBorder="1" applyAlignment="1" applyProtection="1">
      <alignment horizontal="center" vertical="top"/>
    </xf>
    <xf numFmtId="169" fontId="9" fillId="4" borderId="23" xfId="2" applyNumberFormat="1" applyFont="1" applyFill="1" applyBorder="1" applyAlignment="1" applyProtection="1">
      <alignment horizontal="right" vertical="top"/>
    </xf>
    <xf numFmtId="0" fontId="7" fillId="2" borderId="26" xfId="1" applyNumberFormat="1" applyFont="1" applyBorder="1" applyAlignment="1" applyProtection="1">
      <alignment horizontal="center" vertical="center"/>
    </xf>
    <xf numFmtId="7" fontId="2" fillId="2" borderId="30" xfId="1" applyNumberFormat="1" applyFont="1" applyBorder="1" applyAlignment="1" applyProtection="1">
      <alignment horizontal="right" vertical="center"/>
    </xf>
    <xf numFmtId="7" fontId="2" fillId="2" borderId="31" xfId="1" applyNumberFormat="1" applyBorder="1" applyAlignment="1" applyProtection="1">
      <alignment horizontal="right" vertical="center"/>
    </xf>
    <xf numFmtId="7" fontId="2" fillId="2" borderId="0" xfId="1" applyNumberFormat="1" applyBorder="1" applyAlignment="1">
      <alignment horizontal="right" vertical="center"/>
    </xf>
    <xf numFmtId="0" fontId="7" fillId="2" borderId="32" xfId="1" applyNumberFormat="1" applyFont="1" applyBorder="1" applyAlignment="1" applyProtection="1">
      <alignment horizontal="center" vertical="center"/>
    </xf>
    <xf numFmtId="0" fontId="2" fillId="2" borderId="0" xfId="1" applyNumberFormat="1" applyAlignment="1">
      <alignment vertical="center"/>
    </xf>
    <xf numFmtId="0" fontId="7" fillId="2" borderId="34" xfId="1" applyNumberFormat="1" applyFont="1" applyBorder="1" applyAlignment="1" applyProtection="1">
      <alignment vertical="top"/>
    </xf>
    <xf numFmtId="165" fontId="7" fillId="5" borderId="20" xfId="1" applyNumberFormat="1" applyFont="1" applyFill="1" applyBorder="1" applyAlignment="1" applyProtection="1">
      <alignment horizontal="left" vertical="center"/>
    </xf>
    <xf numFmtId="1" fontId="2" fillId="2" borderId="21" xfId="1" applyNumberFormat="1" applyBorder="1" applyAlignment="1" applyProtection="1">
      <alignment horizontal="center" vertical="top"/>
    </xf>
    <xf numFmtId="0" fontId="2" fillId="2" borderId="21" xfId="1" applyNumberFormat="1" applyBorder="1" applyAlignment="1" applyProtection="1">
      <alignment horizontal="center" vertical="top"/>
    </xf>
    <xf numFmtId="166" fontId="2" fillId="2" borderId="21" xfId="1" applyNumberFormat="1" applyBorder="1" applyAlignment="1" applyProtection="1">
      <alignment horizontal="center" vertical="top"/>
    </xf>
    <xf numFmtId="7" fontId="2" fillId="2" borderId="21" xfId="1" applyNumberFormat="1" applyBorder="1" applyAlignment="1" applyProtection="1">
      <alignment horizontal="right"/>
    </xf>
    <xf numFmtId="7" fontId="2" fillId="2" borderId="22" xfId="1" applyNumberFormat="1" applyBorder="1" applyAlignment="1" applyProtection="1">
      <alignment horizontal="right"/>
    </xf>
    <xf numFmtId="167" fontId="9" fillId="0" borderId="4" xfId="4" applyNumberFormat="1" applyFont="1" applyFill="1" applyBorder="1" applyAlignment="1" applyProtection="1">
      <alignment horizontal="center" vertical="top"/>
    </xf>
    <xf numFmtId="4" fontId="9" fillId="0" borderId="4" xfId="4" applyNumberFormat="1" applyFont="1" applyFill="1" applyBorder="1" applyAlignment="1" applyProtection="1">
      <alignment horizontal="center" vertical="top" wrapText="1"/>
    </xf>
    <xf numFmtId="165" fontId="9" fillId="4" borderId="23" xfId="4" applyNumberFormat="1" applyFont="1" applyFill="1" applyBorder="1" applyAlignment="1" applyProtection="1">
      <alignment horizontal="center" vertical="top" wrapText="1"/>
    </xf>
    <xf numFmtId="168" fontId="9" fillId="0" borderId="23" xfId="4" applyNumberFormat="1" applyFont="1" applyFill="1" applyBorder="1" applyAlignment="1" applyProtection="1">
      <alignment horizontal="right" vertical="top" wrapText="1"/>
    </xf>
    <xf numFmtId="167" fontId="9" fillId="0" borderId="4" xfId="3" applyNumberFormat="1" applyFont="1" applyFill="1" applyBorder="1" applyAlignment="1" applyProtection="1">
      <alignment horizontal="center" vertical="top"/>
    </xf>
    <xf numFmtId="7" fontId="2" fillId="2" borderId="21" xfId="4" applyNumberFormat="1" applyBorder="1" applyAlignment="1">
      <alignment horizontal="right"/>
    </xf>
    <xf numFmtId="0" fontId="7" fillId="2" borderId="34" xfId="4" applyNumberFormat="1" applyFont="1" applyBorder="1" applyAlignment="1" applyProtection="1">
      <alignment vertical="top"/>
    </xf>
    <xf numFmtId="4" fontId="9" fillId="0" borderId="4" xfId="4" applyNumberFormat="1" applyFont="1" applyFill="1" applyBorder="1" applyAlignment="1" applyProtection="1">
      <alignment horizontal="center" vertical="top"/>
    </xf>
    <xf numFmtId="168" fontId="9" fillId="0" borderId="24" xfId="4" applyNumberFormat="1" applyFont="1" applyFill="1" applyBorder="1" applyAlignment="1" applyProtection="1">
      <alignment horizontal="right" vertical="top" wrapText="1"/>
    </xf>
    <xf numFmtId="0" fontId="2" fillId="0" borderId="0" xfId="1" applyNumberFormat="1" applyFill="1"/>
    <xf numFmtId="0" fontId="2" fillId="2" borderId="34" xfId="4" applyNumberFormat="1" applyBorder="1" applyAlignment="1" applyProtection="1">
      <alignment horizontal="center" vertical="top"/>
    </xf>
    <xf numFmtId="4" fontId="9" fillId="0" borderId="4" xfId="3" applyNumberFormat="1" applyFont="1" applyFill="1" applyBorder="1" applyAlignment="1" applyProtection="1">
      <alignment horizontal="center" vertical="top" wrapText="1"/>
    </xf>
    <xf numFmtId="7" fontId="2" fillId="0" borderId="21" xfId="4" applyNumberFormat="1" applyFill="1" applyBorder="1" applyAlignment="1">
      <alignment horizontal="right"/>
    </xf>
    <xf numFmtId="0" fontId="2" fillId="0" borderId="34" xfId="4" applyNumberFormat="1" applyFill="1" applyBorder="1" applyAlignment="1" applyProtection="1">
      <alignment horizontal="center" vertical="top"/>
    </xf>
    <xf numFmtId="4" fontId="9" fillId="0" borderId="4" xfId="5" applyNumberFormat="1" applyFont="1" applyFill="1" applyBorder="1" applyAlignment="1" applyProtection="1">
      <alignment horizontal="center" vertical="top" wrapText="1"/>
    </xf>
    <xf numFmtId="0" fontId="2" fillId="0" borderId="34" xfId="4" applyNumberFormat="1" applyFill="1" applyBorder="1" applyAlignment="1" applyProtection="1">
      <alignment vertical="top"/>
    </xf>
    <xf numFmtId="168" fontId="9" fillId="0" borderId="24" xfId="1" applyNumberFormat="1" applyFont="1" applyFill="1" applyBorder="1" applyAlignment="1" applyProtection="1">
      <alignment horizontal="center" vertical="top" wrapText="1"/>
    </xf>
    <xf numFmtId="4" fontId="9" fillId="0" borderId="0" xfId="4" applyNumberFormat="1" applyFont="1" applyFill="1" applyBorder="1" applyAlignment="1" applyProtection="1">
      <alignment horizontal="center" vertical="top" wrapText="1"/>
    </xf>
    <xf numFmtId="168" fontId="9" fillId="0" borderId="34" xfId="4" applyNumberFormat="1" applyFont="1" applyFill="1" applyBorder="1" applyAlignment="1" applyProtection="1">
      <alignment horizontal="left" vertical="top" wrapText="1"/>
    </xf>
    <xf numFmtId="0" fontId="2" fillId="0" borderId="34" xfId="4" applyNumberFormat="1" applyFill="1" applyBorder="1" applyAlignment="1" applyProtection="1">
      <alignment horizontal="left" vertical="top"/>
    </xf>
    <xf numFmtId="165" fontId="9" fillId="4" borderId="23" xfId="3" applyNumberFormat="1" applyFont="1" applyFill="1" applyBorder="1" applyAlignment="1" applyProtection="1">
      <alignment horizontal="left" vertical="top" wrapText="1"/>
    </xf>
    <xf numFmtId="1" fontId="2" fillId="4" borderId="23" xfId="4" applyNumberFormat="1" applyFill="1" applyBorder="1" applyAlignment="1" applyProtection="1">
      <alignment horizontal="center" vertical="top"/>
    </xf>
    <xf numFmtId="0" fontId="2" fillId="4" borderId="23" xfId="4" applyNumberFormat="1" applyFont="1" applyFill="1" applyBorder="1" applyAlignment="1" applyProtection="1">
      <alignment horizontal="center" vertical="top"/>
    </xf>
    <xf numFmtId="0" fontId="2" fillId="4" borderId="23" xfId="4" applyNumberFormat="1" applyFill="1" applyBorder="1" applyAlignment="1" applyProtection="1">
      <alignment horizontal="right" vertical="top"/>
    </xf>
    <xf numFmtId="4" fontId="9" fillId="0" borderId="4" xfId="6" applyNumberFormat="1" applyFont="1" applyFill="1" applyBorder="1" applyAlignment="1" applyProtection="1">
      <alignment horizontal="center" vertical="top"/>
    </xf>
    <xf numFmtId="168" fontId="9" fillId="0" borderId="23" xfId="6" applyNumberFormat="1" applyFont="1" applyFill="1" applyBorder="1" applyAlignment="1" applyProtection="1">
      <alignment horizontal="center" vertical="top" wrapText="1"/>
    </xf>
    <xf numFmtId="4" fontId="9" fillId="0" borderId="0" xfId="6" applyNumberFormat="1" applyFont="1" applyFill="1" applyBorder="1" applyAlignment="1" applyProtection="1">
      <alignment horizontal="center" vertical="top"/>
    </xf>
    <xf numFmtId="4" fontId="9" fillId="0" borderId="4" xfId="6" applyNumberFormat="1" applyFont="1" applyFill="1" applyBorder="1" applyAlignment="1" applyProtection="1">
      <alignment horizontal="center" vertical="top" wrapText="1"/>
    </xf>
    <xf numFmtId="7" fontId="2" fillId="2" borderId="0" xfId="4" applyNumberFormat="1" applyBorder="1" applyAlignment="1">
      <alignment horizontal="right"/>
    </xf>
    <xf numFmtId="0" fontId="2" fillId="2" borderId="0" xfId="1" applyNumberFormat="1" applyBorder="1" applyAlignment="1">
      <alignment horizontal="right"/>
    </xf>
    <xf numFmtId="1" fontId="2" fillId="4" borderId="23" xfId="4" applyNumberFormat="1" applyFont="1" applyFill="1" applyBorder="1" applyAlignment="1" applyProtection="1">
      <alignment horizontal="center" vertical="top"/>
    </xf>
    <xf numFmtId="0" fontId="7" fillId="2" borderId="35" xfId="1" applyNumberFormat="1" applyFont="1" applyBorder="1" applyAlignment="1" applyProtection="1">
      <alignment horizontal="center" vertical="center"/>
    </xf>
    <xf numFmtId="0" fontId="7" fillId="2" borderId="40" xfId="1" applyNumberFormat="1" applyFont="1" applyBorder="1" applyAlignment="1" applyProtection="1">
      <alignment horizontal="center" vertical="center"/>
    </xf>
    <xf numFmtId="7" fontId="2" fillId="0" borderId="0" xfId="4" applyNumberFormat="1" applyFill="1" applyBorder="1" applyAlignment="1">
      <alignment horizontal="right"/>
    </xf>
    <xf numFmtId="4" fontId="9" fillId="0" borderId="23" xfId="7" applyNumberFormat="1" applyFont="1" applyFill="1" applyBorder="1" applyAlignment="1" applyProtection="1">
      <alignment horizontal="center" vertical="top" wrapText="1"/>
    </xf>
    <xf numFmtId="168" fontId="9" fillId="0" borderId="23" xfId="7" applyNumberFormat="1" applyFont="1" applyFill="1" applyBorder="1" applyAlignment="1" applyProtection="1">
      <alignment horizontal="right" vertical="top" wrapText="1"/>
    </xf>
    <xf numFmtId="168" fontId="9" fillId="0" borderId="23" xfId="2" applyNumberFormat="1" applyFont="1" applyFill="1" applyBorder="1" applyAlignment="1" applyProtection="1">
      <alignment horizontal="center" vertical="top" wrapText="1"/>
    </xf>
    <xf numFmtId="168" fontId="9" fillId="0" borderId="23" xfId="4" applyNumberFormat="1" applyFont="1" applyFill="1" applyBorder="1" applyAlignment="1" applyProtection="1">
      <alignment horizontal="center" vertical="top" wrapText="1"/>
    </xf>
    <xf numFmtId="168" fontId="9" fillId="0" borderId="23" xfId="3" applyNumberFormat="1" applyFont="1" applyFill="1" applyBorder="1" applyAlignment="1" applyProtection="1">
      <alignment horizontal="center" vertical="top" wrapText="1"/>
    </xf>
    <xf numFmtId="4" fontId="9" fillId="0" borderId="0" xfId="6" applyNumberFormat="1" applyFont="1" applyFill="1" applyBorder="1" applyAlignment="1" applyProtection="1">
      <alignment horizontal="center" vertical="top" wrapText="1"/>
    </xf>
    <xf numFmtId="4" fontId="9" fillId="0" borderId="4" xfId="3" applyNumberFormat="1" applyFont="1" applyFill="1" applyBorder="1" applyAlignment="1" applyProtection="1">
      <alignment horizontal="center" vertical="top"/>
    </xf>
    <xf numFmtId="4" fontId="9" fillId="0" borderId="0" xfId="4" applyNumberFormat="1" applyFont="1" applyFill="1" applyBorder="1" applyAlignment="1" applyProtection="1">
      <alignment horizontal="center" vertical="top"/>
    </xf>
    <xf numFmtId="168" fontId="9" fillId="0" borderId="23" xfId="8" applyNumberFormat="1" applyFont="1" applyFill="1" applyBorder="1" applyAlignment="1" applyProtection="1">
      <alignment horizontal="center" vertical="top" wrapText="1"/>
    </xf>
    <xf numFmtId="0" fontId="7" fillId="0" borderId="40" xfId="1" applyNumberFormat="1" applyFont="1" applyFill="1" applyBorder="1" applyAlignment="1" applyProtection="1">
      <alignment horizontal="center" vertical="center"/>
    </xf>
    <xf numFmtId="168" fontId="9" fillId="0" borderId="23" xfId="2" applyNumberFormat="1" applyFont="1" applyFill="1" applyBorder="1" applyAlignment="1" applyProtection="1">
      <alignment horizontal="right" vertical="top" wrapText="1"/>
    </xf>
    <xf numFmtId="168" fontId="9" fillId="0" borderId="4" xfId="2" applyNumberFormat="1" applyFont="1" applyFill="1" applyBorder="1" applyAlignment="1" applyProtection="1">
      <alignment horizontal="right" vertical="top" wrapText="1"/>
    </xf>
    <xf numFmtId="168" fontId="2" fillId="0" borderId="4" xfId="2" applyNumberFormat="1" applyFont="1" applyFill="1" applyBorder="1" applyAlignment="1" applyProtection="1">
      <alignment horizontal="right" vertical="top" wrapText="1"/>
    </xf>
    <xf numFmtId="7" fontId="2" fillId="2" borderId="0" xfId="1" applyNumberFormat="1" applyFont="1" applyBorder="1" applyAlignment="1">
      <alignment horizontal="right"/>
    </xf>
    <xf numFmtId="168" fontId="2" fillId="0" borderId="4" xfId="2" applyNumberFormat="1" applyFont="1" applyFill="1" applyBorder="1" applyAlignment="1" applyProtection="1">
      <alignment horizontal="center" vertical="top" wrapText="1"/>
    </xf>
    <xf numFmtId="168" fontId="2" fillId="0" borderId="40" xfId="2" applyNumberFormat="1" applyFont="1" applyFill="1" applyBorder="1" applyAlignment="1" applyProtection="1">
      <alignment horizontal="right" vertical="top" wrapText="1"/>
    </xf>
    <xf numFmtId="168" fontId="2" fillId="0" borderId="23" xfId="2" applyNumberFormat="1" applyFont="1" applyFill="1" applyBorder="1" applyAlignment="1" applyProtection="1">
      <alignment horizontal="right" vertical="top" wrapText="1"/>
    </xf>
    <xf numFmtId="7" fontId="2" fillId="0" borderId="0" xfId="1" applyNumberFormat="1" applyFill="1" applyBorder="1" applyAlignment="1">
      <alignment horizontal="right"/>
    </xf>
    <xf numFmtId="165" fontId="2" fillId="4" borderId="4" xfId="2" applyNumberFormat="1" applyFont="1" applyFill="1" applyBorder="1" applyAlignment="1" applyProtection="1">
      <alignment horizontal="left" vertical="top" wrapText="1"/>
    </xf>
    <xf numFmtId="165" fontId="2" fillId="4" borderId="4" xfId="2" applyNumberFormat="1" applyFont="1" applyFill="1" applyBorder="1" applyAlignment="1" applyProtection="1">
      <alignment horizontal="center" vertical="top" wrapText="1"/>
    </xf>
    <xf numFmtId="0" fontId="2" fillId="4" borderId="4" xfId="2" applyNumberFormat="1" applyFont="1" applyFill="1" applyBorder="1" applyAlignment="1" applyProtection="1">
      <alignment horizontal="center" vertical="top" wrapText="1"/>
    </xf>
    <xf numFmtId="168" fontId="2" fillId="4" borderId="4" xfId="2" applyNumberFormat="1" applyFont="1" applyFill="1" applyBorder="1" applyAlignment="1" applyProtection="1">
      <alignment horizontal="right" vertical="top" wrapText="1"/>
    </xf>
    <xf numFmtId="172" fontId="2" fillId="4" borderId="4" xfId="2" applyNumberFormat="1" applyFont="1" applyFill="1" applyBorder="1" applyAlignment="1" applyProtection="1">
      <alignment horizontal="right" vertical="top" wrapText="1"/>
    </xf>
    <xf numFmtId="165" fontId="2" fillId="4" borderId="23" xfId="2" applyNumberFormat="1" applyFont="1" applyFill="1" applyBorder="1" applyAlignment="1" applyProtection="1">
      <alignment horizontal="center" vertical="top" wrapText="1"/>
    </xf>
    <xf numFmtId="168" fontId="9" fillId="4" borderId="24" xfId="2" applyNumberFormat="1" applyFont="1" applyFill="1" applyBorder="1" applyAlignment="1" applyProtection="1">
      <alignment horizontal="center" vertical="top" wrapText="1"/>
    </xf>
    <xf numFmtId="165" fontId="9" fillId="4" borderId="24" xfId="2" applyNumberFormat="1" applyFont="1" applyFill="1" applyBorder="1" applyAlignment="1" applyProtection="1">
      <alignment horizontal="left" vertical="top" wrapText="1"/>
    </xf>
    <xf numFmtId="165" fontId="9" fillId="4" borderId="24" xfId="2" applyNumberFormat="1" applyFont="1" applyFill="1" applyBorder="1" applyAlignment="1" applyProtection="1">
      <alignment horizontal="center" vertical="top" wrapText="1"/>
    </xf>
    <xf numFmtId="0" fontId="2" fillId="4" borderId="25" xfId="2" applyNumberFormat="1" applyFont="1" applyFill="1" applyBorder="1" applyAlignment="1" applyProtection="1">
      <alignment horizontal="center" vertical="top" wrapText="1"/>
    </xf>
    <xf numFmtId="166" fontId="9" fillId="4" borderId="24" xfId="2" applyNumberFormat="1" applyFont="1" applyFill="1" applyBorder="1" applyAlignment="1" applyProtection="1">
      <alignment horizontal="right" vertical="top"/>
    </xf>
    <xf numFmtId="165" fontId="2" fillId="4" borderId="4" xfId="2" quotePrefix="1" applyNumberFormat="1" applyFont="1" applyFill="1" applyBorder="1" applyAlignment="1" applyProtection="1">
      <alignment horizontal="left" vertical="top" wrapText="1"/>
    </xf>
    <xf numFmtId="0" fontId="2" fillId="4" borderId="0" xfId="2" applyNumberFormat="1" applyFont="1" applyFill="1" applyBorder="1" applyAlignment="1" applyProtection="1">
      <alignment horizontal="center" vertical="top" wrapText="1"/>
    </xf>
    <xf numFmtId="165" fontId="9" fillId="4" borderId="23" xfId="2" applyNumberFormat="1" applyFont="1" applyFill="1" applyBorder="1" applyAlignment="1" applyProtection="1">
      <alignment vertical="top" wrapText="1"/>
    </xf>
    <xf numFmtId="0" fontId="9" fillId="4" borderId="0" xfId="2" applyNumberFormat="1" applyFont="1" applyFill="1" applyBorder="1" applyAlignment="1" applyProtection="1">
      <alignment horizontal="center" vertical="top" wrapText="1"/>
    </xf>
    <xf numFmtId="0" fontId="9" fillId="4" borderId="25" xfId="2" applyNumberFormat="1" applyFont="1" applyFill="1" applyBorder="1" applyAlignment="1" applyProtection="1">
      <alignment horizontal="center" vertical="top" wrapText="1"/>
    </xf>
    <xf numFmtId="165" fontId="9" fillId="4" borderId="0" xfId="2" applyNumberFormat="1" applyFont="1" applyFill="1" applyBorder="1" applyAlignment="1" applyProtection="1">
      <alignment vertical="top" wrapText="1"/>
    </xf>
    <xf numFmtId="165" fontId="2" fillId="4" borderId="4" xfId="2" applyNumberFormat="1" applyFont="1" applyFill="1" applyBorder="1" applyAlignment="1" applyProtection="1">
      <alignment vertical="top" wrapText="1"/>
    </xf>
    <xf numFmtId="165" fontId="2" fillId="4" borderId="40" xfId="2" applyNumberFormat="1" applyFont="1" applyFill="1" applyBorder="1" applyAlignment="1" applyProtection="1">
      <alignment vertical="top" wrapText="1"/>
    </xf>
    <xf numFmtId="165" fontId="2" fillId="4" borderId="40" xfId="2" applyNumberFormat="1" applyFont="1" applyFill="1" applyBorder="1" applyAlignment="1" applyProtection="1">
      <alignment horizontal="center" vertical="top" wrapText="1"/>
    </xf>
    <xf numFmtId="0" fontId="2" fillId="4" borderId="40" xfId="2" applyNumberFormat="1" applyFont="1" applyFill="1" applyBorder="1" applyAlignment="1" applyProtection="1">
      <alignment horizontal="center" vertical="top" wrapText="1"/>
    </xf>
    <xf numFmtId="165" fontId="2" fillId="4" borderId="0" xfId="2" applyNumberFormat="1" applyFont="1" applyFill="1" applyBorder="1" applyAlignment="1" applyProtection="1">
      <alignment vertical="top" wrapText="1"/>
    </xf>
    <xf numFmtId="0" fontId="2" fillId="2" borderId="0" xfId="1" applyNumberFormat="1" applyAlignment="1"/>
    <xf numFmtId="0" fontId="2" fillId="2" borderId="0" xfId="2" applyNumberFormat="1"/>
    <xf numFmtId="7" fontId="2" fillId="2" borderId="0" xfId="2" applyNumberFormat="1" applyBorder="1" applyAlignment="1">
      <alignment horizontal="right"/>
    </xf>
    <xf numFmtId="0" fontId="2" fillId="3" borderId="0" xfId="1" applyNumberFormat="1" applyFill="1"/>
    <xf numFmtId="165" fontId="2" fillId="4" borderId="0" xfId="2" quotePrefix="1" applyNumberFormat="1" applyFont="1" applyFill="1" applyBorder="1" applyAlignment="1" applyProtection="1">
      <alignment horizontal="left" vertical="top" wrapText="1"/>
    </xf>
    <xf numFmtId="165" fontId="9" fillId="4" borderId="23" xfId="4" applyNumberFormat="1" applyFont="1" applyFill="1" applyBorder="1" applyAlignment="1" applyProtection="1">
      <alignment horizontal="left" vertical="top" wrapText="1"/>
    </xf>
    <xf numFmtId="0" fontId="9" fillId="4" borderId="23" xfId="4" applyNumberFormat="1" applyFont="1" applyFill="1" applyBorder="1" applyAlignment="1" applyProtection="1">
      <alignment horizontal="center" vertical="top" wrapText="1"/>
    </xf>
    <xf numFmtId="168" fontId="9" fillId="4" borderId="4" xfId="2" applyNumberFormat="1" applyFont="1" applyFill="1" applyBorder="1" applyAlignment="1" applyProtection="1">
      <alignment horizontal="center" vertical="top" wrapText="1"/>
    </xf>
    <xf numFmtId="165" fontId="4" fillId="4" borderId="4" xfId="2" applyNumberFormat="1" applyFont="1" applyFill="1" applyBorder="1" applyAlignment="1" applyProtection="1">
      <alignment vertical="center" wrapText="1"/>
    </xf>
    <xf numFmtId="7" fontId="2" fillId="0" borderId="0" xfId="2" applyNumberFormat="1" applyFill="1" applyBorder="1" applyAlignment="1">
      <alignment horizontal="right"/>
    </xf>
    <xf numFmtId="165" fontId="2" fillId="4" borderId="40" xfId="2" quotePrefix="1" applyNumberFormat="1" applyFont="1" applyFill="1" applyBorder="1" applyAlignment="1" applyProtection="1">
      <alignment horizontal="left" vertical="top" wrapText="1"/>
    </xf>
    <xf numFmtId="165" fontId="2" fillId="4" borderId="24" xfId="2" applyNumberFormat="1" applyFont="1" applyFill="1" applyBorder="1" applyAlignment="1" applyProtection="1">
      <alignment horizontal="center" vertical="top" wrapText="1"/>
    </xf>
    <xf numFmtId="0" fontId="7" fillId="2" borderId="26" xfId="2" applyNumberFormat="1" applyFont="1" applyBorder="1" applyAlignment="1" applyProtection="1">
      <alignment horizontal="center" vertical="center"/>
    </xf>
    <xf numFmtId="0" fontId="10" fillId="0" borderId="0" xfId="3" applyFont="1" applyFill="1" applyAlignment="1"/>
    <xf numFmtId="4" fontId="9" fillId="3" borderId="0" xfId="1" applyNumberFormat="1" applyFont="1" applyFill="1" applyBorder="1" applyAlignment="1" applyProtection="1">
      <alignment horizontal="center" vertical="top" wrapText="1"/>
    </xf>
    <xf numFmtId="168" fontId="9" fillId="0" borderId="34" xfId="1" applyNumberFormat="1" applyFont="1" applyFill="1" applyBorder="1" applyAlignment="1" applyProtection="1">
      <alignment horizontal="center" vertical="top" wrapText="1"/>
    </xf>
    <xf numFmtId="167" fontId="7" fillId="0" borderId="0" xfId="1" applyNumberFormat="1" applyFont="1" applyFill="1" applyBorder="1" applyAlignment="1" applyProtection="1">
      <alignment horizontal="center"/>
    </xf>
    <xf numFmtId="4" fontId="9" fillId="0" borderId="4" xfId="4" applyNumberFormat="1" applyFont="1" applyFill="1" applyBorder="1" applyAlignment="1" applyProtection="1">
      <alignment horizontal="center" vertical="center" wrapText="1"/>
    </xf>
    <xf numFmtId="4" fontId="9" fillId="3" borderId="0" xfId="1" applyNumberFormat="1" applyFont="1" applyFill="1" applyBorder="1" applyAlignment="1" applyProtection="1">
      <alignment horizontal="center" vertical="top"/>
    </xf>
    <xf numFmtId="0" fontId="7" fillId="2" borderId="45" xfId="1" applyNumberFormat="1" applyFont="1" applyBorder="1" applyAlignment="1" applyProtection="1">
      <alignment horizontal="center" vertical="center"/>
    </xf>
    <xf numFmtId="0" fontId="2" fillId="2" borderId="49" xfId="2" applyNumberFormat="1" applyBorder="1" applyAlignment="1" applyProtection="1">
      <alignment horizontal="center" vertical="top"/>
    </xf>
    <xf numFmtId="165" fontId="7" fillId="5" borderId="50" xfId="2" applyNumberFormat="1" applyFont="1" applyFill="1" applyBorder="1" applyAlignment="1" applyProtection="1">
      <alignment horizontal="left" vertical="center" wrapText="1"/>
    </xf>
    <xf numFmtId="1" fontId="2" fillId="2" borderId="50" xfId="2" applyNumberFormat="1" applyBorder="1" applyAlignment="1" applyProtection="1">
      <alignment horizontal="center" vertical="top"/>
    </xf>
    <xf numFmtId="0" fontId="2" fillId="2" borderId="50" xfId="2" applyNumberFormat="1" applyBorder="1" applyAlignment="1" applyProtection="1">
      <alignment vertical="top"/>
    </xf>
    <xf numFmtId="0" fontId="2" fillId="2" borderId="50" xfId="2" applyNumberFormat="1" applyBorder="1" applyAlignment="1" applyProtection="1">
      <alignment horizontal="center" vertical="top"/>
    </xf>
    <xf numFmtId="0" fontId="2" fillId="2" borderId="0" xfId="2" applyNumberFormat="1" applyBorder="1" applyAlignment="1" applyProtection="1">
      <alignment horizontal="right"/>
    </xf>
    <xf numFmtId="0" fontId="2" fillId="2" borderId="51" xfId="2" applyNumberFormat="1" applyBorder="1" applyAlignment="1" applyProtection="1">
      <alignment horizontal="right"/>
    </xf>
    <xf numFmtId="0" fontId="7" fillId="2" borderId="52" xfId="2" applyNumberFormat="1" applyFont="1" applyBorder="1" applyAlignment="1" applyProtection="1">
      <alignment horizontal="center" vertical="center"/>
    </xf>
    <xf numFmtId="7" fontId="2" fillId="2" borderId="53" xfId="2" applyNumberFormat="1" applyFont="1" applyBorder="1" applyAlignment="1" applyProtection="1">
      <alignment horizontal="right"/>
    </xf>
    <xf numFmtId="7" fontId="2" fillId="2" borderId="54" xfId="2" applyNumberFormat="1" applyBorder="1" applyAlignment="1" applyProtection="1">
      <alignment horizontal="right"/>
    </xf>
    <xf numFmtId="0" fontId="7" fillId="2" borderId="6" xfId="2" applyNumberFormat="1" applyFont="1" applyBorder="1" applyAlignment="1" applyProtection="1">
      <alignment horizontal="center" vertical="center"/>
    </xf>
    <xf numFmtId="1" fontId="7" fillId="2" borderId="55" xfId="2" applyNumberFormat="1" applyFont="1" applyBorder="1" applyAlignment="1" applyProtection="1">
      <alignment horizontal="left" vertical="center" wrapText="1"/>
    </xf>
    <xf numFmtId="1" fontId="7" fillId="2" borderId="7" xfId="2" applyNumberFormat="1" applyFont="1" applyBorder="1" applyAlignment="1" applyProtection="1">
      <alignment horizontal="left" vertical="center" wrapText="1"/>
    </xf>
    <xf numFmtId="1" fontId="7" fillId="2" borderId="9" xfId="2" applyNumberFormat="1" applyFont="1" applyBorder="1" applyAlignment="1" applyProtection="1">
      <alignment horizontal="left" vertical="center" wrapText="1"/>
    </xf>
    <xf numFmtId="0" fontId="2" fillId="2" borderId="0" xfId="2" applyNumberFormat="1" applyAlignment="1"/>
    <xf numFmtId="7" fontId="2" fillId="2" borderId="30" xfId="2" applyNumberFormat="1" applyFont="1" applyBorder="1" applyAlignment="1" applyProtection="1">
      <alignment horizontal="right"/>
    </xf>
    <xf numFmtId="7" fontId="2" fillId="2" borderId="43" xfId="2" applyNumberFormat="1" applyBorder="1" applyAlignment="1" applyProtection="1">
      <alignment horizontal="right"/>
    </xf>
    <xf numFmtId="0" fontId="7" fillId="2" borderId="11" xfId="2" applyNumberFormat="1" applyFont="1" applyBorder="1" applyAlignment="1" applyProtection="1">
      <alignment horizontal="center" vertical="center"/>
    </xf>
    <xf numFmtId="7" fontId="2" fillId="2" borderId="13" xfId="2" applyNumberFormat="1" applyFont="1" applyBorder="1" applyAlignment="1" applyProtection="1">
      <alignment horizontal="right"/>
    </xf>
    <xf numFmtId="7" fontId="2" fillId="2" borderId="57" xfId="2" applyNumberFormat="1" applyBorder="1" applyAlignment="1" applyProtection="1">
      <alignment horizontal="right"/>
    </xf>
    <xf numFmtId="0" fontId="2" fillId="2" borderId="40" xfId="2" applyNumberFormat="1" applyBorder="1" applyAlignment="1">
      <alignment vertical="top"/>
    </xf>
    <xf numFmtId="0" fontId="2" fillId="2" borderId="25" xfId="2" applyNumberFormat="1" applyBorder="1"/>
    <xf numFmtId="0" fontId="2" fillId="2" borderId="25" xfId="2" applyNumberFormat="1" applyBorder="1" applyAlignment="1">
      <alignment horizontal="center"/>
    </xf>
    <xf numFmtId="7" fontId="2" fillId="2" borderId="25" xfId="2" applyNumberFormat="1" applyBorder="1" applyAlignment="1">
      <alignment horizontal="right"/>
    </xf>
    <xf numFmtId="0" fontId="2" fillId="2" borderId="33" xfId="2" applyNumberFormat="1" applyBorder="1" applyAlignment="1">
      <alignment horizontal="right"/>
    </xf>
    <xf numFmtId="0" fontId="2" fillId="2" borderId="0" xfId="1" applyNumberFormat="1" applyAlignment="1">
      <alignment vertical="top"/>
    </xf>
    <xf numFmtId="0" fontId="2" fillId="2" borderId="0" xfId="1" applyNumberFormat="1" applyAlignment="1">
      <alignment horizontal="center"/>
    </xf>
    <xf numFmtId="0" fontId="2" fillId="2" borderId="0" xfId="1" applyNumberFormat="1" applyAlignment="1">
      <alignment horizontal="right"/>
    </xf>
    <xf numFmtId="167" fontId="9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1" applyNumberFormat="1" applyBorder="1"/>
    <xf numFmtId="0" fontId="2" fillId="2" borderId="0" xfId="1" applyNumberFormat="1"/>
    <xf numFmtId="165" fontId="9" fillId="0" borderId="23" xfId="1" applyNumberFormat="1" applyFont="1" applyFill="1" applyBorder="1" applyAlignment="1" applyProtection="1">
      <alignment horizontal="center" vertical="top" wrapText="1"/>
    </xf>
    <xf numFmtId="168" fontId="9" fillId="0" borderId="23" xfId="1" applyNumberFormat="1" applyFont="1" applyFill="1" applyBorder="1" applyAlignment="1" applyProtection="1">
      <alignment horizontal="center" vertical="top" wrapText="1"/>
    </xf>
    <xf numFmtId="164" fontId="9" fillId="0" borderId="23" xfId="1" applyNumberFormat="1" applyFont="1" applyFill="1" applyBorder="1" applyAlignment="1" applyProtection="1">
      <alignment vertical="top"/>
    </xf>
    <xf numFmtId="4" fontId="9" fillId="3" borderId="0" xfId="1" applyNumberFormat="1" applyFont="1" applyFill="1" applyBorder="1" applyAlignment="1" applyProtection="1">
      <alignment horizontal="center" vertical="top" wrapText="1"/>
    </xf>
    <xf numFmtId="7" fontId="2" fillId="4" borderId="21" xfId="1" applyNumberFormat="1" applyFill="1" applyBorder="1" applyAlignment="1" applyProtection="1">
      <alignment horizontal="right"/>
    </xf>
    <xf numFmtId="165" fontId="9" fillId="4" borderId="4" xfId="4" applyNumberFormat="1" applyFont="1" applyFill="1" applyBorder="1" applyAlignment="1" applyProtection="1">
      <alignment horizontal="left" vertical="top" wrapText="1"/>
    </xf>
    <xf numFmtId="1" fontId="9" fillId="4" borderId="23" xfId="4" applyNumberFormat="1" applyFont="1" applyFill="1" applyBorder="1" applyAlignment="1" applyProtection="1">
      <alignment horizontal="right" vertical="top"/>
    </xf>
    <xf numFmtId="164" fontId="9" fillId="4" borderId="23" xfId="4" applyNumberFormat="1" applyFont="1" applyFill="1" applyBorder="1" applyAlignment="1" applyProtection="1">
      <alignment vertical="top"/>
    </xf>
    <xf numFmtId="1" fontId="2" fillId="4" borderId="23" xfId="4" applyNumberFormat="1" applyFont="1" applyFill="1" applyBorder="1" applyAlignment="1" applyProtection="1">
      <alignment horizontal="right" vertical="top"/>
    </xf>
    <xf numFmtId="165" fontId="9" fillId="4" borderId="23" xfId="3" applyNumberFormat="1" applyFont="1" applyFill="1" applyBorder="1" applyAlignment="1" applyProtection="1">
      <alignment horizontal="center" vertical="top" wrapText="1"/>
    </xf>
    <xf numFmtId="0" fontId="9" fillId="4" borderId="23" xfId="3" applyNumberFormat="1" applyFont="1" applyFill="1" applyBorder="1" applyAlignment="1" applyProtection="1">
      <alignment horizontal="center" vertical="top" wrapText="1"/>
    </xf>
    <xf numFmtId="165" fontId="7" fillId="4" borderId="20" xfId="4" applyNumberFormat="1" applyFont="1" applyFill="1" applyBorder="1" applyAlignment="1" applyProtection="1">
      <alignment vertical="center" wrapText="1"/>
    </xf>
    <xf numFmtId="1" fontId="2" fillId="6" borderId="21" xfId="4" applyNumberFormat="1" applyFill="1" applyBorder="1" applyAlignment="1" applyProtection="1">
      <alignment horizontal="center" vertical="top"/>
    </xf>
    <xf numFmtId="1" fontId="2" fillId="6" borderId="21" xfId="4" applyNumberFormat="1" applyFill="1" applyBorder="1" applyAlignment="1" applyProtection="1">
      <alignment vertical="top"/>
    </xf>
    <xf numFmtId="1" fontId="2" fillId="4" borderId="21" xfId="4" applyNumberFormat="1" applyFill="1" applyBorder="1" applyAlignment="1" applyProtection="1">
      <alignment horizontal="center" vertical="top"/>
    </xf>
    <xf numFmtId="7" fontId="2" fillId="6" borderId="22" xfId="4" applyNumberFormat="1" applyFill="1" applyBorder="1" applyAlignment="1" applyProtection="1">
      <alignment horizontal="right"/>
    </xf>
    <xf numFmtId="165" fontId="9" fillId="4" borderId="0" xfId="4" applyNumberFormat="1" applyFont="1" applyFill="1" applyBorder="1" applyAlignment="1" applyProtection="1">
      <alignment horizontal="left" vertical="top" wrapText="1"/>
    </xf>
    <xf numFmtId="0" fontId="9" fillId="4" borderId="0" xfId="4" applyNumberFormat="1" applyFont="1" applyFill="1" applyBorder="1" applyAlignment="1" applyProtection="1">
      <alignment horizontal="center" vertical="top" wrapText="1"/>
    </xf>
    <xf numFmtId="165" fontId="9" fillId="4" borderId="24" xfId="4" applyNumberFormat="1" applyFont="1" applyFill="1" applyBorder="1" applyAlignment="1" applyProtection="1">
      <alignment horizontal="left" vertical="top" wrapText="1"/>
    </xf>
    <xf numFmtId="165" fontId="9" fillId="4" borderId="24" xfId="4" applyNumberFormat="1" applyFont="1" applyFill="1" applyBorder="1" applyAlignment="1" applyProtection="1">
      <alignment horizontal="center" vertical="top" wrapText="1"/>
    </xf>
    <xf numFmtId="0" fontId="9" fillId="4" borderId="24" xfId="4" applyNumberFormat="1" applyFont="1" applyFill="1" applyBorder="1" applyAlignment="1" applyProtection="1">
      <alignment horizontal="center" vertical="top" wrapText="1"/>
    </xf>
    <xf numFmtId="1" fontId="9" fillId="4" borderId="24" xfId="4" applyNumberFormat="1" applyFont="1" applyFill="1" applyBorder="1" applyAlignment="1" applyProtection="1">
      <alignment horizontal="right" vertical="top"/>
    </xf>
    <xf numFmtId="164" fontId="9" fillId="4" borderId="24" xfId="1" applyNumberFormat="1" applyFont="1" applyFill="1" applyBorder="1" applyAlignment="1" applyProtection="1">
      <alignment vertical="top"/>
      <protection locked="0"/>
    </xf>
    <xf numFmtId="164" fontId="9" fillId="4" borderId="24" xfId="1" applyNumberFormat="1" applyFont="1" applyFill="1" applyBorder="1" applyAlignment="1" applyProtection="1">
      <alignment vertical="top"/>
    </xf>
    <xf numFmtId="0" fontId="10" fillId="4" borderId="0" xfId="4" applyFont="1" applyFill="1" applyBorder="1" applyAlignment="1" applyProtection="1"/>
    <xf numFmtId="1" fontId="9" fillId="4" borderId="23" xfId="4" applyNumberFormat="1" applyFont="1" applyFill="1" applyBorder="1" applyAlignment="1" applyProtection="1">
      <alignment horizontal="right" vertical="top" wrapText="1"/>
    </xf>
    <xf numFmtId="165" fontId="7" fillId="7" borderId="20" xfId="4" applyNumberFormat="1" applyFont="1" applyFill="1" applyBorder="1" applyAlignment="1" applyProtection="1">
      <alignment horizontal="left" vertical="center" wrapText="1"/>
    </xf>
    <xf numFmtId="0" fontId="2" fillId="6" borderId="21" xfId="4" applyNumberFormat="1" applyFill="1" applyBorder="1" applyAlignment="1" applyProtection="1">
      <alignment vertical="top"/>
    </xf>
    <xf numFmtId="0" fontId="2" fillId="4" borderId="21" xfId="4" applyNumberFormat="1" applyFill="1" applyBorder="1" applyAlignment="1" applyProtection="1">
      <alignment horizontal="center" vertical="top"/>
    </xf>
    <xf numFmtId="0" fontId="2" fillId="6" borderId="21" xfId="4" applyNumberFormat="1" applyFill="1" applyBorder="1" applyAlignment="1" applyProtection="1">
      <alignment horizontal="center" vertical="top"/>
    </xf>
    <xf numFmtId="164" fontId="9" fillId="4" borderId="23" xfId="4" applyNumberFormat="1" applyFont="1" applyFill="1" applyBorder="1" applyAlignment="1" applyProtection="1">
      <alignment vertical="top" wrapText="1"/>
    </xf>
    <xf numFmtId="165" fontId="9" fillId="4" borderId="24" xfId="3" applyNumberFormat="1" applyFont="1" applyFill="1" applyBorder="1" applyAlignment="1" applyProtection="1">
      <alignment horizontal="left" vertical="top" wrapText="1"/>
    </xf>
    <xf numFmtId="165" fontId="9" fillId="4" borderId="24" xfId="3" applyNumberFormat="1" applyFont="1" applyFill="1" applyBorder="1" applyAlignment="1" applyProtection="1">
      <alignment horizontal="center" vertical="top" wrapText="1"/>
    </xf>
    <xf numFmtId="0" fontId="9" fillId="4" borderId="24" xfId="3" applyNumberFormat="1" applyFont="1" applyFill="1" applyBorder="1" applyAlignment="1" applyProtection="1">
      <alignment horizontal="center" vertical="top" wrapText="1"/>
    </xf>
    <xf numFmtId="1" fontId="9" fillId="4" borderId="24" xfId="3" applyNumberFormat="1" applyFont="1" applyFill="1" applyBorder="1" applyAlignment="1" applyProtection="1">
      <alignment horizontal="right" vertical="top" wrapText="1"/>
    </xf>
    <xf numFmtId="165" fontId="7" fillId="4" borderId="20" xfId="4" applyNumberFormat="1" applyFont="1" applyFill="1" applyBorder="1" applyAlignment="1" applyProtection="1">
      <alignment horizontal="left" vertical="center" wrapText="1"/>
    </xf>
    <xf numFmtId="0" fontId="2" fillId="4" borderId="21" xfId="4" applyNumberFormat="1" applyFill="1" applyBorder="1" applyAlignment="1" applyProtection="1">
      <alignment vertical="top"/>
    </xf>
    <xf numFmtId="7" fontId="2" fillId="4" borderId="22" xfId="4" applyNumberFormat="1" applyFill="1" applyBorder="1" applyAlignment="1" applyProtection="1">
      <alignment horizontal="right"/>
    </xf>
    <xf numFmtId="165" fontId="9" fillId="4" borderId="23" xfId="5" applyNumberFormat="1" applyFont="1" applyFill="1" applyBorder="1" applyAlignment="1" applyProtection="1">
      <alignment horizontal="left" vertical="top" wrapText="1"/>
    </xf>
    <xf numFmtId="165" fontId="9" fillId="4" borderId="23" xfId="5" applyNumberFormat="1" applyFont="1" applyFill="1" applyBorder="1" applyAlignment="1" applyProtection="1">
      <alignment horizontal="center" vertical="top" wrapText="1"/>
    </xf>
    <xf numFmtId="0" fontId="9" fillId="4" borderId="23" xfId="5" applyNumberFormat="1" applyFont="1" applyFill="1" applyBorder="1" applyAlignment="1" applyProtection="1">
      <alignment horizontal="center" vertical="top" wrapText="1"/>
    </xf>
    <xf numFmtId="1" fontId="9" fillId="4" borderId="23" xfId="5" applyNumberFormat="1" applyFont="1" applyFill="1" applyBorder="1" applyAlignment="1" applyProtection="1">
      <alignment horizontal="right" vertical="top" wrapText="1"/>
    </xf>
    <xf numFmtId="1" fontId="9" fillId="4" borderId="24" xfId="4" applyNumberFormat="1" applyFont="1" applyFill="1" applyBorder="1" applyAlignment="1" applyProtection="1">
      <alignment horizontal="right" vertical="top" wrapText="1"/>
    </xf>
    <xf numFmtId="164" fontId="9" fillId="4" borderId="5" xfId="1" applyNumberFormat="1" applyFont="1" applyFill="1" applyBorder="1" applyAlignment="1" applyProtection="1">
      <alignment vertical="top"/>
    </xf>
    <xf numFmtId="165" fontId="9" fillId="4" borderId="23" xfId="6" applyNumberFormat="1" applyFont="1" applyFill="1" applyBorder="1" applyAlignment="1" applyProtection="1">
      <alignment horizontal="left" vertical="top" wrapText="1"/>
    </xf>
    <xf numFmtId="165" fontId="9" fillId="4" borderId="23" xfId="6" applyNumberFormat="1" applyFont="1" applyFill="1" applyBorder="1" applyAlignment="1" applyProtection="1">
      <alignment horizontal="center" vertical="top" wrapText="1"/>
    </xf>
    <xf numFmtId="0" fontId="9" fillId="4" borderId="23" xfId="6" applyNumberFormat="1" applyFont="1" applyFill="1" applyBorder="1" applyAlignment="1" applyProtection="1">
      <alignment horizontal="center" vertical="top" wrapText="1"/>
    </xf>
    <xf numFmtId="1" fontId="9" fillId="4" borderId="23" xfId="6" applyNumberFormat="1" applyFont="1" applyFill="1" applyBorder="1" applyAlignment="1" applyProtection="1">
      <alignment horizontal="right" vertical="top"/>
    </xf>
    <xf numFmtId="164" fontId="9" fillId="4" borderId="23" xfId="6" applyNumberFormat="1" applyFont="1" applyFill="1" applyBorder="1" applyAlignment="1" applyProtection="1">
      <alignment vertical="top"/>
      <protection locked="0"/>
    </xf>
    <xf numFmtId="164" fontId="9" fillId="4" borderId="23" xfId="6" applyNumberFormat="1" applyFont="1" applyFill="1" applyBorder="1" applyAlignment="1" applyProtection="1">
      <alignment vertical="top"/>
    </xf>
    <xf numFmtId="0" fontId="2" fillId="4" borderId="23" xfId="6" applyNumberFormat="1" applyFont="1" applyFill="1" applyBorder="1" applyAlignment="1" applyProtection="1">
      <alignment horizontal="center" vertical="top"/>
    </xf>
    <xf numFmtId="1" fontId="9" fillId="4" borderId="23" xfId="6" applyNumberFormat="1" applyFont="1" applyFill="1" applyBorder="1" applyAlignment="1" applyProtection="1">
      <alignment vertical="top" wrapText="1"/>
    </xf>
    <xf numFmtId="164" fontId="9" fillId="4" borderId="23" xfId="3" applyNumberFormat="1" applyFont="1" applyFill="1" applyBorder="1" applyAlignment="1" applyProtection="1">
      <alignment vertical="top"/>
      <protection locked="0"/>
    </xf>
    <xf numFmtId="0" fontId="2" fillId="4" borderId="24" xfId="4" applyNumberFormat="1" applyFill="1" applyBorder="1" applyAlignment="1" applyProtection="1">
      <alignment horizontal="right" vertical="top"/>
    </xf>
    <xf numFmtId="7" fontId="2" fillId="6" borderId="38" xfId="1" applyNumberFormat="1" applyFont="1" applyFill="1" applyBorder="1" applyAlignment="1" applyProtection="1">
      <alignment horizontal="right" vertical="center"/>
    </xf>
    <xf numFmtId="7" fontId="2" fillId="6" borderId="39" xfId="1" applyNumberFormat="1" applyFill="1" applyBorder="1" applyAlignment="1" applyProtection="1">
      <alignment horizontal="right" vertical="center"/>
    </xf>
    <xf numFmtId="165" fontId="7" fillId="7" borderId="20" xfId="4" applyNumberFormat="1" applyFont="1" applyFill="1" applyBorder="1" applyAlignment="1" applyProtection="1">
      <alignment horizontal="left" vertical="center"/>
    </xf>
    <xf numFmtId="7" fontId="2" fillId="4" borderId="21" xfId="4" applyNumberFormat="1" applyFill="1" applyBorder="1" applyAlignment="1" applyProtection="1">
      <alignment horizontal="right"/>
    </xf>
    <xf numFmtId="164" fontId="9" fillId="4" borderId="24" xfId="4" applyNumberFormat="1" applyFont="1" applyFill="1" applyBorder="1" applyAlignment="1" applyProtection="1">
      <alignment vertical="top" wrapText="1"/>
    </xf>
    <xf numFmtId="1" fontId="9" fillId="4" borderId="23" xfId="4" applyNumberFormat="1" applyFont="1" applyFill="1" applyBorder="1" applyAlignment="1" applyProtection="1">
      <alignment vertical="top"/>
    </xf>
    <xf numFmtId="1" fontId="9" fillId="4" borderId="23" xfId="4" applyNumberFormat="1" applyFont="1" applyFill="1" applyBorder="1" applyAlignment="1" applyProtection="1">
      <alignment vertical="top" wrapText="1"/>
    </xf>
    <xf numFmtId="1" fontId="9" fillId="4" borderId="23" xfId="3" applyNumberFormat="1" applyFont="1" applyFill="1" applyBorder="1" applyAlignment="1" applyProtection="1">
      <alignment horizontal="right" vertical="top" wrapText="1"/>
    </xf>
    <xf numFmtId="165" fontId="9" fillId="4" borderId="0" xfId="3" applyNumberFormat="1" applyFont="1" applyFill="1" applyBorder="1" applyAlignment="1" applyProtection="1">
      <alignment horizontal="left" vertical="top" wrapText="1"/>
    </xf>
    <xf numFmtId="0" fontId="9" fillId="4" borderId="0" xfId="3" applyNumberFormat="1" applyFont="1" applyFill="1" applyBorder="1" applyAlignment="1" applyProtection="1">
      <alignment horizontal="center" vertical="top" wrapText="1"/>
    </xf>
    <xf numFmtId="164" fontId="9" fillId="4" borderId="23" xfId="3" applyNumberFormat="1" applyFont="1" applyFill="1" applyBorder="1" applyAlignment="1" applyProtection="1">
      <alignment vertical="top"/>
    </xf>
    <xf numFmtId="1" fontId="9" fillId="4" borderId="23" xfId="6" applyNumberFormat="1" applyFont="1" applyFill="1" applyBorder="1" applyAlignment="1" applyProtection="1">
      <alignment horizontal="right" vertical="top" wrapText="1"/>
    </xf>
    <xf numFmtId="0" fontId="9" fillId="4" borderId="23" xfId="6" applyNumberFormat="1" applyFont="1" applyFill="1" applyBorder="1" applyAlignment="1" applyProtection="1">
      <alignment vertical="center"/>
    </xf>
    <xf numFmtId="164" fontId="9" fillId="4" borderId="23" xfId="6" applyNumberFormat="1" applyFont="1" applyFill="1" applyBorder="1" applyAlignment="1" applyProtection="1">
      <alignment vertical="top" wrapText="1"/>
    </xf>
    <xf numFmtId="165" fontId="9" fillId="4" borderId="0" xfId="5" applyNumberFormat="1" applyFont="1" applyFill="1" applyBorder="1" applyAlignment="1" applyProtection="1">
      <alignment horizontal="left" vertical="top" wrapText="1"/>
    </xf>
    <xf numFmtId="0" fontId="9" fillId="4" borderId="0" xfId="5" applyNumberFormat="1" applyFont="1" applyFill="1" applyBorder="1" applyAlignment="1" applyProtection="1">
      <alignment horizontal="center" vertical="top" wrapText="1"/>
    </xf>
    <xf numFmtId="165" fontId="9" fillId="4" borderId="23" xfId="4" applyNumberFormat="1" applyFont="1" applyFill="1" applyBorder="1" applyAlignment="1" applyProtection="1">
      <alignment vertical="top" wrapText="1"/>
    </xf>
    <xf numFmtId="165" fontId="9" fillId="4" borderId="23" xfId="6" applyNumberFormat="1" applyFont="1" applyFill="1" applyBorder="1" applyAlignment="1" applyProtection="1">
      <alignment vertical="top" wrapText="1"/>
    </xf>
    <xf numFmtId="165" fontId="9" fillId="4" borderId="23" xfId="7" applyNumberFormat="1" applyFont="1" applyFill="1" applyBorder="1" applyAlignment="1" applyProtection="1">
      <alignment horizontal="left" vertical="top" wrapText="1"/>
    </xf>
    <xf numFmtId="165" fontId="9" fillId="4" borderId="23" xfId="7" applyNumberFormat="1" applyFont="1" applyFill="1" applyBorder="1" applyAlignment="1" applyProtection="1">
      <alignment horizontal="center" vertical="top" wrapText="1"/>
    </xf>
    <xf numFmtId="0" fontId="10" fillId="4" borderId="0" xfId="7" applyFont="1" applyFill="1" applyAlignment="1" applyProtection="1"/>
    <xf numFmtId="1" fontId="9" fillId="4" borderId="23" xfId="7" applyNumberFormat="1" applyFont="1" applyFill="1" applyBorder="1" applyAlignment="1" applyProtection="1">
      <alignment horizontal="right" vertical="top"/>
    </xf>
    <xf numFmtId="0" fontId="9" fillId="4" borderId="23" xfId="7" applyNumberFormat="1" applyFont="1" applyFill="1" applyBorder="1" applyAlignment="1" applyProtection="1">
      <alignment vertical="center"/>
    </xf>
    <xf numFmtId="164" fontId="9" fillId="4" borderId="23" xfId="7" applyNumberFormat="1" applyFont="1" applyFill="1" applyBorder="1" applyAlignment="1" applyProtection="1">
      <alignment vertical="top" wrapText="1"/>
    </xf>
    <xf numFmtId="0" fontId="9" fillId="4" borderId="23" xfId="7" applyNumberFormat="1" applyFont="1" applyFill="1" applyBorder="1" applyAlignment="1" applyProtection="1">
      <alignment horizontal="center" vertical="top" wrapText="1"/>
    </xf>
    <xf numFmtId="164" fontId="9" fillId="4" borderId="23" xfId="7" applyNumberFormat="1" applyFont="1" applyFill="1" applyBorder="1" applyAlignment="1" applyProtection="1">
      <alignment vertical="top"/>
      <protection locked="0"/>
    </xf>
    <xf numFmtId="1" fontId="2" fillId="4" borderId="23" xfId="6" applyNumberFormat="1" applyFont="1" applyFill="1" applyBorder="1" applyAlignment="1" applyProtection="1">
      <alignment horizontal="center" vertical="top"/>
    </xf>
    <xf numFmtId="0" fontId="2" fillId="4" borderId="23" xfId="6" applyNumberFormat="1" applyFill="1" applyBorder="1" applyAlignment="1" applyProtection="1">
      <alignment horizontal="right" vertical="top"/>
    </xf>
    <xf numFmtId="1" fontId="9" fillId="4" borderId="23" xfId="3" applyNumberFormat="1" applyFont="1" applyFill="1" applyBorder="1" applyAlignment="1" applyProtection="1">
      <alignment horizontal="right" vertical="top"/>
    </xf>
    <xf numFmtId="164" fontId="9" fillId="4" borderId="23" xfId="8" applyNumberFormat="1" applyFont="1" applyFill="1" applyBorder="1" applyAlignment="1" applyProtection="1">
      <alignment vertical="top"/>
      <protection locked="0"/>
    </xf>
    <xf numFmtId="164" fontId="9" fillId="4" borderId="23" xfId="8" applyNumberFormat="1" applyFont="1" applyFill="1" applyBorder="1" applyAlignment="1" applyProtection="1">
      <alignment vertical="top"/>
    </xf>
    <xf numFmtId="7" fontId="2" fillId="6" borderId="30" xfId="1" applyNumberFormat="1" applyFont="1" applyFill="1" applyBorder="1" applyAlignment="1" applyProtection="1">
      <alignment horizontal="right" vertical="center"/>
    </xf>
    <xf numFmtId="7" fontId="2" fillId="6" borderId="31" xfId="1" applyNumberFormat="1" applyFill="1" applyBorder="1" applyAlignment="1" applyProtection="1">
      <alignment horizontal="right" vertical="center"/>
    </xf>
    <xf numFmtId="7" fontId="2" fillId="4" borderId="22" xfId="2" applyNumberFormat="1" applyFill="1" applyBorder="1" applyAlignment="1" applyProtection="1">
      <alignment horizontal="right"/>
    </xf>
    <xf numFmtId="165" fontId="9" fillId="4" borderId="23" xfId="2" quotePrefix="1" applyNumberFormat="1" applyFont="1" applyFill="1" applyBorder="1" applyAlignment="1" applyProtection="1">
      <alignment vertical="top" wrapText="1"/>
    </xf>
    <xf numFmtId="165" fontId="9" fillId="4" borderId="0" xfId="2" applyNumberFormat="1" applyFont="1" applyFill="1" applyBorder="1" applyAlignment="1" applyProtection="1">
      <alignment horizontal="center" vertical="top" wrapText="1"/>
    </xf>
    <xf numFmtId="1" fontId="2" fillId="4" borderId="21" xfId="2" applyNumberFormat="1" applyFill="1" applyBorder="1" applyAlignment="1" applyProtection="1">
      <alignment horizontal="center" vertical="top"/>
    </xf>
    <xf numFmtId="0" fontId="2" fillId="4" borderId="21" xfId="2" applyNumberFormat="1" applyFill="1" applyBorder="1" applyAlignment="1" applyProtection="1">
      <alignment vertical="top"/>
    </xf>
    <xf numFmtId="7" fontId="2" fillId="4" borderId="23" xfId="2" applyNumberFormat="1" applyFill="1" applyBorder="1" applyAlignment="1" applyProtection="1">
      <alignment horizontal="right"/>
    </xf>
    <xf numFmtId="1" fontId="2" fillId="4" borderId="0" xfId="2" applyNumberFormat="1" applyFill="1" applyBorder="1" applyAlignment="1" applyProtection="1">
      <alignment horizontal="center" vertical="top"/>
    </xf>
    <xf numFmtId="1" fontId="2" fillId="4" borderId="23" xfId="2" applyNumberFormat="1" applyFill="1" applyBorder="1" applyAlignment="1" applyProtection="1">
      <alignment horizontal="center" vertical="top"/>
    </xf>
    <xf numFmtId="165" fontId="7" fillId="4" borderId="23" xfId="2" applyNumberFormat="1" applyFont="1" applyFill="1" applyBorder="1" applyAlignment="1" applyProtection="1">
      <alignment vertical="top" wrapText="1"/>
    </xf>
    <xf numFmtId="164" fontId="2" fillId="4" borderId="23" xfId="2" applyNumberFormat="1" applyFont="1" applyFill="1" applyBorder="1" applyAlignment="1" applyProtection="1">
      <alignment vertical="top" wrapText="1"/>
    </xf>
    <xf numFmtId="165" fontId="9" fillId="4" borderId="4" xfId="2" applyNumberFormat="1" applyFont="1" applyFill="1" applyBorder="1" applyAlignment="1" applyProtection="1">
      <alignment horizontal="left" vertical="top" wrapText="1"/>
    </xf>
    <xf numFmtId="165" fontId="9" fillId="4" borderId="4" xfId="2" applyNumberFormat="1" applyFont="1" applyFill="1" applyBorder="1" applyAlignment="1" applyProtection="1">
      <alignment horizontal="center" vertical="top" wrapText="1"/>
    </xf>
    <xf numFmtId="0" fontId="9" fillId="4" borderId="4" xfId="2" applyNumberFormat="1" applyFont="1" applyFill="1" applyBorder="1" applyAlignment="1" applyProtection="1">
      <alignment horizontal="center" vertical="top" wrapText="1"/>
    </xf>
    <xf numFmtId="170" fontId="9" fillId="4" borderId="23" xfId="2" applyNumberFormat="1" applyFont="1" applyFill="1" applyBorder="1" applyAlignment="1" applyProtection="1">
      <alignment horizontal="right" vertical="top"/>
    </xf>
    <xf numFmtId="171" fontId="9" fillId="4" borderId="23" xfId="2" applyNumberFormat="1" applyFont="1" applyFill="1" applyBorder="1" applyAlignment="1" applyProtection="1">
      <alignment horizontal="right" vertical="top"/>
    </xf>
    <xf numFmtId="164" fontId="9" fillId="4" borderId="5" xfId="2" applyNumberFormat="1" applyFont="1" applyFill="1" applyBorder="1" applyAlignment="1" applyProtection="1">
      <alignment vertical="top"/>
    </xf>
    <xf numFmtId="165" fontId="2" fillId="4" borderId="23" xfId="2" applyNumberFormat="1" applyFont="1" applyFill="1" applyBorder="1" applyAlignment="1" applyProtection="1">
      <alignment vertical="top" wrapText="1"/>
    </xf>
    <xf numFmtId="0" fontId="2" fillId="4" borderId="23" xfId="2" applyNumberFormat="1" applyFont="1" applyFill="1" applyBorder="1" applyAlignment="1" applyProtection="1">
      <alignment horizontal="center" vertical="top" wrapText="1"/>
    </xf>
    <xf numFmtId="165" fontId="4" fillId="4" borderId="4" xfId="2" applyNumberFormat="1" applyFont="1" applyFill="1" applyBorder="1" applyAlignment="1" applyProtection="1">
      <alignment horizontal="left" vertical="center" wrapText="1"/>
    </xf>
    <xf numFmtId="165" fontId="2" fillId="4" borderId="0" xfId="2" applyNumberFormat="1" applyFont="1" applyFill="1" applyBorder="1" applyAlignment="1" applyProtection="1">
      <alignment horizontal="left" vertical="top" wrapText="1"/>
    </xf>
    <xf numFmtId="164" fontId="9" fillId="4" borderId="0" xfId="1" applyNumberFormat="1" applyFont="1" applyFill="1" applyBorder="1" applyAlignment="1" applyProtection="1">
      <alignment vertical="top"/>
    </xf>
    <xf numFmtId="170" fontId="9" fillId="4" borderId="24" xfId="2" applyNumberFormat="1" applyFont="1" applyFill="1" applyBorder="1" applyAlignment="1" applyProtection="1">
      <alignment horizontal="right" vertical="top"/>
    </xf>
    <xf numFmtId="165" fontId="2" fillId="4" borderId="23" xfId="2" quotePrefix="1" applyNumberFormat="1" applyFont="1" applyFill="1" applyBorder="1" applyAlignment="1" applyProtection="1">
      <alignment horizontal="left" vertical="top" wrapText="1"/>
    </xf>
    <xf numFmtId="164" fontId="9" fillId="4" borderId="23" xfId="2" applyNumberFormat="1" applyFont="1" applyFill="1" applyBorder="1" applyAlignment="1" applyProtection="1">
      <alignment vertical="top" wrapText="1"/>
    </xf>
    <xf numFmtId="164" fontId="9" fillId="4" borderId="33" xfId="2" applyNumberFormat="1" applyFont="1" applyFill="1" applyBorder="1" applyAlignment="1" applyProtection="1">
      <alignment vertical="top"/>
    </xf>
    <xf numFmtId="7" fontId="2" fillId="6" borderId="30" xfId="2" applyNumberFormat="1" applyFont="1" applyFill="1" applyBorder="1" applyAlignment="1" applyProtection="1">
      <alignment horizontal="right" vertical="center"/>
    </xf>
    <xf numFmtId="7" fontId="2" fillId="6" borderId="31" xfId="2" applyNumberFormat="1" applyFill="1" applyBorder="1" applyAlignment="1" applyProtection="1">
      <alignment horizontal="right" vertical="center"/>
    </xf>
    <xf numFmtId="0" fontId="2" fillId="6" borderId="23" xfId="2" applyNumberFormat="1" applyFill="1" applyBorder="1" applyProtection="1"/>
    <xf numFmtId="165" fontId="2" fillId="4" borderId="4" xfId="2" applyNumberFormat="1" applyFont="1" applyFill="1" applyBorder="1" applyAlignment="1" applyProtection="1">
      <alignment horizontal="right" vertical="top" wrapText="1"/>
    </xf>
    <xf numFmtId="165" fontId="2" fillId="4" borderId="0" xfId="2" applyNumberFormat="1" applyFont="1" applyFill="1" applyBorder="1" applyAlignment="1" applyProtection="1">
      <alignment horizontal="center" vertical="top" wrapText="1"/>
    </xf>
    <xf numFmtId="7" fontId="2" fillId="6" borderId="43" xfId="1" applyNumberFormat="1" applyFill="1" applyBorder="1" applyAlignment="1" applyProtection="1">
      <alignment horizontal="right" vertical="center"/>
    </xf>
    <xf numFmtId="1" fontId="2" fillId="6" borderId="21" xfId="1" applyNumberFormat="1" applyFont="1" applyFill="1" applyBorder="1" applyAlignment="1" applyProtection="1">
      <alignment horizontal="center" vertical="center"/>
    </xf>
    <xf numFmtId="1" fontId="2" fillId="6" borderId="21" xfId="1" applyNumberFormat="1" applyFont="1" applyFill="1" applyBorder="1" applyAlignment="1" applyProtection="1">
      <alignment horizontal="center" vertical="top"/>
    </xf>
    <xf numFmtId="165" fontId="9" fillId="4" borderId="23" xfId="2" applyNumberFormat="1" applyFont="1" applyFill="1" applyBorder="1" applyAlignment="1" applyProtection="1">
      <alignment horizontal="center" vertical="top"/>
    </xf>
    <xf numFmtId="171" fontId="9" fillId="4" borderId="23" xfId="1" applyNumberFormat="1" applyFont="1" applyFill="1" applyBorder="1" applyAlignment="1" applyProtection="1">
      <alignment horizontal="right" vertical="top"/>
    </xf>
    <xf numFmtId="165" fontId="7" fillId="7" borderId="20" xfId="1" applyNumberFormat="1" applyFont="1" applyFill="1" applyBorder="1" applyAlignment="1" applyProtection="1">
      <alignment horizontal="left" vertical="center" wrapText="1"/>
    </xf>
    <xf numFmtId="166" fontId="2" fillId="6" borderId="22" xfId="1" applyNumberFormat="1" applyFill="1" applyBorder="1" applyAlignment="1" applyProtection="1">
      <alignment horizontal="center" vertical="top"/>
    </xf>
    <xf numFmtId="1" fontId="2" fillId="4" borderId="21" xfId="1" applyNumberFormat="1" applyFont="1" applyFill="1" applyBorder="1" applyAlignment="1" applyProtection="1">
      <alignment horizontal="center" vertical="top" wrapText="1"/>
    </xf>
    <xf numFmtId="164" fontId="9" fillId="4" borderId="23" xfId="1" applyNumberFormat="1" applyFont="1" applyFill="1" applyBorder="1" applyAlignment="1" applyProtection="1">
      <alignment vertical="top" wrapText="1"/>
    </xf>
    <xf numFmtId="165" fontId="9" fillId="4" borderId="24" xfId="1" applyNumberFormat="1" applyFont="1" applyFill="1" applyBorder="1" applyAlignment="1" applyProtection="1">
      <alignment horizontal="left" vertical="top" wrapText="1"/>
    </xf>
    <xf numFmtId="1" fontId="2" fillId="6" borderId="36" xfId="1" applyNumberFormat="1" applyFont="1" applyFill="1" applyBorder="1" applyAlignment="1" applyProtection="1">
      <alignment horizontal="center" vertical="top"/>
    </xf>
    <xf numFmtId="0" fontId="9" fillId="4" borderId="24" xfId="1" applyNumberFormat="1" applyFont="1" applyFill="1" applyBorder="1" applyAlignment="1" applyProtection="1">
      <alignment horizontal="center" vertical="top" wrapText="1"/>
    </xf>
    <xf numFmtId="165" fontId="9" fillId="4" borderId="20" xfId="1" applyNumberFormat="1" applyFont="1" applyFill="1" applyBorder="1" applyAlignment="1" applyProtection="1">
      <alignment horizontal="left" vertical="top" wrapText="1"/>
    </xf>
    <xf numFmtId="1" fontId="2" fillId="6" borderId="44" xfId="1" applyNumberFormat="1" applyFont="1" applyFill="1" applyBorder="1" applyAlignment="1" applyProtection="1">
      <alignment horizontal="center" vertical="top"/>
    </xf>
    <xf numFmtId="0" fontId="9" fillId="4" borderId="20" xfId="1" applyNumberFormat="1" applyFont="1" applyFill="1" applyBorder="1" applyAlignment="1" applyProtection="1">
      <alignment horizontal="center" vertical="top" wrapText="1"/>
    </xf>
    <xf numFmtId="166" fontId="9" fillId="4" borderId="22" xfId="1" applyNumberFormat="1" applyFont="1" applyFill="1" applyBorder="1" applyAlignment="1" applyProtection="1">
      <alignment horizontal="right" vertical="top"/>
    </xf>
    <xf numFmtId="165" fontId="7" fillId="4" borderId="23" xfId="1" applyNumberFormat="1" applyFont="1" applyFill="1" applyBorder="1" applyAlignment="1" applyProtection="1">
      <alignment vertical="center" wrapText="1"/>
    </xf>
    <xf numFmtId="165" fontId="9" fillId="4" borderId="23" xfId="1" applyNumberFormat="1" applyFont="1" applyFill="1" applyBorder="1" applyAlignment="1" applyProtection="1">
      <alignment horizontal="center" vertical="center" wrapText="1"/>
    </xf>
    <xf numFmtId="0" fontId="9" fillId="4" borderId="23" xfId="1" applyNumberFormat="1" applyFont="1" applyFill="1" applyBorder="1" applyAlignment="1" applyProtection="1">
      <alignment horizontal="center" vertical="center" wrapText="1"/>
    </xf>
    <xf numFmtId="166" fontId="9" fillId="4" borderId="23" xfId="1" applyNumberFormat="1" applyFont="1" applyFill="1" applyBorder="1" applyAlignment="1" applyProtection="1">
      <alignment horizontal="center" vertical="center" wrapText="1"/>
    </xf>
    <xf numFmtId="164" fontId="9" fillId="4" borderId="23" xfId="1" applyNumberFormat="1" applyFont="1" applyFill="1" applyBorder="1" applyAlignment="1" applyProtection="1">
      <alignment vertical="center"/>
    </xf>
    <xf numFmtId="164" fontId="9" fillId="4" borderId="23" xfId="1" applyNumberFormat="1" applyFont="1" applyFill="1" applyBorder="1" applyAlignment="1" applyProtection="1">
      <alignment vertical="center" wrapText="1"/>
    </xf>
    <xf numFmtId="165" fontId="9" fillId="4" borderId="23" xfId="1" applyNumberFormat="1" applyFont="1" applyFill="1" applyBorder="1" applyAlignment="1" applyProtection="1">
      <alignment vertical="top" wrapText="1"/>
    </xf>
    <xf numFmtId="165" fontId="9" fillId="4" borderId="4" xfId="1" applyNumberFormat="1" applyFont="1" applyFill="1" applyBorder="1" applyAlignment="1" applyProtection="1">
      <alignment vertical="top" wrapText="1"/>
    </xf>
    <xf numFmtId="2" fontId="9" fillId="4" borderId="23" xfId="4" applyNumberFormat="1" applyFont="1" applyFill="1" applyBorder="1" applyAlignment="1" applyProtection="1">
      <alignment horizontal="right" vertical="top"/>
    </xf>
    <xf numFmtId="168" fontId="9" fillId="0" borderId="24" xfId="4" applyNumberFormat="1" applyFont="1" applyFill="1" applyBorder="1" applyAlignment="1" applyProtection="1">
      <alignment horizontal="center" vertical="top" wrapText="1"/>
    </xf>
    <xf numFmtId="168" fontId="9" fillId="0" borderId="4" xfId="2" applyNumberFormat="1" applyFont="1" applyFill="1" applyBorder="1" applyAlignment="1" applyProtection="1">
      <alignment horizontal="center" vertical="top" wrapText="1"/>
    </xf>
    <xf numFmtId="168" fontId="2" fillId="0" borderId="40" xfId="2" applyNumberFormat="1" applyFont="1" applyFill="1" applyBorder="1" applyAlignment="1" applyProtection="1">
      <alignment horizontal="center" vertical="top" wrapText="1"/>
    </xf>
    <xf numFmtId="168" fontId="2" fillId="4" borderId="4" xfId="2" applyNumberFormat="1" applyFont="1" applyFill="1" applyBorder="1" applyAlignment="1" applyProtection="1">
      <alignment horizontal="center" vertical="top" wrapText="1"/>
    </xf>
    <xf numFmtId="168" fontId="2" fillId="4" borderId="40" xfId="2" applyNumberFormat="1" applyFont="1" applyFill="1" applyBorder="1" applyAlignment="1" applyProtection="1">
      <alignment horizontal="center" vertical="top" wrapText="1"/>
    </xf>
    <xf numFmtId="168" fontId="2" fillId="4" borderId="23" xfId="2" applyNumberFormat="1" applyFont="1" applyFill="1" applyBorder="1" applyAlignment="1" applyProtection="1">
      <alignment horizontal="center" vertical="top" wrapText="1"/>
    </xf>
    <xf numFmtId="168" fontId="2" fillId="0" borderId="23" xfId="2" applyNumberFormat="1" applyFont="1" applyFill="1" applyBorder="1" applyAlignment="1" applyProtection="1">
      <alignment horizontal="center" vertical="top" wrapText="1"/>
    </xf>
    <xf numFmtId="0" fontId="7" fillId="2" borderId="34" xfId="1" applyNumberFormat="1" applyFont="1" applyBorder="1" applyAlignment="1" applyProtection="1">
      <alignment horizontal="center" vertical="top"/>
    </xf>
    <xf numFmtId="168" fontId="7" fillId="0" borderId="23" xfId="1" applyNumberFormat="1" applyFont="1" applyFill="1" applyBorder="1" applyAlignment="1" applyProtection="1">
      <alignment horizontal="center" vertical="center" wrapText="1"/>
    </xf>
    <xf numFmtId="168" fontId="2" fillId="4" borderId="40" xfId="2" applyNumberFormat="1" applyFont="1" applyFill="1" applyBorder="1" applyAlignment="1" applyProtection="1">
      <alignment horizontal="right" vertical="top" wrapText="1"/>
    </xf>
    <xf numFmtId="165" fontId="2" fillId="4" borderId="40" xfId="2" applyNumberFormat="1" applyFont="1" applyFill="1" applyBorder="1" applyAlignment="1" applyProtection="1">
      <alignment horizontal="left" vertical="top" wrapText="1"/>
    </xf>
    <xf numFmtId="168" fontId="9" fillId="4" borderId="70" xfId="2" applyNumberFormat="1" applyFont="1" applyFill="1" applyBorder="1" applyAlignment="1" applyProtection="1">
      <alignment horizontal="center" vertical="top" wrapText="1"/>
    </xf>
    <xf numFmtId="165" fontId="9" fillId="4" borderId="70" xfId="2" applyNumberFormat="1" applyFont="1" applyFill="1" applyBorder="1" applyAlignment="1" applyProtection="1">
      <alignment horizontal="left" vertical="top" wrapText="1"/>
    </xf>
    <xf numFmtId="165" fontId="9" fillId="4" borderId="70" xfId="2" applyNumberFormat="1" applyFont="1" applyFill="1" applyBorder="1" applyAlignment="1" applyProtection="1">
      <alignment horizontal="center" vertical="top" wrapText="1"/>
    </xf>
    <xf numFmtId="0" fontId="2" fillId="4" borderId="2" xfId="2" applyNumberFormat="1" applyFont="1" applyFill="1" applyBorder="1" applyAlignment="1" applyProtection="1">
      <alignment horizontal="center" vertical="top" wrapText="1"/>
    </xf>
    <xf numFmtId="166" fontId="9" fillId="4" borderId="70" xfId="2" applyNumberFormat="1" applyFont="1" applyFill="1" applyBorder="1" applyAlignment="1" applyProtection="1">
      <alignment horizontal="right" vertical="top"/>
    </xf>
    <xf numFmtId="164" fontId="9" fillId="4" borderId="70" xfId="1" applyNumberFormat="1" applyFont="1" applyFill="1" applyBorder="1" applyAlignment="1" applyProtection="1">
      <alignment vertical="top"/>
    </xf>
    <xf numFmtId="165" fontId="9" fillId="0" borderId="23" xfId="2" applyNumberFormat="1" applyFont="1" applyFill="1" applyBorder="1" applyAlignment="1" applyProtection="1">
      <alignment vertical="top" wrapText="1"/>
    </xf>
    <xf numFmtId="1" fontId="2" fillId="0" borderId="0" xfId="2" applyNumberFormat="1" applyFill="1" applyBorder="1" applyAlignment="1" applyProtection="1">
      <alignment horizontal="center" vertical="top"/>
    </xf>
    <xf numFmtId="164" fontId="9" fillId="0" borderId="23" xfId="1" applyNumberFormat="1" applyFont="1" applyFill="1" applyBorder="1" applyAlignment="1" applyProtection="1">
      <alignment vertical="top"/>
      <protection locked="0"/>
    </xf>
    <xf numFmtId="164" fontId="9" fillId="0" borderId="23" xfId="4" applyNumberFormat="1" applyFont="1" applyFill="1" applyBorder="1" applyAlignment="1" applyProtection="1">
      <alignment vertical="top" wrapText="1"/>
    </xf>
    <xf numFmtId="168" fontId="9" fillId="0" borderId="24" xfId="2" applyNumberFormat="1" applyFont="1" applyFill="1" applyBorder="1" applyAlignment="1" applyProtection="1">
      <alignment horizontal="center" vertical="top" wrapText="1"/>
    </xf>
    <xf numFmtId="165" fontId="9" fillId="0" borderId="24" xfId="2" applyNumberFormat="1" applyFont="1" applyFill="1" applyBorder="1" applyAlignment="1" applyProtection="1">
      <alignment vertical="top" wrapText="1"/>
    </xf>
    <xf numFmtId="1" fontId="2" fillId="0" borderId="25" xfId="2" applyNumberFormat="1" applyFill="1" applyBorder="1" applyAlignment="1" applyProtection="1">
      <alignment horizontal="center" vertical="top"/>
    </xf>
    <xf numFmtId="0" fontId="9" fillId="0" borderId="24" xfId="2" applyNumberFormat="1" applyFont="1" applyFill="1" applyBorder="1" applyAlignment="1" applyProtection="1">
      <alignment horizontal="center" vertical="top" wrapText="1"/>
    </xf>
    <xf numFmtId="166" fontId="9" fillId="0" borderId="24" xfId="2" applyNumberFormat="1" applyFont="1" applyFill="1" applyBorder="1" applyAlignment="1" applyProtection="1">
      <alignment horizontal="right" vertical="top"/>
    </xf>
    <xf numFmtId="164" fontId="9" fillId="0" borderId="24" xfId="1" applyNumberFormat="1" applyFont="1" applyFill="1" applyBorder="1" applyAlignment="1" applyProtection="1">
      <alignment vertical="top"/>
      <protection locked="0"/>
    </xf>
    <xf numFmtId="164" fontId="9" fillId="0" borderId="24" xfId="4" applyNumberFormat="1" applyFont="1" applyFill="1" applyBorder="1" applyAlignment="1" applyProtection="1">
      <alignment vertical="top" wrapText="1"/>
    </xf>
    <xf numFmtId="171" fontId="9" fillId="0" borderId="23" xfId="1" applyNumberFormat="1" applyFont="1" applyFill="1" applyBorder="1" applyAlignment="1" applyProtection="1">
      <alignment horizontal="right" vertical="top"/>
    </xf>
    <xf numFmtId="165" fontId="9" fillId="0" borderId="23" xfId="2" applyNumberFormat="1" applyFont="1" applyFill="1" applyBorder="1" applyAlignment="1" applyProtection="1">
      <alignment horizontal="center" vertical="top"/>
    </xf>
    <xf numFmtId="1" fontId="2" fillId="0" borderId="21" xfId="1" applyNumberFormat="1" applyFont="1" applyFill="1" applyBorder="1" applyAlignment="1" applyProtection="1">
      <alignment horizontal="center" vertical="top"/>
    </xf>
    <xf numFmtId="165" fontId="9" fillId="0" borderId="4" xfId="2" applyNumberFormat="1" applyFont="1" applyFill="1" applyBorder="1" applyAlignment="1" applyProtection="1">
      <alignment horizontal="left" vertical="top" wrapText="1"/>
    </xf>
    <xf numFmtId="0" fontId="2" fillId="2" borderId="0" xfId="1" applyNumberFormat="1" applyBorder="1"/>
    <xf numFmtId="167" fontId="9" fillId="0" borderId="0" xfId="1" applyNumberFormat="1" applyFont="1" applyFill="1" applyBorder="1" applyAlignment="1" applyProtection="1">
      <alignment horizontal="center" vertical="top"/>
    </xf>
    <xf numFmtId="168" fontId="9" fillId="0" borderId="23" xfId="1" applyNumberFormat="1" applyFont="1" applyFill="1" applyBorder="1" applyAlignment="1" applyProtection="1">
      <alignment horizontal="center" vertical="top" wrapText="1"/>
    </xf>
    <xf numFmtId="164" fontId="9" fillId="0" borderId="23" xfId="1" applyNumberFormat="1" applyFont="1" applyFill="1" applyBorder="1" applyAlignment="1" applyProtection="1">
      <alignment vertical="top"/>
      <protection locked="0"/>
    </xf>
    <xf numFmtId="166" fontId="9" fillId="0" borderId="23" xfId="1" applyNumberFormat="1" applyFont="1" applyFill="1" applyBorder="1" applyAlignment="1" applyProtection="1">
      <alignment horizontal="right" vertical="top"/>
    </xf>
    <xf numFmtId="0" fontId="2" fillId="2" borderId="0" xfId="1" applyNumberFormat="1" applyBorder="1"/>
    <xf numFmtId="0" fontId="2" fillId="2" borderId="0" xfId="1" applyNumberFormat="1"/>
    <xf numFmtId="7" fontId="2" fillId="2" borderId="0" xfId="1" applyNumberFormat="1" applyBorder="1" applyAlignment="1">
      <alignment horizontal="right"/>
    </xf>
    <xf numFmtId="165" fontId="9" fillId="4" borderId="23" xfId="1" applyNumberFormat="1" applyFont="1" applyFill="1" applyBorder="1" applyAlignment="1" applyProtection="1">
      <alignment horizontal="center" vertical="top" wrapText="1"/>
    </xf>
    <xf numFmtId="164" fontId="9" fillId="4" borderId="23" xfId="1" applyNumberFormat="1" applyFont="1" applyFill="1" applyBorder="1" applyAlignment="1" applyProtection="1">
      <alignment vertical="top"/>
      <protection locked="0"/>
    </xf>
    <xf numFmtId="165" fontId="9" fillId="4" borderId="23" xfId="1" applyNumberFormat="1" applyFont="1" applyFill="1" applyBorder="1" applyAlignment="1" applyProtection="1">
      <alignment horizontal="left" vertical="top" wrapText="1"/>
    </xf>
    <xf numFmtId="0" fontId="9" fillId="4" borderId="23" xfId="1" applyNumberFormat="1" applyFont="1" applyFill="1" applyBorder="1" applyAlignment="1" applyProtection="1">
      <alignment horizontal="center" vertical="top" wrapText="1"/>
    </xf>
    <xf numFmtId="164" fontId="9" fillId="4" borderId="23" xfId="1" applyNumberFormat="1" applyFont="1" applyFill="1" applyBorder="1" applyAlignment="1" applyProtection="1">
      <alignment vertical="top"/>
    </xf>
    <xf numFmtId="165" fontId="9" fillId="4" borderId="24" xfId="1" applyNumberFormat="1" applyFont="1" applyFill="1" applyBorder="1" applyAlignment="1" applyProtection="1">
      <alignment horizontal="center" vertical="top" wrapText="1"/>
    </xf>
    <xf numFmtId="168" fontId="9" fillId="0" borderId="24" xfId="1" applyNumberFormat="1" applyFont="1" applyFill="1" applyBorder="1" applyAlignment="1" applyProtection="1">
      <alignment horizontal="center" vertical="top" wrapText="1"/>
    </xf>
    <xf numFmtId="0" fontId="2" fillId="4" borderId="23" xfId="4" applyNumberFormat="1" applyFill="1" applyBorder="1" applyAlignment="1" applyProtection="1">
      <alignment horizontal="right" vertical="top"/>
    </xf>
    <xf numFmtId="168" fontId="9" fillId="0" borderId="23" xfId="1" applyNumberFormat="1" applyFont="1" applyFill="1" applyBorder="1" applyAlignment="1" applyProtection="1">
      <alignment horizontal="center" vertical="top" wrapText="1"/>
    </xf>
    <xf numFmtId="164" fontId="9" fillId="4" borderId="24" xfId="1" applyNumberFormat="1" applyFont="1" applyFill="1" applyBorder="1" applyAlignment="1" applyProtection="1">
      <alignment vertical="top"/>
      <protection locked="0"/>
    </xf>
    <xf numFmtId="164" fontId="9" fillId="4" borderId="24" xfId="1" applyNumberFormat="1" applyFont="1" applyFill="1" applyBorder="1" applyAlignment="1" applyProtection="1">
      <alignment vertical="top"/>
    </xf>
    <xf numFmtId="0" fontId="2" fillId="4" borderId="24" xfId="4" applyNumberFormat="1" applyFill="1" applyBorder="1" applyAlignment="1" applyProtection="1">
      <alignment horizontal="right" vertical="top"/>
    </xf>
    <xf numFmtId="7" fontId="2" fillId="6" borderId="38" xfId="1" applyNumberFormat="1" applyFont="1" applyFill="1" applyBorder="1" applyAlignment="1" applyProtection="1">
      <alignment horizontal="right" vertical="center"/>
    </xf>
    <xf numFmtId="165" fontId="9" fillId="4" borderId="24" xfId="1" applyNumberFormat="1" applyFont="1" applyFill="1" applyBorder="1" applyAlignment="1" applyProtection="1">
      <alignment horizontal="left" vertical="top" wrapText="1"/>
    </xf>
    <xf numFmtId="0" fontId="9" fillId="4" borderId="24" xfId="1" applyNumberFormat="1" applyFont="1" applyFill="1" applyBorder="1" applyAlignment="1" applyProtection="1">
      <alignment horizontal="center" vertical="top" wrapText="1"/>
    </xf>
    <xf numFmtId="164" fontId="9" fillId="0" borderId="23" xfId="1" applyNumberFormat="1" applyFont="1" applyFill="1" applyBorder="1" applyAlignment="1" applyProtection="1">
      <alignment vertical="top"/>
      <protection locked="0"/>
    </xf>
    <xf numFmtId="0" fontId="42" fillId="30" borderId="0" xfId="0" applyNumberFormat="1" applyFont="1" applyFill="1"/>
    <xf numFmtId="0" fontId="42" fillId="30" borderId="0" xfId="121" applyFont="1" applyFill="1" applyAlignment="1">
      <alignment wrapText="1"/>
    </xf>
    <xf numFmtId="0" fontId="42" fillId="30" borderId="0" xfId="0" applyNumberFormat="1" applyFont="1" applyFill="1" applyBorder="1" applyAlignment="1" applyProtection="1">
      <alignment horizontal="center"/>
    </xf>
    <xf numFmtId="0" fontId="42" fillId="30" borderId="0" xfId="0" applyNumberFormat="1" applyFont="1" applyFill="1" applyAlignment="1" applyProtection="1">
      <alignment horizontal="center"/>
    </xf>
    <xf numFmtId="0" fontId="6" fillId="0" borderId="0" xfId="0" applyFont="1" applyAlignment="1" applyProtection="1">
      <alignment vertical="center"/>
    </xf>
    <xf numFmtId="164" fontId="2" fillId="5" borderId="0" xfId="0" applyNumberFormat="1" applyFont="1" applyFill="1" applyBorder="1" applyAlignment="1" applyProtection="1">
      <alignment vertical="center"/>
    </xf>
    <xf numFmtId="165" fontId="2" fillId="5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68" fontId="9" fillId="4" borderId="24" xfId="2" applyNumberFormat="1" applyFont="1" applyFill="1" applyBorder="1" applyAlignment="1" applyProtection="1">
      <alignment horizontal="right" vertical="top" wrapText="1"/>
    </xf>
    <xf numFmtId="165" fontId="9" fillId="4" borderId="24" xfId="2" applyNumberFormat="1" applyFont="1" applyFill="1" applyBorder="1" applyAlignment="1" applyProtection="1">
      <alignment vertical="top" wrapText="1"/>
    </xf>
    <xf numFmtId="164" fontId="9" fillId="4" borderId="33" xfId="1" applyNumberFormat="1" applyFont="1" applyFill="1" applyBorder="1" applyAlignment="1" applyProtection="1">
      <alignment vertical="top"/>
    </xf>
    <xf numFmtId="0" fontId="2" fillId="2" borderId="4" xfId="2" quotePrefix="1" applyNumberFormat="1" applyBorder="1" applyAlignment="1" applyProtection="1"/>
    <xf numFmtId="0" fontId="2" fillId="2" borderId="0" xfId="2" quotePrefix="1" applyNumberFormat="1" applyBorder="1" applyAlignment="1" applyProtection="1"/>
    <xf numFmtId="0" fontId="2" fillId="2" borderId="5" xfId="2" quotePrefix="1" applyNumberFormat="1" applyBorder="1" applyAlignment="1" applyProtection="1"/>
    <xf numFmtId="1" fontId="7" fillId="2" borderId="53" xfId="2" applyNumberFormat="1" applyFont="1" applyBorder="1" applyAlignment="1" applyProtection="1">
      <alignment horizontal="left" vertical="center" wrapText="1"/>
    </xf>
    <xf numFmtId="1" fontId="7" fillId="2" borderId="27" xfId="2" applyNumberFormat="1" applyFont="1" applyBorder="1" applyAlignment="1" applyProtection="1">
      <alignment horizontal="left" vertical="center" wrapText="1"/>
    </xf>
    <xf numFmtId="1" fontId="7" fillId="2" borderId="28" xfId="2" applyNumberFormat="1" applyFont="1" applyBorder="1" applyAlignment="1" applyProtection="1">
      <alignment horizontal="left" vertical="center" wrapText="1"/>
    </xf>
    <xf numFmtId="1" fontId="7" fillId="2" borderId="29" xfId="2" applyNumberFormat="1" applyFont="1" applyBorder="1" applyAlignment="1" applyProtection="1">
      <alignment horizontal="left" vertical="center" wrapText="1"/>
    </xf>
    <xf numFmtId="1" fontId="7" fillId="2" borderId="56" xfId="2" applyNumberFormat="1" applyFont="1" applyBorder="1" applyAlignment="1" applyProtection="1">
      <alignment horizontal="left" vertical="center" wrapText="1"/>
    </xf>
    <xf numFmtId="1" fontId="7" fillId="2" borderId="12" xfId="2" applyNumberFormat="1" applyFont="1" applyBorder="1" applyAlignment="1" applyProtection="1">
      <alignment horizontal="left" vertical="center" wrapText="1"/>
    </xf>
    <xf numFmtId="1" fontId="7" fillId="2" borderId="14" xfId="2" applyNumberFormat="1" applyFont="1" applyBorder="1" applyAlignment="1" applyProtection="1">
      <alignment horizontal="left" vertical="center" wrapText="1"/>
    </xf>
    <xf numFmtId="0" fontId="2" fillId="2" borderId="58" xfId="2" applyNumberFormat="1" applyBorder="1" applyAlignment="1"/>
    <xf numFmtId="0" fontId="2" fillId="2" borderId="59" xfId="2" applyNumberFormat="1" applyBorder="1" applyAlignment="1"/>
    <xf numFmtId="7" fontId="2" fillId="2" borderId="17" xfId="2" applyNumberFormat="1" applyBorder="1" applyAlignment="1">
      <alignment horizontal="center"/>
    </xf>
    <xf numFmtId="7" fontId="2" fillId="2" borderId="18" xfId="2" applyNumberFormat="1" applyBorder="1" applyAlignment="1">
      <alignment horizontal="center"/>
    </xf>
    <xf numFmtId="0" fontId="2" fillId="2" borderId="4" xfId="2" applyNumberFormat="1" applyBorder="1" applyAlignment="1"/>
    <xf numFmtId="0" fontId="2" fillId="2" borderId="0" xfId="2" applyNumberFormat="1" applyBorder="1" applyAlignment="1"/>
    <xf numFmtId="0" fontId="2" fillId="2" borderId="5" xfId="2" applyNumberFormat="1" applyBorder="1" applyAlignment="1"/>
    <xf numFmtId="1" fontId="8" fillId="6" borderId="27" xfId="1" applyNumberFormat="1" applyFont="1" applyFill="1" applyBorder="1" applyAlignment="1" applyProtection="1">
      <alignment horizontal="left" vertical="center" wrapText="1"/>
    </xf>
    <xf numFmtId="1" fontId="8" fillId="6" borderId="28" xfId="1" applyNumberFormat="1" applyFont="1" applyFill="1" applyBorder="1" applyAlignment="1" applyProtection="1">
      <alignment horizontal="left" vertical="center" wrapText="1"/>
    </xf>
    <xf numFmtId="1" fontId="8" fillId="6" borderId="29" xfId="1" applyNumberFormat="1" applyFont="1" applyFill="1" applyBorder="1" applyAlignment="1" applyProtection="1">
      <alignment horizontal="left" vertical="center" wrapText="1"/>
    </xf>
    <xf numFmtId="1" fontId="8" fillId="4" borderId="41" xfId="2" applyNumberFormat="1" applyFont="1" applyFill="1" applyBorder="1" applyAlignment="1" applyProtection="1">
      <alignment horizontal="left" vertical="center"/>
    </xf>
    <xf numFmtId="1" fontId="8" fillId="4" borderId="42" xfId="2" applyNumberFormat="1" applyFont="1" applyFill="1" applyBorder="1" applyAlignment="1" applyProtection="1">
      <alignment horizontal="left" vertical="center"/>
    </xf>
    <xf numFmtId="1" fontId="8" fillId="6" borderId="27" xfId="2" applyNumberFormat="1" applyFont="1" applyFill="1" applyBorder="1" applyAlignment="1" applyProtection="1">
      <alignment horizontal="left" vertical="center" wrapText="1"/>
    </xf>
    <xf numFmtId="0" fontId="2" fillId="6" borderId="28" xfId="2" applyNumberFormat="1" applyFont="1" applyFill="1" applyBorder="1" applyAlignment="1" applyProtection="1">
      <alignment vertical="center" wrapText="1"/>
    </xf>
    <xf numFmtId="0" fontId="2" fillId="6" borderId="29" xfId="2" applyNumberFormat="1" applyFont="1" applyFill="1" applyBorder="1" applyAlignment="1" applyProtection="1">
      <alignment vertical="center" wrapText="1"/>
    </xf>
    <xf numFmtId="0" fontId="2" fillId="6" borderId="28" xfId="1" applyNumberFormat="1" applyFont="1" applyFill="1" applyBorder="1" applyAlignment="1" applyProtection="1">
      <alignment vertical="center" wrapText="1"/>
    </xf>
    <xf numFmtId="0" fontId="2" fillId="6" borderId="29" xfId="1" applyNumberFormat="1" applyFont="1" applyFill="1" applyBorder="1" applyAlignment="1" applyProtection="1">
      <alignment vertical="center" wrapText="1"/>
    </xf>
    <xf numFmtId="1" fontId="8" fillId="4" borderId="41" xfId="1" applyNumberFormat="1" applyFont="1" applyFill="1" applyBorder="1" applyAlignment="1" applyProtection="1">
      <alignment horizontal="left" vertical="center"/>
    </xf>
    <xf numFmtId="1" fontId="8" fillId="4" borderId="42" xfId="1" applyNumberFormat="1" applyFont="1" applyFill="1" applyBorder="1" applyAlignment="1" applyProtection="1">
      <alignment horizontal="left" vertical="center"/>
    </xf>
    <xf numFmtId="1" fontId="8" fillId="6" borderId="36" xfId="1" applyNumberFormat="1" applyFont="1" applyFill="1" applyBorder="1" applyAlignment="1" applyProtection="1">
      <alignment horizontal="left" vertical="center" wrapText="1"/>
    </xf>
    <xf numFmtId="0" fontId="2" fillId="6" borderId="25" xfId="1" applyNumberFormat="1" applyFont="1" applyFill="1" applyBorder="1" applyAlignment="1" applyProtection="1">
      <alignment vertical="center" wrapText="1"/>
    </xf>
    <xf numFmtId="0" fontId="2" fillId="6" borderId="37" xfId="1" applyNumberFormat="1" applyFont="1" applyFill="1" applyBorder="1" applyAlignment="1" applyProtection="1">
      <alignment vertical="center" wrapText="1"/>
    </xf>
    <xf numFmtId="1" fontId="8" fillId="6" borderId="46" xfId="1" applyNumberFormat="1" applyFont="1" applyFill="1" applyBorder="1" applyAlignment="1" applyProtection="1">
      <alignment horizontal="left" vertical="center" wrapText="1"/>
    </xf>
    <xf numFmtId="1" fontId="8" fillId="6" borderId="47" xfId="1" applyNumberFormat="1" applyFont="1" applyFill="1" applyBorder="1" applyAlignment="1" applyProtection="1">
      <alignment horizontal="left" vertical="center" wrapText="1"/>
    </xf>
    <xf numFmtId="1" fontId="8" fillId="6" borderId="48" xfId="1" applyNumberFormat="1" applyFont="1" applyFill="1" applyBorder="1" applyAlignment="1" applyProtection="1">
      <alignment horizontal="left" vertical="center" wrapText="1"/>
    </xf>
    <xf numFmtId="1" fontId="8" fillId="2" borderId="27" xfId="1" applyNumberFormat="1" applyFont="1" applyBorder="1" applyAlignment="1" applyProtection="1">
      <alignment horizontal="left" vertical="center" wrapText="1"/>
    </xf>
    <xf numFmtId="0" fontId="2" fillId="2" borderId="28" xfId="1" applyNumberFormat="1" applyFont="1" applyBorder="1" applyAlignment="1" applyProtection="1">
      <alignment vertical="center" wrapText="1"/>
    </xf>
    <xf numFmtId="0" fontId="2" fillId="2" borderId="29" xfId="1" applyNumberFormat="1" applyFont="1" applyBorder="1" applyAlignment="1" applyProtection="1">
      <alignment vertical="center" wrapText="1"/>
    </xf>
    <xf numFmtId="1" fontId="8" fillId="6" borderId="41" xfId="1" applyNumberFormat="1" applyFont="1" applyFill="1" applyBorder="1" applyAlignment="1" applyProtection="1">
      <alignment horizontal="left" vertical="center"/>
    </xf>
    <xf numFmtId="1" fontId="8" fillId="6" borderId="42" xfId="1" applyNumberFormat="1" applyFont="1" applyFill="1" applyBorder="1" applyAlignment="1" applyProtection="1">
      <alignment horizontal="left" vertical="center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1" fontId="8" fillId="4" borderId="17" xfId="1" applyNumberFormat="1" applyFont="1" applyFill="1" applyBorder="1" applyAlignment="1" applyProtection="1">
      <alignment horizontal="left" vertical="center"/>
    </xf>
    <xf numFmtId="1" fontId="8" fillId="4" borderId="18" xfId="1" applyNumberFormat="1" applyFont="1" applyFill="1" applyBorder="1" applyAlignment="1" applyProtection="1">
      <alignment horizontal="left" vertical="center"/>
    </xf>
    <xf numFmtId="1" fontId="8" fillId="2" borderId="25" xfId="1" applyNumberFormat="1" applyFont="1" applyBorder="1" applyAlignment="1" applyProtection="1">
      <alignment horizontal="left" vertical="center" wrapText="1"/>
    </xf>
    <xf numFmtId="1" fontId="8" fillId="2" borderId="33" xfId="1" applyNumberFormat="1" applyFont="1" applyBorder="1" applyAlignment="1" applyProtection="1">
      <alignment horizontal="left" vertical="center" wrapText="1"/>
    </xf>
  </cellXfs>
  <cellStyles count="122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BigLine" xfId="34"/>
    <cellStyle name="BigLine 2" xfId="35"/>
    <cellStyle name="Blank" xfId="36"/>
    <cellStyle name="Blank 2" xfId="37"/>
    <cellStyle name="BLine" xfId="38"/>
    <cellStyle name="BLine 2" xfId="39"/>
    <cellStyle name="C2" xfId="40"/>
    <cellStyle name="C2 2" xfId="41"/>
    <cellStyle name="C2Sctn" xfId="42"/>
    <cellStyle name="C2Sctn 2" xfId="43"/>
    <cellStyle name="C3" xfId="44"/>
    <cellStyle name="C3 2" xfId="45"/>
    <cellStyle name="C3Rem" xfId="46"/>
    <cellStyle name="C3Rem 2" xfId="47"/>
    <cellStyle name="C3Sctn" xfId="48"/>
    <cellStyle name="C3Sctn 2" xfId="49"/>
    <cellStyle name="C4" xfId="50"/>
    <cellStyle name="C4 2" xfId="51"/>
    <cellStyle name="C5" xfId="52"/>
    <cellStyle name="C5 2" xfId="53"/>
    <cellStyle name="C6" xfId="54"/>
    <cellStyle name="C6 2" xfId="55"/>
    <cellStyle name="C7" xfId="56"/>
    <cellStyle name="C7 2" xfId="57"/>
    <cellStyle name="C7Create" xfId="58"/>
    <cellStyle name="C7Create 2" xfId="59"/>
    <cellStyle name="C8" xfId="60"/>
    <cellStyle name="C8 2" xfId="61"/>
    <cellStyle name="C8Sctn" xfId="62"/>
    <cellStyle name="C8Sctn 2" xfId="63"/>
    <cellStyle name="Calculation 2" xfId="64"/>
    <cellStyle name="Check Cell 2" xfId="65"/>
    <cellStyle name="Comma 2" xfId="66"/>
    <cellStyle name="Continued" xfId="67"/>
    <cellStyle name="Continued 2" xfId="68"/>
    <cellStyle name="Explanatory Text 2" xfId="69"/>
    <cellStyle name="Good 2" xfId="70"/>
    <cellStyle name="Heading 1 2" xfId="71"/>
    <cellStyle name="Heading 2 2" xfId="72"/>
    <cellStyle name="Heading 3 2" xfId="73"/>
    <cellStyle name="Heading 4 2" xfId="74"/>
    <cellStyle name="Input 2" xfId="75"/>
    <cellStyle name="Linked Cell 2" xfId="76"/>
    <cellStyle name="Neutral 2" xfId="77"/>
    <cellStyle name="Normal" xfId="0" builtinId="0"/>
    <cellStyle name="Normal 10" xfId="78"/>
    <cellStyle name="Normal 11" xfId="6"/>
    <cellStyle name="Normal 11 2" xfId="8"/>
    <cellStyle name="Normal 12" xfId="7"/>
    <cellStyle name="Normal 13" xfId="79"/>
    <cellStyle name="Normal 13 2" xfId="120"/>
    <cellStyle name="Normal 2" xfId="3"/>
    <cellStyle name="Normal 2 2" xfId="80"/>
    <cellStyle name="Normal 2 2 2" xfId="81"/>
    <cellStyle name="Normal 2 3" xfId="82"/>
    <cellStyle name="Normal 2 4" xfId="83"/>
    <cellStyle name="Normal 3" xfId="1"/>
    <cellStyle name="Normal 3 2" xfId="84"/>
    <cellStyle name="Normal 3 2 2" xfId="85"/>
    <cellStyle name="Normal 3 3" xfId="86"/>
    <cellStyle name="Normal 3 4" xfId="2"/>
    <cellStyle name="Normal 4" xfId="87"/>
    <cellStyle name="Normal 4 2" xfId="88"/>
    <cellStyle name="Normal 5" xfId="4"/>
    <cellStyle name="Normal 6" xfId="5"/>
    <cellStyle name="Normal 7" xfId="89"/>
    <cellStyle name="Normal 8" xfId="90"/>
    <cellStyle name="Normal 8 2" xfId="91"/>
    <cellStyle name="Normal 9" xfId="92"/>
    <cellStyle name="Normal_Surface Works Pay Items" xfId="121"/>
    <cellStyle name="Note 2" xfId="93"/>
    <cellStyle name="Null" xfId="94"/>
    <cellStyle name="Null 2" xfId="95"/>
    <cellStyle name="Output 2" xfId="96"/>
    <cellStyle name="Percent 2" xfId="97"/>
    <cellStyle name="Percent 2 2" xfId="98"/>
    <cellStyle name="Regular" xfId="99"/>
    <cellStyle name="Regular 2" xfId="100"/>
    <cellStyle name="Title 2" xfId="101"/>
    <cellStyle name="TitleA" xfId="102"/>
    <cellStyle name="TitleA 2" xfId="103"/>
    <cellStyle name="TitleC" xfId="104"/>
    <cellStyle name="TitleC 2" xfId="105"/>
    <cellStyle name="TitleE8" xfId="106"/>
    <cellStyle name="TitleE8 2" xfId="107"/>
    <cellStyle name="TitleE8x" xfId="108"/>
    <cellStyle name="TitleE8x 2" xfId="109"/>
    <cellStyle name="TitleF" xfId="110"/>
    <cellStyle name="TitleF 2" xfId="111"/>
    <cellStyle name="TitleT" xfId="112"/>
    <cellStyle name="TitleT 2" xfId="113"/>
    <cellStyle name="TitleYC89" xfId="114"/>
    <cellStyle name="TitleYC89 2" xfId="115"/>
    <cellStyle name="TitleZ" xfId="116"/>
    <cellStyle name="TitleZ 2" xfId="117"/>
    <cellStyle name="Total 2" xfId="118"/>
    <cellStyle name="Warning Text 2" xfId="119"/>
  </cellStyles>
  <dxfs count="14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1"/>
  <sheetViews>
    <sheetView showZeros="0" tabSelected="1" showOutlineSymbols="0" view="pageBreakPreview" topLeftCell="A205" zoomScale="75" zoomScaleNormal="75" zoomScaleSheetLayoutView="75" workbookViewId="0">
      <selection activeCell="G9" sqref="G9"/>
    </sheetView>
  </sheetViews>
  <sheetFormatPr defaultColWidth="9.140625" defaultRowHeight="15" x14ac:dyDescent="0.2"/>
  <cols>
    <col min="1" max="1" width="0.7109375" style="126" customWidth="1"/>
    <col min="2" max="2" width="11.28515625" style="216" customWidth="1"/>
    <col min="3" max="3" width="47.28515625" style="221" customWidth="1"/>
    <col min="4" max="4" width="16.42578125" style="217" customWidth="1"/>
    <col min="5" max="5" width="13.5703125" style="221" customWidth="1"/>
    <col min="6" max="6" width="14.85546875" style="221" customWidth="1"/>
    <col min="7" max="7" width="14.42578125" style="218" customWidth="1"/>
    <col min="8" max="8" width="19.5703125" style="218" customWidth="1"/>
    <col min="9" max="10" width="0" style="6" hidden="1" customWidth="1"/>
    <col min="11" max="15" width="0" style="7" hidden="1" customWidth="1"/>
    <col min="16" max="16384" width="9.140625" style="7"/>
  </cols>
  <sheetData>
    <row r="1" spans="1:15" ht="19.5" customHeight="1" x14ac:dyDescent="0.2">
      <c r="A1" s="1"/>
      <c r="B1" s="2" t="s">
        <v>835</v>
      </c>
      <c r="C1" s="3"/>
      <c r="D1" s="3"/>
      <c r="E1" s="3"/>
      <c r="F1" s="3"/>
      <c r="G1" s="4"/>
      <c r="H1" s="5"/>
    </row>
    <row r="2" spans="1:15" ht="42.75" customHeight="1" x14ac:dyDescent="0.2">
      <c r="A2" s="8"/>
      <c r="B2" s="471" t="s">
        <v>0</v>
      </c>
      <c r="C2" s="472"/>
      <c r="D2" s="472"/>
      <c r="E2" s="472"/>
      <c r="F2" s="472"/>
      <c r="G2" s="472"/>
      <c r="H2" s="473"/>
    </row>
    <row r="3" spans="1:15" x14ac:dyDescent="0.2">
      <c r="A3" s="9"/>
      <c r="B3" s="10" t="s">
        <v>1</v>
      </c>
      <c r="C3" s="11"/>
      <c r="D3" s="12"/>
      <c r="E3" s="11"/>
      <c r="F3" s="11"/>
      <c r="G3" s="13"/>
      <c r="H3" s="14"/>
    </row>
    <row r="4" spans="1:15" x14ac:dyDescent="0.2">
      <c r="A4" s="15"/>
      <c r="B4" s="16" t="s">
        <v>2</v>
      </c>
      <c r="C4" s="17"/>
      <c r="D4" s="17"/>
      <c r="E4" s="17"/>
      <c r="F4" s="17"/>
      <c r="G4" s="18"/>
      <c r="H4" s="19"/>
    </row>
    <row r="5" spans="1:15" ht="23.25" customHeight="1" x14ac:dyDescent="0.2">
      <c r="A5" s="20" t="s">
        <v>3</v>
      </c>
      <c r="B5" s="21" t="s">
        <v>4</v>
      </c>
      <c r="C5" s="22" t="s">
        <v>5</v>
      </c>
      <c r="D5" s="23" t="s">
        <v>6</v>
      </c>
      <c r="E5" s="24" t="s">
        <v>7</v>
      </c>
      <c r="F5" s="24" t="s">
        <v>8</v>
      </c>
      <c r="G5" s="25" t="s">
        <v>9</v>
      </c>
      <c r="H5" s="26" t="s">
        <v>10</v>
      </c>
      <c r="I5" s="420" t="s">
        <v>858</v>
      </c>
      <c r="J5" s="421" t="s">
        <v>859</v>
      </c>
      <c r="K5" s="422" t="s">
        <v>860</v>
      </c>
      <c r="L5" s="420" t="s">
        <v>861</v>
      </c>
      <c r="M5" s="423" t="s">
        <v>862</v>
      </c>
      <c r="N5" s="420" t="s">
        <v>863</v>
      </c>
      <c r="O5" s="401"/>
    </row>
    <row r="6" spans="1:15" ht="15" customHeight="1" thickBot="1" x14ac:dyDescent="0.25">
      <c r="A6" s="15"/>
      <c r="B6" s="27"/>
      <c r="C6" s="28"/>
      <c r="D6" s="29" t="s">
        <v>11</v>
      </c>
      <c r="E6" s="30"/>
      <c r="F6" s="31" t="s">
        <v>12</v>
      </c>
      <c r="G6" s="32"/>
      <c r="H6" s="33"/>
      <c r="I6" s="424" t="str">
        <f t="shared" ref="I6:I69" ca="1" si="0">IF(CELL("protect",$G6)=1, "LOCKED", "")</f>
        <v>LOCKED</v>
      </c>
      <c r="J6" s="425" t="str">
        <f>CLEAN(CONCATENATE(TRIM($A6),TRIM($C6),IF(LEFT($D6)&lt;&gt;"E",TRIM($D6),),TRIM($E6)))</f>
        <v>REF.</v>
      </c>
      <c r="K6" s="426" t="e">
        <v>#N/A</v>
      </c>
      <c r="L6" s="427" t="str">
        <f t="shared" ref="L6:L69" ca="1" si="1">CELL("format",$F6)</f>
        <v>G</v>
      </c>
      <c r="M6" s="427" t="str">
        <f t="shared" ref="M6:M69" ca="1" si="2">CELL("format",$G6)</f>
        <v>C2</v>
      </c>
      <c r="N6" s="427" t="str">
        <f t="shared" ref="N6:N69" ca="1" si="3">CELL("format",$H6)</f>
        <v>G</v>
      </c>
      <c r="O6" s="36"/>
    </row>
    <row r="7" spans="1:15" s="37" customFormat="1" ht="39.950000000000003" customHeight="1" thickTop="1" x14ac:dyDescent="0.25">
      <c r="A7" s="34"/>
      <c r="B7" s="35" t="s">
        <v>13</v>
      </c>
      <c r="C7" s="474" t="s">
        <v>14</v>
      </c>
      <c r="D7" s="474"/>
      <c r="E7" s="474"/>
      <c r="F7" s="474"/>
      <c r="G7" s="474"/>
      <c r="H7" s="475"/>
      <c r="I7" s="424" t="str">
        <f t="shared" ca="1" si="0"/>
        <v>LOCKED</v>
      </c>
      <c r="J7" s="425" t="str">
        <f t="shared" ref="J7:J70" si="4">CLEAN(CONCATENATE(TRIM($A7),TRIM($C7),IF(LEFT($D7)&lt;&gt;"E",TRIM($D7),),TRIM($E7)))</f>
        <v>CN REDDITT SUBDIVISION - UNDERPASS STRUCTURES</v>
      </c>
      <c r="K7" s="426" t="e">
        <v>#N/A</v>
      </c>
      <c r="L7" s="427" t="str">
        <f t="shared" ca="1" si="1"/>
        <v>F0</v>
      </c>
      <c r="M7" s="427" t="str">
        <f t="shared" ca="1" si="2"/>
        <v>F0</v>
      </c>
      <c r="N7" s="427" t="str">
        <f t="shared" ca="1" si="3"/>
        <v>F0</v>
      </c>
      <c r="O7" s="36"/>
    </row>
    <row r="8" spans="1:15" ht="39.950000000000003" customHeight="1" x14ac:dyDescent="0.2">
      <c r="A8" s="15"/>
      <c r="B8" s="38"/>
      <c r="C8" s="39" t="s">
        <v>15</v>
      </c>
      <c r="D8" s="40"/>
      <c r="E8" s="41" t="s">
        <v>16</v>
      </c>
      <c r="F8" s="42" t="s">
        <v>16</v>
      </c>
      <c r="G8" s="43"/>
      <c r="H8" s="44"/>
      <c r="I8" s="424" t="str">
        <f t="shared" ca="1" si="0"/>
        <v>LOCKED</v>
      </c>
      <c r="J8" s="425" t="str">
        <f t="shared" si="4"/>
        <v>BRIDGE/RETAINING WALLS</v>
      </c>
      <c r="K8" s="426" t="e">
        <v>#N/A</v>
      </c>
      <c r="L8" s="427" t="str">
        <f t="shared" ca="1" si="1"/>
        <v>,0</v>
      </c>
      <c r="M8" s="427" t="str">
        <f t="shared" ca="1" si="2"/>
        <v>C2</v>
      </c>
      <c r="N8" s="427" t="str">
        <f t="shared" ca="1" si="3"/>
        <v>C2</v>
      </c>
      <c r="O8" s="36"/>
    </row>
    <row r="9" spans="1:15" ht="30" customHeight="1" x14ac:dyDescent="0.2">
      <c r="A9" s="45"/>
      <c r="B9" s="46" t="s">
        <v>17</v>
      </c>
      <c r="C9" s="47" t="s">
        <v>18</v>
      </c>
      <c r="D9" s="48" t="s">
        <v>19</v>
      </c>
      <c r="E9" s="49" t="s">
        <v>20</v>
      </c>
      <c r="F9" s="50">
        <v>1</v>
      </c>
      <c r="G9" s="51"/>
      <c r="H9" s="224">
        <f>ROUND(G9*F9,2)</f>
        <v>0</v>
      </c>
      <c r="I9" s="424" t="str">
        <f t="shared" ca="1" si="0"/>
        <v/>
      </c>
      <c r="J9" s="425" t="str">
        <f t="shared" si="4"/>
        <v>Mobilization and DemobilizationL.S.</v>
      </c>
      <c r="K9" s="426" t="e">
        <v>#N/A</v>
      </c>
      <c r="L9" s="427" t="str">
        <f t="shared" ca="1" si="1"/>
        <v>,0</v>
      </c>
      <c r="M9" s="427" t="str">
        <f t="shared" ca="1" si="2"/>
        <v>C2</v>
      </c>
      <c r="N9" s="427" t="str">
        <f t="shared" ca="1" si="3"/>
        <v>C2</v>
      </c>
      <c r="O9" s="36"/>
    </row>
    <row r="10" spans="1:15" ht="30" customHeight="1" x14ac:dyDescent="0.2">
      <c r="A10" s="45"/>
      <c r="B10" s="46" t="s">
        <v>21</v>
      </c>
      <c r="C10" s="52" t="s">
        <v>22</v>
      </c>
      <c r="D10" s="53" t="s">
        <v>23</v>
      </c>
      <c r="E10" s="54" t="s">
        <v>20</v>
      </c>
      <c r="F10" s="50">
        <v>1</v>
      </c>
      <c r="G10" s="51"/>
      <c r="H10" s="224">
        <f>ROUND(G10*F10,2)</f>
        <v>0</v>
      </c>
      <c r="I10" s="424" t="str">
        <f t="shared" ca="1" si="0"/>
        <v/>
      </c>
      <c r="J10" s="425" t="str">
        <f t="shared" si="4"/>
        <v>Excavation and BackfillingL.S.</v>
      </c>
      <c r="K10" s="426" t="e">
        <v>#N/A</v>
      </c>
      <c r="L10" s="427" t="str">
        <f t="shared" ca="1" si="1"/>
        <v>,0</v>
      </c>
      <c r="M10" s="427" t="str">
        <f t="shared" ca="1" si="2"/>
        <v>C2</v>
      </c>
      <c r="N10" s="427" t="str">
        <f t="shared" ca="1" si="3"/>
        <v>C2</v>
      </c>
      <c r="O10" s="36"/>
    </row>
    <row r="11" spans="1:15" ht="30" customHeight="1" x14ac:dyDescent="0.2">
      <c r="A11" s="55"/>
      <c r="B11" s="46" t="s">
        <v>24</v>
      </c>
      <c r="C11" s="52" t="s">
        <v>25</v>
      </c>
      <c r="D11" s="48" t="s">
        <v>26</v>
      </c>
      <c r="E11" s="54" t="s">
        <v>20</v>
      </c>
      <c r="F11" s="50">
        <v>1</v>
      </c>
      <c r="G11" s="51"/>
      <c r="H11" s="224">
        <f>ROUND(G11*F11,2)</f>
        <v>0</v>
      </c>
      <c r="I11" s="424" t="str">
        <f t="shared" ca="1" si="0"/>
        <v/>
      </c>
      <c r="J11" s="425" t="str">
        <f t="shared" si="4"/>
        <v>Supplying and Driving Steel Sheet PilesL.S.</v>
      </c>
      <c r="K11" s="426" t="e">
        <v>#N/A</v>
      </c>
      <c r="L11" s="427" t="str">
        <f t="shared" ca="1" si="1"/>
        <v>,0</v>
      </c>
      <c r="M11" s="427" t="str">
        <f t="shared" ca="1" si="2"/>
        <v>C2</v>
      </c>
      <c r="N11" s="427" t="str">
        <f t="shared" ca="1" si="3"/>
        <v>C2</v>
      </c>
      <c r="O11" s="36"/>
    </row>
    <row r="12" spans="1:15" ht="30" customHeight="1" x14ac:dyDescent="0.2">
      <c r="A12" s="45"/>
      <c r="B12" s="56" t="s">
        <v>27</v>
      </c>
      <c r="C12" s="57" t="s">
        <v>28</v>
      </c>
      <c r="D12" s="58"/>
      <c r="E12" s="59"/>
      <c r="F12" s="60"/>
      <c r="G12" s="226"/>
      <c r="H12" s="61"/>
      <c r="I12" s="424" t="str">
        <f t="shared" ca="1" si="0"/>
        <v>LOCKED</v>
      </c>
      <c r="J12" s="425" t="str">
        <f t="shared" si="4"/>
        <v>Rock-Socketed Caissons</v>
      </c>
      <c r="K12" s="426" t="e">
        <v>#N/A</v>
      </c>
      <c r="L12" s="427" t="str">
        <f t="shared" ca="1" si="1"/>
        <v>,0</v>
      </c>
      <c r="M12" s="427" t="str">
        <f t="shared" ca="1" si="2"/>
        <v>C2</v>
      </c>
      <c r="N12" s="427" t="str">
        <f t="shared" ca="1" si="3"/>
        <v>C2</v>
      </c>
      <c r="O12" s="36"/>
    </row>
    <row r="13" spans="1:15" ht="30" customHeight="1" x14ac:dyDescent="0.2">
      <c r="A13" s="45"/>
      <c r="B13" s="56" t="s">
        <v>29</v>
      </c>
      <c r="C13" s="57" t="s">
        <v>30</v>
      </c>
      <c r="D13" s="58" t="s">
        <v>31</v>
      </c>
      <c r="E13" s="59" t="s">
        <v>20</v>
      </c>
      <c r="F13" s="60">
        <v>1</v>
      </c>
      <c r="G13" s="63"/>
      <c r="H13" s="224">
        <f>ROUND(G13*F13,2)</f>
        <v>0</v>
      </c>
      <c r="I13" s="424" t="str">
        <f t="shared" ca="1" si="0"/>
        <v/>
      </c>
      <c r="J13" s="425" t="str">
        <f t="shared" si="4"/>
        <v>Supply and Install Rock-Socketed CaissonsL.S.</v>
      </c>
      <c r="K13" s="426" t="e">
        <v>#N/A</v>
      </c>
      <c r="L13" s="427" t="str">
        <f t="shared" ca="1" si="1"/>
        <v>,0</v>
      </c>
      <c r="M13" s="427" t="str">
        <f t="shared" ca="1" si="2"/>
        <v>C2</v>
      </c>
      <c r="N13" s="427" t="str">
        <f t="shared" ca="1" si="3"/>
        <v>C2</v>
      </c>
      <c r="O13" s="36"/>
    </row>
    <row r="14" spans="1:15" ht="30" customHeight="1" x14ac:dyDescent="0.2">
      <c r="A14" s="45"/>
      <c r="B14" s="56" t="s">
        <v>32</v>
      </c>
      <c r="C14" s="57" t="s">
        <v>33</v>
      </c>
      <c r="D14" s="58" t="s">
        <v>31</v>
      </c>
      <c r="E14" s="59" t="s">
        <v>34</v>
      </c>
      <c r="F14" s="60">
        <v>10</v>
      </c>
      <c r="G14" s="63"/>
      <c r="H14" s="224">
        <f>ROUND(G14*F14,2)</f>
        <v>0</v>
      </c>
      <c r="I14" s="424" t="str">
        <f t="shared" ca="1" si="0"/>
        <v/>
      </c>
      <c r="J14" s="425" t="str">
        <f t="shared" si="4"/>
        <v>Added Length of Rock-Socketm</v>
      </c>
      <c r="K14" s="426" t="e">
        <v>#N/A</v>
      </c>
      <c r="L14" s="427" t="str">
        <f t="shared" ca="1" si="1"/>
        <v>,0</v>
      </c>
      <c r="M14" s="427" t="str">
        <f t="shared" ca="1" si="2"/>
        <v>C2</v>
      </c>
      <c r="N14" s="427" t="str">
        <f t="shared" ca="1" si="3"/>
        <v>C2</v>
      </c>
      <c r="O14" s="36"/>
    </row>
    <row r="15" spans="1:15" ht="45" customHeight="1" x14ac:dyDescent="0.2">
      <c r="A15" s="55"/>
      <c r="B15" s="56" t="s">
        <v>35</v>
      </c>
      <c r="C15" s="57" t="s">
        <v>36</v>
      </c>
      <c r="D15" s="58" t="s">
        <v>31</v>
      </c>
      <c r="E15" s="59" t="s">
        <v>34</v>
      </c>
      <c r="F15" s="60">
        <v>10</v>
      </c>
      <c r="G15" s="63"/>
      <c r="H15" s="224">
        <f>ROUND(G15*F15,2)</f>
        <v>0</v>
      </c>
      <c r="I15" s="424" t="str">
        <f t="shared" ca="1" si="0"/>
        <v/>
      </c>
      <c r="J15" s="425" t="str">
        <f t="shared" si="4"/>
        <v>Added Length of Steel Casing into Weathered Rock Zonem</v>
      </c>
      <c r="K15" s="426" t="e">
        <v>#N/A</v>
      </c>
      <c r="L15" s="427" t="str">
        <f t="shared" ca="1" si="1"/>
        <v>,0</v>
      </c>
      <c r="M15" s="427" t="str">
        <f t="shared" ca="1" si="2"/>
        <v>C2</v>
      </c>
      <c r="N15" s="427" t="str">
        <f t="shared" ca="1" si="3"/>
        <v>C2</v>
      </c>
      <c r="O15" s="36"/>
    </row>
    <row r="16" spans="1:15" ht="45" customHeight="1" x14ac:dyDescent="0.2">
      <c r="A16" s="55"/>
      <c r="B16" s="56" t="s">
        <v>37</v>
      </c>
      <c r="C16" s="57" t="s">
        <v>38</v>
      </c>
      <c r="D16" s="58" t="s">
        <v>778</v>
      </c>
      <c r="E16" s="59" t="s">
        <v>34</v>
      </c>
      <c r="F16" s="67">
        <v>-15</v>
      </c>
      <c r="G16" s="63"/>
      <c r="H16" s="224">
        <f>ROUND(G16*F16,2)</f>
        <v>0</v>
      </c>
      <c r="I16" s="424" t="str">
        <f t="shared" ca="1" si="0"/>
        <v/>
      </c>
      <c r="J16" s="425" t="str">
        <f t="shared" si="4"/>
        <v>Subtracted Length of Rock-Socketed Caissonm</v>
      </c>
      <c r="K16" s="426" t="e">
        <v>#N/A</v>
      </c>
      <c r="L16" s="427" t="str">
        <f t="shared" ca="1" si="1"/>
        <v>,0</v>
      </c>
      <c r="M16" s="427" t="str">
        <f t="shared" ca="1" si="2"/>
        <v>C2</v>
      </c>
      <c r="N16" s="427" t="str">
        <f t="shared" ca="1" si="3"/>
        <v>C2</v>
      </c>
      <c r="O16" s="36"/>
    </row>
    <row r="17" spans="1:15" ht="30" customHeight="1" x14ac:dyDescent="0.2">
      <c r="A17" s="55"/>
      <c r="B17" s="46" t="s">
        <v>39</v>
      </c>
      <c r="C17" s="64" t="s">
        <v>840</v>
      </c>
      <c r="D17" s="48"/>
      <c r="E17" s="54"/>
      <c r="F17" s="50"/>
      <c r="G17" s="65"/>
      <c r="H17" s="65"/>
      <c r="I17" s="424" t="str">
        <f t="shared" ca="1" si="0"/>
        <v>LOCKED</v>
      </c>
      <c r="J17" s="425" t="str">
        <f t="shared" si="4"/>
        <v>Supply and Place Structural Concrete</v>
      </c>
      <c r="K17" s="426" t="e">
        <v>#N/A</v>
      </c>
      <c r="L17" s="427" t="str">
        <f t="shared" ca="1" si="1"/>
        <v>,0</v>
      </c>
      <c r="M17" s="427" t="str">
        <f t="shared" ca="1" si="2"/>
        <v>C2</v>
      </c>
      <c r="N17" s="427" t="str">
        <f t="shared" ca="1" si="3"/>
        <v>C2</v>
      </c>
      <c r="O17" s="36"/>
    </row>
    <row r="18" spans="1:15" ht="30" customHeight="1" x14ac:dyDescent="0.2">
      <c r="A18" s="45"/>
      <c r="B18" s="56" t="s">
        <v>29</v>
      </c>
      <c r="C18" s="64" t="s">
        <v>40</v>
      </c>
      <c r="D18" s="53" t="s">
        <v>41</v>
      </c>
      <c r="E18" s="66" t="s">
        <v>20</v>
      </c>
      <c r="F18" s="67">
        <v>1</v>
      </c>
      <c r="G18" s="51"/>
      <c r="H18" s="224">
        <f t="shared" ref="H18:H23" si="5">ROUND(G18*F18,2)</f>
        <v>0</v>
      </c>
      <c r="I18" s="424" t="str">
        <f t="shared" ca="1" si="0"/>
        <v/>
      </c>
      <c r="J18" s="425" t="str">
        <f t="shared" si="4"/>
        <v>AbutmentsL.S.</v>
      </c>
      <c r="K18" s="426" t="e">
        <v>#N/A</v>
      </c>
      <c r="L18" s="427" t="str">
        <f t="shared" ca="1" si="1"/>
        <v>,0</v>
      </c>
      <c r="M18" s="427" t="str">
        <f t="shared" ca="1" si="2"/>
        <v>C2</v>
      </c>
      <c r="N18" s="427" t="str">
        <f t="shared" ca="1" si="3"/>
        <v>C2</v>
      </c>
      <c r="O18" s="36"/>
    </row>
    <row r="19" spans="1:15" ht="30" customHeight="1" x14ac:dyDescent="0.2">
      <c r="A19" s="45"/>
      <c r="B19" s="56" t="s">
        <v>32</v>
      </c>
      <c r="C19" s="64" t="s">
        <v>841</v>
      </c>
      <c r="D19" s="53" t="s">
        <v>41</v>
      </c>
      <c r="E19" s="66" t="s">
        <v>20</v>
      </c>
      <c r="F19" s="67">
        <v>1</v>
      </c>
      <c r="G19" s="51"/>
      <c r="H19" s="224">
        <f t="shared" si="5"/>
        <v>0</v>
      </c>
      <c r="I19" s="424" t="str">
        <f t="shared" ca="1" si="0"/>
        <v/>
      </c>
      <c r="J19" s="425" t="str">
        <f t="shared" si="4"/>
        <v>Pier CapsL.S.</v>
      </c>
      <c r="K19" s="426" t="e">
        <v>#N/A</v>
      </c>
      <c r="L19" s="427" t="str">
        <f t="shared" ca="1" si="1"/>
        <v>,0</v>
      </c>
      <c r="M19" s="427" t="str">
        <f t="shared" ca="1" si="2"/>
        <v>C2</v>
      </c>
      <c r="N19" s="427" t="str">
        <f t="shared" ca="1" si="3"/>
        <v>C2</v>
      </c>
      <c r="O19" s="36"/>
    </row>
    <row r="20" spans="1:15" s="402" customFormat="1" ht="45" customHeight="1" x14ac:dyDescent="0.2">
      <c r="A20" s="71"/>
      <c r="B20" s="46" t="s">
        <v>35</v>
      </c>
      <c r="C20" s="64" t="s">
        <v>864</v>
      </c>
      <c r="D20" s="404" t="s">
        <v>41</v>
      </c>
      <c r="E20" s="407" t="s">
        <v>20</v>
      </c>
      <c r="F20" s="50">
        <v>1</v>
      </c>
      <c r="G20" s="405"/>
      <c r="H20" s="408">
        <f t="shared" si="5"/>
        <v>0</v>
      </c>
      <c r="I20" s="424" t="str">
        <f t="shared" ca="1" si="0"/>
        <v/>
      </c>
      <c r="J20" s="425" t="str">
        <f t="shared" si="4"/>
        <v>Shoulder and Median Traffic Barriers, Footings and CapsL.S.</v>
      </c>
      <c r="K20" s="426" t="e">
        <v>#N/A</v>
      </c>
      <c r="L20" s="427" t="str">
        <f t="shared" ca="1" si="1"/>
        <v>,0</v>
      </c>
      <c r="M20" s="427" t="str">
        <f t="shared" ca="1" si="2"/>
        <v>C2</v>
      </c>
      <c r="N20" s="427" t="str">
        <f t="shared" ca="1" si="3"/>
        <v>C2</v>
      </c>
      <c r="O20" s="36"/>
    </row>
    <row r="21" spans="1:15" ht="30" customHeight="1" x14ac:dyDescent="0.2">
      <c r="A21" s="55"/>
      <c r="B21" s="56" t="s">
        <v>37</v>
      </c>
      <c r="C21" s="64" t="s">
        <v>42</v>
      </c>
      <c r="D21" s="53" t="s">
        <v>41</v>
      </c>
      <c r="E21" s="66" t="s">
        <v>20</v>
      </c>
      <c r="F21" s="67">
        <v>1</v>
      </c>
      <c r="G21" s="51"/>
      <c r="H21" s="224">
        <f t="shared" si="5"/>
        <v>0</v>
      </c>
      <c r="I21" s="424" t="str">
        <f t="shared" ca="1" si="0"/>
        <v/>
      </c>
      <c r="J21" s="425" t="str">
        <f t="shared" si="4"/>
        <v>Sidewalk/ATP SlabsL.S.</v>
      </c>
      <c r="K21" s="426" t="e">
        <v>#N/A</v>
      </c>
      <c r="L21" s="427" t="str">
        <f t="shared" ca="1" si="1"/>
        <v>,0</v>
      </c>
      <c r="M21" s="427" t="str">
        <f t="shared" ca="1" si="2"/>
        <v>C2</v>
      </c>
      <c r="N21" s="427" t="str">
        <f t="shared" ca="1" si="3"/>
        <v>C2</v>
      </c>
      <c r="O21" s="36"/>
    </row>
    <row r="22" spans="1:15" s="402" customFormat="1" ht="45" customHeight="1" x14ac:dyDescent="0.2">
      <c r="A22" s="71"/>
      <c r="B22" s="46" t="s">
        <v>43</v>
      </c>
      <c r="C22" s="64" t="s">
        <v>842</v>
      </c>
      <c r="D22" s="404" t="s">
        <v>41</v>
      </c>
      <c r="E22" s="407" t="s">
        <v>20</v>
      </c>
      <c r="F22" s="50">
        <v>1</v>
      </c>
      <c r="G22" s="405"/>
      <c r="H22" s="408">
        <f t="shared" si="5"/>
        <v>0</v>
      </c>
      <c r="I22" s="424" t="str">
        <f t="shared" ca="1" si="0"/>
        <v/>
      </c>
      <c r="J22" s="425" t="str">
        <f t="shared" si="4"/>
        <v>Retaining Wall Cladding and Mock-Up PanelsL.S.</v>
      </c>
      <c r="K22" s="426" t="e">
        <v>#N/A</v>
      </c>
      <c r="L22" s="427" t="str">
        <f t="shared" ca="1" si="1"/>
        <v>,0</v>
      </c>
      <c r="M22" s="427" t="str">
        <f t="shared" ca="1" si="2"/>
        <v>C2</v>
      </c>
      <c r="N22" s="427" t="str">
        <f t="shared" ca="1" si="3"/>
        <v>C2</v>
      </c>
      <c r="O22" s="36"/>
    </row>
    <row r="23" spans="1:15" ht="30" customHeight="1" x14ac:dyDescent="0.2">
      <c r="A23" s="55"/>
      <c r="B23" s="56" t="s">
        <v>44</v>
      </c>
      <c r="C23" s="64" t="s">
        <v>45</v>
      </c>
      <c r="D23" s="53" t="s">
        <v>41</v>
      </c>
      <c r="E23" s="66" t="s">
        <v>20</v>
      </c>
      <c r="F23" s="70">
        <v>1</v>
      </c>
      <c r="G23" s="51"/>
      <c r="H23" s="224">
        <f t="shared" si="5"/>
        <v>0</v>
      </c>
      <c r="I23" s="424" t="str">
        <f t="shared" ca="1" si="0"/>
        <v/>
      </c>
      <c r="J23" s="425" t="str">
        <f t="shared" si="4"/>
        <v>Retaining Wall CapsL.S.</v>
      </c>
      <c r="K23" s="426" t="e">
        <v>#N/A</v>
      </c>
      <c r="L23" s="427" t="str">
        <f t="shared" ca="1" si="1"/>
        <v>,0</v>
      </c>
      <c r="M23" s="427" t="str">
        <f t="shared" ca="1" si="2"/>
        <v>C2</v>
      </c>
      <c r="N23" s="427" t="str">
        <f t="shared" ca="1" si="3"/>
        <v>C2</v>
      </c>
      <c r="O23" s="36"/>
    </row>
    <row r="24" spans="1:15" s="402" customFormat="1" ht="45" customHeight="1" x14ac:dyDescent="0.2">
      <c r="A24" s="71"/>
      <c r="B24" s="46" t="s">
        <v>46</v>
      </c>
      <c r="C24" s="64" t="s">
        <v>47</v>
      </c>
      <c r="D24" s="404"/>
      <c r="E24" s="407"/>
      <c r="F24" s="50"/>
      <c r="G24" s="408"/>
      <c r="H24" s="408"/>
      <c r="I24" s="424" t="str">
        <f t="shared" ca="1" si="0"/>
        <v>LOCKED</v>
      </c>
      <c r="J24" s="425" t="str">
        <f t="shared" si="4"/>
        <v>Supplying and Placing Reinforcing Steel Bars</v>
      </c>
      <c r="K24" s="426" t="e">
        <v>#N/A</v>
      </c>
      <c r="L24" s="427" t="str">
        <f t="shared" ca="1" si="1"/>
        <v>,0</v>
      </c>
      <c r="M24" s="427" t="str">
        <f t="shared" ca="1" si="2"/>
        <v>C2</v>
      </c>
      <c r="N24" s="427" t="str">
        <f t="shared" ca="1" si="3"/>
        <v>C2</v>
      </c>
      <c r="O24" s="36"/>
    </row>
    <row r="25" spans="1:15" ht="30" customHeight="1" x14ac:dyDescent="0.2">
      <c r="A25" s="45"/>
      <c r="B25" s="56" t="s">
        <v>29</v>
      </c>
      <c r="C25" s="64" t="s">
        <v>48</v>
      </c>
      <c r="D25" s="53" t="s">
        <v>49</v>
      </c>
      <c r="E25" s="66" t="s">
        <v>50</v>
      </c>
      <c r="F25" s="67">
        <v>32900</v>
      </c>
      <c r="G25" s="51"/>
      <c r="H25" s="224">
        <f>ROUND(G25*F25,2)</f>
        <v>0</v>
      </c>
      <c r="I25" s="424" t="str">
        <f t="shared" ca="1" si="0"/>
        <v/>
      </c>
      <c r="J25" s="425" t="str">
        <f t="shared" si="4"/>
        <v>Plainkg</v>
      </c>
      <c r="K25" s="426" t="e">
        <v>#N/A</v>
      </c>
      <c r="L25" s="427" t="str">
        <f t="shared" ca="1" si="1"/>
        <v>,0</v>
      </c>
      <c r="M25" s="427" t="str">
        <f t="shared" ca="1" si="2"/>
        <v>C2</v>
      </c>
      <c r="N25" s="427" t="str">
        <f t="shared" ca="1" si="3"/>
        <v>C2</v>
      </c>
      <c r="O25" s="36"/>
    </row>
    <row r="26" spans="1:15" ht="30" customHeight="1" x14ac:dyDescent="0.2">
      <c r="A26" s="45"/>
      <c r="B26" s="56" t="s">
        <v>32</v>
      </c>
      <c r="C26" s="64" t="s">
        <v>51</v>
      </c>
      <c r="D26" s="53" t="s">
        <v>49</v>
      </c>
      <c r="E26" s="66" t="s">
        <v>50</v>
      </c>
      <c r="F26" s="67">
        <v>6900</v>
      </c>
      <c r="G26" s="51"/>
      <c r="H26" s="224">
        <f>ROUND(G26*F26,2)</f>
        <v>0</v>
      </c>
      <c r="I26" s="424" t="str">
        <f t="shared" ca="1" si="0"/>
        <v/>
      </c>
      <c r="J26" s="425" t="str">
        <f t="shared" si="4"/>
        <v>Galvanizedkg</v>
      </c>
      <c r="K26" s="426" t="e">
        <v>#N/A</v>
      </c>
      <c r="L26" s="427" t="str">
        <f t="shared" ca="1" si="1"/>
        <v>,0</v>
      </c>
      <c r="M26" s="427" t="str">
        <f t="shared" ca="1" si="2"/>
        <v>C2</v>
      </c>
      <c r="N26" s="427" t="str">
        <f t="shared" ca="1" si="3"/>
        <v>C2</v>
      </c>
      <c r="O26" s="36"/>
    </row>
    <row r="27" spans="1:15" ht="30" customHeight="1" x14ac:dyDescent="0.2">
      <c r="A27" s="45"/>
      <c r="B27" s="56" t="s">
        <v>35</v>
      </c>
      <c r="C27" s="64" t="s">
        <v>52</v>
      </c>
      <c r="D27" s="53" t="s">
        <v>49</v>
      </c>
      <c r="E27" s="66" t="s">
        <v>50</v>
      </c>
      <c r="F27" s="67">
        <v>62150</v>
      </c>
      <c r="G27" s="51"/>
      <c r="H27" s="224">
        <f>ROUND(G27*F27,2)</f>
        <v>0</v>
      </c>
      <c r="I27" s="424" t="str">
        <f t="shared" ca="1" si="0"/>
        <v/>
      </c>
      <c r="J27" s="425" t="str">
        <f t="shared" si="4"/>
        <v>Stainless Steelkg</v>
      </c>
      <c r="K27" s="426" t="e">
        <v>#N/A</v>
      </c>
      <c r="L27" s="427" t="str">
        <f t="shared" ca="1" si="1"/>
        <v>,0</v>
      </c>
      <c r="M27" s="427" t="str">
        <f t="shared" ca="1" si="2"/>
        <v>C2</v>
      </c>
      <c r="N27" s="427" t="str">
        <f t="shared" ca="1" si="3"/>
        <v>C2</v>
      </c>
      <c r="O27" s="36"/>
    </row>
    <row r="28" spans="1:15" ht="45" customHeight="1" x14ac:dyDescent="0.2">
      <c r="A28" s="71"/>
      <c r="B28" s="46" t="s">
        <v>53</v>
      </c>
      <c r="C28" s="64" t="s">
        <v>865</v>
      </c>
      <c r="D28" s="48"/>
      <c r="E28" s="54"/>
      <c r="F28" s="50"/>
      <c r="G28" s="65"/>
      <c r="H28" s="65"/>
      <c r="I28" s="424" t="str">
        <f t="shared" ca="1" si="0"/>
        <v>LOCKED</v>
      </c>
      <c r="J28" s="425" t="str">
        <f t="shared" si="4"/>
        <v>Design, Supply, Fabrication and Delivery of Spherical Bearings</v>
      </c>
      <c r="K28" s="426" t="e">
        <v>#N/A</v>
      </c>
      <c r="L28" s="427" t="str">
        <f t="shared" ca="1" si="1"/>
        <v>,0</v>
      </c>
      <c r="M28" s="427" t="str">
        <f t="shared" ca="1" si="2"/>
        <v>C2</v>
      </c>
      <c r="N28" s="427" t="str">
        <f t="shared" ca="1" si="3"/>
        <v>C2</v>
      </c>
      <c r="O28" s="36"/>
    </row>
    <row r="29" spans="1:15" ht="30" customHeight="1" x14ac:dyDescent="0.2">
      <c r="A29" s="45"/>
      <c r="B29" s="56" t="s">
        <v>29</v>
      </c>
      <c r="C29" s="52" t="s">
        <v>54</v>
      </c>
      <c r="D29" s="48" t="s">
        <v>55</v>
      </c>
      <c r="E29" s="54" t="s">
        <v>56</v>
      </c>
      <c r="F29" s="50">
        <v>4</v>
      </c>
      <c r="G29" s="51"/>
      <c r="H29" s="224">
        <f>ROUND(G29*F29,2)</f>
        <v>0</v>
      </c>
      <c r="I29" s="424" t="str">
        <f t="shared" ca="1" si="0"/>
        <v/>
      </c>
      <c r="J29" s="425" t="str">
        <f t="shared" si="4"/>
        <v>Fixed Bearingseach</v>
      </c>
      <c r="K29" s="426" t="e">
        <v>#N/A</v>
      </c>
      <c r="L29" s="427" t="str">
        <f t="shared" ca="1" si="1"/>
        <v>,0</v>
      </c>
      <c r="M29" s="427" t="str">
        <f t="shared" ca="1" si="2"/>
        <v>C2</v>
      </c>
      <c r="N29" s="427" t="str">
        <f t="shared" ca="1" si="3"/>
        <v>C2</v>
      </c>
      <c r="O29" s="36"/>
    </row>
    <row r="30" spans="1:15" ht="30" customHeight="1" x14ac:dyDescent="0.2">
      <c r="A30" s="45"/>
      <c r="B30" s="56" t="s">
        <v>32</v>
      </c>
      <c r="C30" s="52" t="s">
        <v>57</v>
      </c>
      <c r="D30" s="48" t="s">
        <v>55</v>
      </c>
      <c r="E30" s="54" t="s">
        <v>56</v>
      </c>
      <c r="F30" s="50">
        <v>12</v>
      </c>
      <c r="G30" s="51"/>
      <c r="H30" s="224">
        <f>ROUND(G30*F30,2)</f>
        <v>0</v>
      </c>
      <c r="I30" s="424" t="str">
        <f t="shared" ca="1" si="0"/>
        <v/>
      </c>
      <c r="J30" s="425" t="str">
        <f t="shared" si="4"/>
        <v>Expansion Bearingseach</v>
      </c>
      <c r="K30" s="426" t="e">
        <v>#N/A</v>
      </c>
      <c r="L30" s="427" t="str">
        <f t="shared" ca="1" si="1"/>
        <v>,0</v>
      </c>
      <c r="M30" s="427" t="str">
        <f t="shared" ca="1" si="2"/>
        <v>C2</v>
      </c>
      <c r="N30" s="427" t="str">
        <f t="shared" ca="1" si="3"/>
        <v>C2</v>
      </c>
      <c r="O30" s="36"/>
    </row>
    <row r="31" spans="1:15" ht="30" customHeight="1" x14ac:dyDescent="0.2">
      <c r="A31" s="71"/>
      <c r="B31" s="46" t="s">
        <v>58</v>
      </c>
      <c r="C31" s="52" t="s">
        <v>59</v>
      </c>
      <c r="D31" s="48"/>
      <c r="E31" s="54"/>
      <c r="F31" s="50"/>
      <c r="G31" s="65"/>
      <c r="H31" s="65">
        <f t="shared" ref="H31:H40" si="6">ROUND(G31*F31,2)</f>
        <v>0</v>
      </c>
      <c r="I31" s="424" t="str">
        <f t="shared" ca="1" si="0"/>
        <v>LOCKED</v>
      </c>
      <c r="J31" s="425" t="str">
        <f t="shared" si="4"/>
        <v>Installation of Spherical Bearings</v>
      </c>
      <c r="K31" s="426" t="e">
        <v>#N/A</v>
      </c>
      <c r="L31" s="427" t="str">
        <f t="shared" ca="1" si="1"/>
        <v>,0</v>
      </c>
      <c r="M31" s="427" t="str">
        <f t="shared" ca="1" si="2"/>
        <v>C2</v>
      </c>
      <c r="N31" s="427" t="str">
        <f t="shared" ca="1" si="3"/>
        <v>C2</v>
      </c>
      <c r="O31" s="36"/>
    </row>
    <row r="32" spans="1:15" ht="30" customHeight="1" x14ac:dyDescent="0.2">
      <c r="A32" s="45"/>
      <c r="B32" s="56" t="s">
        <v>29</v>
      </c>
      <c r="C32" s="52" t="s">
        <v>54</v>
      </c>
      <c r="D32" s="48" t="s">
        <v>55</v>
      </c>
      <c r="E32" s="54" t="s">
        <v>56</v>
      </c>
      <c r="F32" s="50">
        <v>4</v>
      </c>
      <c r="G32" s="51"/>
      <c r="H32" s="224">
        <f t="shared" si="6"/>
        <v>0</v>
      </c>
      <c r="I32" s="424" t="str">
        <f t="shared" ca="1" si="0"/>
        <v/>
      </c>
      <c r="J32" s="425" t="str">
        <f t="shared" si="4"/>
        <v>Fixed Bearingseach</v>
      </c>
      <c r="K32" s="426" t="e">
        <v>#N/A</v>
      </c>
      <c r="L32" s="427" t="str">
        <f t="shared" ca="1" si="1"/>
        <v>,0</v>
      </c>
      <c r="M32" s="427" t="str">
        <f t="shared" ca="1" si="2"/>
        <v>C2</v>
      </c>
      <c r="N32" s="427" t="str">
        <f t="shared" ca="1" si="3"/>
        <v>C2</v>
      </c>
      <c r="O32" s="36"/>
    </row>
    <row r="33" spans="1:15" ht="30" customHeight="1" x14ac:dyDescent="0.2">
      <c r="A33" s="45"/>
      <c r="B33" s="56" t="s">
        <v>32</v>
      </c>
      <c r="C33" s="52" t="s">
        <v>57</v>
      </c>
      <c r="D33" s="48" t="s">
        <v>55</v>
      </c>
      <c r="E33" s="54" t="s">
        <v>56</v>
      </c>
      <c r="F33" s="50">
        <v>12</v>
      </c>
      <c r="G33" s="51"/>
      <c r="H33" s="224">
        <f t="shared" si="6"/>
        <v>0</v>
      </c>
      <c r="I33" s="424" t="str">
        <f t="shared" ca="1" si="0"/>
        <v/>
      </c>
      <c r="J33" s="425" t="str">
        <f t="shared" si="4"/>
        <v>Expansion Bearingseach</v>
      </c>
      <c r="K33" s="426" t="e">
        <v>#N/A</v>
      </c>
      <c r="L33" s="427" t="str">
        <f t="shared" ca="1" si="1"/>
        <v>,0</v>
      </c>
      <c r="M33" s="427" t="str">
        <f t="shared" ca="1" si="2"/>
        <v>C2</v>
      </c>
      <c r="N33" s="427" t="str">
        <f t="shared" ca="1" si="3"/>
        <v>C2</v>
      </c>
      <c r="O33" s="36"/>
    </row>
    <row r="34" spans="1:15" ht="45" customHeight="1" x14ac:dyDescent="0.2">
      <c r="A34" s="71"/>
      <c r="B34" s="72" t="s">
        <v>60</v>
      </c>
      <c r="C34" s="73" t="s">
        <v>61</v>
      </c>
      <c r="D34" s="74" t="s">
        <v>62</v>
      </c>
      <c r="E34" s="75" t="s">
        <v>20</v>
      </c>
      <c r="F34" s="76">
        <v>1</v>
      </c>
      <c r="G34" s="77"/>
      <c r="H34" s="78">
        <f t="shared" si="6"/>
        <v>0</v>
      </c>
      <c r="I34" s="424" t="str">
        <f t="shared" ca="1" si="0"/>
        <v/>
      </c>
      <c r="J34" s="425" t="str">
        <f t="shared" si="4"/>
        <v>Suppy, Fabrication and Delivery of Structural Steel for BridgeL.S.</v>
      </c>
      <c r="K34" s="426" t="e">
        <v>#N/A</v>
      </c>
      <c r="L34" s="427" t="str">
        <f t="shared" ca="1" si="1"/>
        <v>,0</v>
      </c>
      <c r="M34" s="427" t="str">
        <f t="shared" ca="1" si="2"/>
        <v>C2</v>
      </c>
      <c r="N34" s="427" t="str">
        <f t="shared" ca="1" si="3"/>
        <v>C2</v>
      </c>
      <c r="O34" s="36"/>
    </row>
    <row r="35" spans="1:15" ht="45" customHeight="1" x14ac:dyDescent="0.2">
      <c r="A35" s="71"/>
      <c r="B35" s="46" t="s">
        <v>63</v>
      </c>
      <c r="C35" s="52" t="s">
        <v>64</v>
      </c>
      <c r="D35" s="48" t="s">
        <v>62</v>
      </c>
      <c r="E35" s="54" t="s">
        <v>20</v>
      </c>
      <c r="F35" s="50">
        <v>1</v>
      </c>
      <c r="G35" s="51"/>
      <c r="H35" s="224">
        <f t="shared" si="6"/>
        <v>0</v>
      </c>
      <c r="I35" s="424" t="str">
        <f t="shared" ca="1" si="0"/>
        <v/>
      </c>
      <c r="J35" s="425" t="str">
        <f t="shared" si="4"/>
        <v>Erection of Structural Steel for BridgeL.S.</v>
      </c>
      <c r="K35" s="426" t="e">
        <v>#N/A</v>
      </c>
      <c r="L35" s="427" t="str">
        <f t="shared" ca="1" si="1"/>
        <v>,0</v>
      </c>
      <c r="M35" s="427" t="str">
        <f t="shared" ca="1" si="2"/>
        <v>C2</v>
      </c>
      <c r="N35" s="427" t="str">
        <f t="shared" ca="1" si="3"/>
        <v>C2</v>
      </c>
      <c r="O35" s="36"/>
    </row>
    <row r="36" spans="1:15" ht="30" customHeight="1" x14ac:dyDescent="0.2">
      <c r="A36" s="71"/>
      <c r="B36" s="46" t="s">
        <v>65</v>
      </c>
      <c r="C36" s="79" t="s">
        <v>66</v>
      </c>
      <c r="D36" s="222" t="s">
        <v>67</v>
      </c>
      <c r="E36" s="80" t="s">
        <v>20</v>
      </c>
      <c r="F36" s="50">
        <v>1</v>
      </c>
      <c r="G36" s="81"/>
      <c r="H36" s="224">
        <f t="shared" si="6"/>
        <v>0</v>
      </c>
      <c r="I36" s="424" t="str">
        <f t="shared" ca="1" si="0"/>
        <v/>
      </c>
      <c r="J36" s="425" t="str">
        <f t="shared" si="4"/>
        <v>Supply and Placement of WaterproofingL.S.</v>
      </c>
      <c r="K36" s="426" t="e">
        <v>#N/A</v>
      </c>
      <c r="L36" s="427" t="str">
        <f t="shared" ca="1" si="1"/>
        <v>,0</v>
      </c>
      <c r="M36" s="427" t="str">
        <f t="shared" ca="1" si="2"/>
        <v>C2</v>
      </c>
      <c r="N36" s="427" t="str">
        <f t="shared" ca="1" si="3"/>
        <v>C2</v>
      </c>
      <c r="O36" s="36"/>
    </row>
    <row r="37" spans="1:15" ht="45" customHeight="1" x14ac:dyDescent="0.2">
      <c r="A37" s="71"/>
      <c r="B37" s="46" t="s">
        <v>68</v>
      </c>
      <c r="C37" s="52" t="s">
        <v>69</v>
      </c>
      <c r="D37" s="48" t="s">
        <v>70</v>
      </c>
      <c r="E37" s="54" t="s">
        <v>20</v>
      </c>
      <c r="F37" s="50">
        <v>1</v>
      </c>
      <c r="G37" s="51"/>
      <c r="H37" s="224">
        <f t="shared" si="6"/>
        <v>0</v>
      </c>
      <c r="I37" s="424" t="str">
        <f t="shared" ca="1" si="0"/>
        <v/>
      </c>
      <c r="J37" s="425" t="str">
        <f t="shared" si="4"/>
        <v>Supply and Installation of Aluminum Pedestrian HandrailL.S.</v>
      </c>
      <c r="K37" s="426" t="e">
        <v>#N/A</v>
      </c>
      <c r="L37" s="427" t="str">
        <f t="shared" ca="1" si="1"/>
        <v>,0</v>
      </c>
      <c r="M37" s="427" t="str">
        <f t="shared" ca="1" si="2"/>
        <v>C2</v>
      </c>
      <c r="N37" s="427" t="str">
        <f t="shared" ca="1" si="3"/>
        <v>C2</v>
      </c>
      <c r="O37" s="36"/>
    </row>
    <row r="38" spans="1:15" ht="30" customHeight="1" x14ac:dyDescent="0.2">
      <c r="A38" s="71"/>
      <c r="B38" s="46" t="s">
        <v>71</v>
      </c>
      <c r="C38" s="64" t="s">
        <v>72</v>
      </c>
      <c r="D38" s="53" t="s">
        <v>73</v>
      </c>
      <c r="E38" s="54" t="s">
        <v>34</v>
      </c>
      <c r="F38" s="50">
        <v>85</v>
      </c>
      <c r="G38" s="51"/>
      <c r="H38" s="224">
        <f t="shared" si="6"/>
        <v>0</v>
      </c>
      <c r="I38" s="424" t="str">
        <f t="shared" ca="1" si="0"/>
        <v/>
      </c>
      <c r="J38" s="425" t="str">
        <f t="shared" si="4"/>
        <v>Chain Link FencingCW 3550-R2, E36m</v>
      </c>
      <c r="K38" s="426" t="e">
        <v>#N/A</v>
      </c>
      <c r="L38" s="427" t="str">
        <f t="shared" ca="1" si="1"/>
        <v>,0</v>
      </c>
      <c r="M38" s="427" t="str">
        <f t="shared" ca="1" si="2"/>
        <v>C2</v>
      </c>
      <c r="N38" s="427" t="str">
        <f t="shared" ca="1" si="3"/>
        <v>C2</v>
      </c>
      <c r="O38" s="36"/>
    </row>
    <row r="39" spans="1:15" ht="30" customHeight="1" x14ac:dyDescent="0.2">
      <c r="A39" s="82"/>
      <c r="B39" s="46" t="s">
        <v>74</v>
      </c>
      <c r="C39" s="64" t="s">
        <v>75</v>
      </c>
      <c r="D39" s="58" t="s">
        <v>76</v>
      </c>
      <c r="E39" s="66" t="s">
        <v>56</v>
      </c>
      <c r="F39" s="83">
        <v>2</v>
      </c>
      <c r="G39" s="63"/>
      <c r="H39" s="224">
        <f t="shared" si="6"/>
        <v>0</v>
      </c>
      <c r="I39" s="424" t="str">
        <f t="shared" ca="1" si="0"/>
        <v/>
      </c>
      <c r="J39" s="425" t="str">
        <f t="shared" si="4"/>
        <v>Welcome to Transcona Signageeach</v>
      </c>
      <c r="K39" s="426" t="e">
        <v>#N/A</v>
      </c>
      <c r="L39" s="427" t="str">
        <f t="shared" ca="1" si="1"/>
        <v>F0</v>
      </c>
      <c r="M39" s="427" t="str">
        <f t="shared" ca="1" si="2"/>
        <v>C2</v>
      </c>
      <c r="N39" s="427" t="str">
        <f t="shared" ca="1" si="3"/>
        <v>C2</v>
      </c>
      <c r="O39" s="36"/>
    </row>
    <row r="40" spans="1:15" s="106" customFormat="1" ht="30" customHeight="1" x14ac:dyDescent="0.2">
      <c r="A40" s="102"/>
      <c r="B40" s="46" t="s">
        <v>839</v>
      </c>
      <c r="C40" s="117" t="s">
        <v>258</v>
      </c>
      <c r="D40" s="302" t="s">
        <v>259</v>
      </c>
      <c r="E40" s="272" t="s">
        <v>260</v>
      </c>
      <c r="F40" s="303">
        <v>25</v>
      </c>
      <c r="G40" s="270"/>
      <c r="H40" s="271">
        <f t="shared" si="6"/>
        <v>0</v>
      </c>
      <c r="I40" s="424" t="str">
        <f t="shared" ca="1" si="0"/>
        <v/>
      </c>
      <c r="J40" s="425" t="str">
        <f t="shared" si="4"/>
        <v>Hydro Excavationhrs</v>
      </c>
      <c r="K40" s="426" t="e">
        <v>#N/A</v>
      </c>
      <c r="L40" s="427" t="str">
        <f t="shared" ca="1" si="1"/>
        <v>G</v>
      </c>
      <c r="M40" s="427" t="str">
        <f t="shared" ca="1" si="2"/>
        <v>C2</v>
      </c>
      <c r="N40" s="427" t="str">
        <f t="shared" ca="1" si="3"/>
        <v>C2</v>
      </c>
      <c r="O40" s="36"/>
    </row>
    <row r="41" spans="1:15" ht="45" customHeight="1" x14ac:dyDescent="0.2">
      <c r="A41" s="15"/>
      <c r="B41" s="84" t="str">
        <f>+B7</f>
        <v>A</v>
      </c>
      <c r="C41" s="466" t="str">
        <f>+C7</f>
        <v>CN REDDITT SUBDIVISION - UNDERPASS STRUCTURES</v>
      </c>
      <c r="D41" s="467"/>
      <c r="E41" s="467"/>
      <c r="F41" s="468"/>
      <c r="G41" s="85" t="s">
        <v>77</v>
      </c>
      <c r="H41" s="86">
        <f>SUM(H8:H40)</f>
        <v>0</v>
      </c>
      <c r="I41" s="424" t="str">
        <f t="shared" ca="1" si="0"/>
        <v>LOCKED</v>
      </c>
      <c r="J41" s="425" t="str">
        <f t="shared" si="4"/>
        <v>CN REDDITT SUBDIVISION - UNDERPASS STRUCTURES</v>
      </c>
      <c r="K41" s="426" t="e">
        <v>#N/A</v>
      </c>
      <c r="L41" s="427" t="str">
        <f t="shared" ca="1" si="1"/>
        <v>G</v>
      </c>
      <c r="M41" s="427" t="str">
        <f t="shared" ca="1" si="2"/>
        <v>C2</v>
      </c>
      <c r="N41" s="427" t="str">
        <f t="shared" ca="1" si="3"/>
        <v>C2</v>
      </c>
      <c r="O41" s="36"/>
    </row>
    <row r="42" spans="1:15" s="89" customFormat="1" ht="39.950000000000003" customHeight="1" x14ac:dyDescent="0.25">
      <c r="A42" s="87"/>
      <c r="B42" s="88" t="s">
        <v>78</v>
      </c>
      <c r="C42" s="476" t="s">
        <v>79</v>
      </c>
      <c r="D42" s="476"/>
      <c r="E42" s="476"/>
      <c r="F42" s="476"/>
      <c r="G42" s="476"/>
      <c r="H42" s="477"/>
      <c r="I42" s="424" t="str">
        <f t="shared" ca="1" si="0"/>
        <v>LOCKED</v>
      </c>
      <c r="J42" s="425" t="str">
        <f t="shared" si="4"/>
        <v>PLESSIS ROAD ASPHALT RECONSTRUCTION - DUGALD ROAD TO APPROX. 300M SOUTH, INCLUDING DUGALD ROAD AND PLESSIS ROAD INTERSECTION WORKS</v>
      </c>
      <c r="K42" s="426" t="e">
        <v>#N/A</v>
      </c>
      <c r="L42" s="427" t="str">
        <f t="shared" ca="1" si="1"/>
        <v>F0</v>
      </c>
      <c r="M42" s="427" t="str">
        <f t="shared" ca="1" si="2"/>
        <v>F0</v>
      </c>
      <c r="N42" s="427" t="str">
        <f t="shared" ca="1" si="3"/>
        <v>F0</v>
      </c>
      <c r="O42" s="36"/>
    </row>
    <row r="43" spans="1:15" ht="39.950000000000003" customHeight="1" x14ac:dyDescent="0.2">
      <c r="A43" s="15"/>
      <c r="B43" s="90"/>
      <c r="C43" s="91" t="s">
        <v>80</v>
      </c>
      <c r="D43" s="92"/>
      <c r="E43" s="93" t="s">
        <v>16</v>
      </c>
      <c r="F43" s="94" t="s">
        <v>16</v>
      </c>
      <c r="G43" s="95"/>
      <c r="H43" s="96"/>
      <c r="I43" s="424" t="str">
        <f t="shared" ca="1" si="0"/>
        <v>LOCKED</v>
      </c>
      <c r="J43" s="425" t="str">
        <f t="shared" si="4"/>
        <v>EARTH AND BASE WORKS</v>
      </c>
      <c r="K43" s="426" t="e">
        <v>#N/A</v>
      </c>
      <c r="L43" s="427" t="str">
        <f t="shared" ca="1" si="1"/>
        <v>,0</v>
      </c>
      <c r="M43" s="427" t="str">
        <f t="shared" ca="1" si="2"/>
        <v>C2</v>
      </c>
      <c r="N43" s="427" t="str">
        <f t="shared" ca="1" si="3"/>
        <v>C2</v>
      </c>
      <c r="O43" s="36"/>
    </row>
    <row r="44" spans="1:15" ht="30" customHeight="1" x14ac:dyDescent="0.2">
      <c r="A44" s="97"/>
      <c r="B44" s="223" t="s">
        <v>81</v>
      </c>
      <c r="C44" s="227" t="s">
        <v>82</v>
      </c>
      <c r="D44" s="99" t="s">
        <v>83</v>
      </c>
      <c r="E44" s="177" t="s">
        <v>586</v>
      </c>
      <c r="F44" s="363">
        <v>0.02</v>
      </c>
      <c r="G44" s="51"/>
      <c r="H44" s="65">
        <f>ROUND(G44*F44,2)</f>
        <v>0</v>
      </c>
      <c r="I44" s="424" t="str">
        <f t="shared" ca="1" si="0"/>
        <v/>
      </c>
      <c r="J44" s="425" t="str">
        <f t="shared" si="4"/>
        <v>Clearing and GrubbingCW 3010-R4ha</v>
      </c>
      <c r="K44" s="426" t="e">
        <v>#N/A</v>
      </c>
      <c r="L44" s="427" t="str">
        <f t="shared" ca="1" si="1"/>
        <v>F2</v>
      </c>
      <c r="M44" s="427" t="str">
        <f t="shared" ca="1" si="2"/>
        <v>C2</v>
      </c>
      <c r="N44" s="427" t="str">
        <f t="shared" ca="1" si="3"/>
        <v>C2</v>
      </c>
      <c r="O44" s="36"/>
    </row>
    <row r="45" spans="1:15" ht="30" customHeight="1" x14ac:dyDescent="0.2">
      <c r="A45" s="98"/>
      <c r="B45" s="223" t="s">
        <v>85</v>
      </c>
      <c r="C45" s="176" t="s">
        <v>86</v>
      </c>
      <c r="D45" s="99" t="s">
        <v>87</v>
      </c>
      <c r="E45" s="177" t="s">
        <v>88</v>
      </c>
      <c r="F45" s="228">
        <v>8500</v>
      </c>
      <c r="G45" s="51"/>
      <c r="H45" s="65">
        <f>ROUND(G45*F45,2)</f>
        <v>0</v>
      </c>
      <c r="I45" s="424" t="str">
        <f t="shared" ca="1" si="0"/>
        <v/>
      </c>
      <c r="J45" s="425" t="str">
        <f t="shared" si="4"/>
        <v>ExcavationCW 3110-R17, E75m³</v>
      </c>
      <c r="K45" s="426" t="e">
        <v>#N/A</v>
      </c>
      <c r="L45" s="427" t="str">
        <f t="shared" ca="1" si="1"/>
        <v>F0</v>
      </c>
      <c r="M45" s="427" t="str">
        <f t="shared" ca="1" si="2"/>
        <v>C2</v>
      </c>
      <c r="N45" s="427" t="str">
        <f t="shared" ca="1" si="3"/>
        <v>C2</v>
      </c>
      <c r="O45" s="36"/>
    </row>
    <row r="46" spans="1:15" ht="30" customHeight="1" x14ac:dyDescent="0.2">
      <c r="A46" s="97"/>
      <c r="B46" s="223" t="s">
        <v>89</v>
      </c>
      <c r="C46" s="176" t="s">
        <v>90</v>
      </c>
      <c r="D46" s="99" t="s">
        <v>91</v>
      </c>
      <c r="E46" s="177" t="s">
        <v>84</v>
      </c>
      <c r="F46" s="228">
        <v>10000</v>
      </c>
      <c r="G46" s="51"/>
      <c r="H46" s="65">
        <f>ROUND(G46*F46,2)</f>
        <v>0</v>
      </c>
      <c r="I46" s="424" t="str">
        <f t="shared" ca="1" si="0"/>
        <v/>
      </c>
      <c r="J46" s="425" t="str">
        <f t="shared" si="4"/>
        <v>Sub-Grade CompactionCW 3110-R17m²</v>
      </c>
      <c r="K46" s="426" t="e">
        <v>#N/A</v>
      </c>
      <c r="L46" s="427" t="str">
        <f t="shared" ca="1" si="1"/>
        <v>F0</v>
      </c>
      <c r="M46" s="427" t="str">
        <f t="shared" ca="1" si="2"/>
        <v>C2</v>
      </c>
      <c r="N46" s="427" t="str">
        <f t="shared" ca="1" si="3"/>
        <v>C2</v>
      </c>
      <c r="O46" s="36"/>
    </row>
    <row r="47" spans="1:15" ht="30" customHeight="1" x14ac:dyDescent="0.2">
      <c r="A47" s="97"/>
      <c r="B47" s="223" t="s">
        <v>92</v>
      </c>
      <c r="C47" s="176" t="s">
        <v>93</v>
      </c>
      <c r="D47" s="99" t="s">
        <v>91</v>
      </c>
      <c r="E47" s="177"/>
      <c r="F47" s="228"/>
      <c r="G47" s="65"/>
      <c r="H47" s="229"/>
      <c r="I47" s="424" t="str">
        <f t="shared" ca="1" si="0"/>
        <v>LOCKED</v>
      </c>
      <c r="J47" s="425" t="str">
        <f t="shared" si="4"/>
        <v>Crushed Sub-base MaterialCW 3110-R17</v>
      </c>
      <c r="K47" s="426" t="e">
        <v>#N/A</v>
      </c>
      <c r="L47" s="427" t="str">
        <f t="shared" ca="1" si="1"/>
        <v>F0</v>
      </c>
      <c r="M47" s="427" t="str">
        <f t="shared" ca="1" si="2"/>
        <v>C2</v>
      </c>
      <c r="N47" s="427" t="str">
        <f t="shared" ca="1" si="3"/>
        <v>C2</v>
      </c>
      <c r="O47" s="36"/>
    </row>
    <row r="48" spans="1:15" ht="30" customHeight="1" x14ac:dyDescent="0.2">
      <c r="A48" s="97"/>
      <c r="B48" s="56" t="s">
        <v>29</v>
      </c>
      <c r="C48" s="176" t="s">
        <v>94</v>
      </c>
      <c r="D48" s="99" t="s">
        <v>16</v>
      </c>
      <c r="E48" s="177" t="s">
        <v>95</v>
      </c>
      <c r="F48" s="228">
        <v>2900</v>
      </c>
      <c r="G48" s="51"/>
      <c r="H48" s="65">
        <f t="shared" ref="H48:H54" si="7">ROUND(G48*F48,2)</f>
        <v>0</v>
      </c>
      <c r="I48" s="424" t="str">
        <f t="shared" ca="1" si="0"/>
        <v/>
      </c>
      <c r="J48" s="425" t="str">
        <f t="shared" si="4"/>
        <v>50 mmtonne</v>
      </c>
      <c r="K48" s="426" t="e">
        <v>#N/A</v>
      </c>
      <c r="L48" s="427" t="str">
        <f t="shared" ca="1" si="1"/>
        <v>F0</v>
      </c>
      <c r="M48" s="427" t="str">
        <f t="shared" ca="1" si="2"/>
        <v>C2</v>
      </c>
      <c r="N48" s="427" t="str">
        <f t="shared" ca="1" si="3"/>
        <v>C2</v>
      </c>
      <c r="O48" s="36"/>
    </row>
    <row r="49" spans="1:15" ht="30" customHeight="1" x14ac:dyDescent="0.2">
      <c r="A49" s="98"/>
      <c r="B49" s="56" t="s">
        <v>32</v>
      </c>
      <c r="C49" s="176" t="s">
        <v>96</v>
      </c>
      <c r="D49" s="99" t="s">
        <v>16</v>
      </c>
      <c r="E49" s="177" t="s">
        <v>95</v>
      </c>
      <c r="F49" s="228">
        <v>1800</v>
      </c>
      <c r="G49" s="51"/>
      <c r="H49" s="65">
        <f t="shared" si="7"/>
        <v>0</v>
      </c>
      <c r="I49" s="424" t="str">
        <f t="shared" ca="1" si="0"/>
        <v/>
      </c>
      <c r="J49" s="425" t="str">
        <f t="shared" si="4"/>
        <v>100 mmtonne</v>
      </c>
      <c r="K49" s="426" t="e">
        <v>#N/A</v>
      </c>
      <c r="L49" s="427" t="str">
        <f t="shared" ca="1" si="1"/>
        <v>F0</v>
      </c>
      <c r="M49" s="427" t="str">
        <f t="shared" ca="1" si="2"/>
        <v>C2</v>
      </c>
      <c r="N49" s="427" t="str">
        <f t="shared" ca="1" si="3"/>
        <v>C2</v>
      </c>
      <c r="O49" s="36"/>
    </row>
    <row r="50" spans="1:15" ht="30" customHeight="1" x14ac:dyDescent="0.2">
      <c r="A50" s="98"/>
      <c r="B50" s="56" t="s">
        <v>35</v>
      </c>
      <c r="C50" s="176" t="s">
        <v>97</v>
      </c>
      <c r="D50" s="99" t="s">
        <v>16</v>
      </c>
      <c r="E50" s="177" t="s">
        <v>95</v>
      </c>
      <c r="F50" s="228">
        <v>10000</v>
      </c>
      <c r="G50" s="51"/>
      <c r="H50" s="65">
        <f t="shared" si="7"/>
        <v>0</v>
      </c>
      <c r="I50" s="424" t="str">
        <f t="shared" ca="1" si="0"/>
        <v/>
      </c>
      <c r="J50" s="425" t="str">
        <f t="shared" si="4"/>
        <v>150 mmtonne</v>
      </c>
      <c r="K50" s="426" t="e">
        <v>#N/A</v>
      </c>
      <c r="L50" s="427" t="str">
        <f t="shared" ca="1" si="1"/>
        <v>F0</v>
      </c>
      <c r="M50" s="427" t="str">
        <f t="shared" ca="1" si="2"/>
        <v>C2</v>
      </c>
      <c r="N50" s="427" t="str">
        <f t="shared" ca="1" si="3"/>
        <v>C2</v>
      </c>
      <c r="O50" s="36"/>
    </row>
    <row r="51" spans="1:15" ht="30" customHeight="1" x14ac:dyDescent="0.2">
      <c r="A51" s="97"/>
      <c r="B51" s="223" t="s">
        <v>98</v>
      </c>
      <c r="C51" s="176" t="s">
        <v>99</v>
      </c>
      <c r="D51" s="99" t="s">
        <v>91</v>
      </c>
      <c r="E51" s="177" t="s">
        <v>88</v>
      </c>
      <c r="F51" s="228">
        <v>950</v>
      </c>
      <c r="G51" s="51"/>
      <c r="H51" s="65">
        <f t="shared" si="7"/>
        <v>0</v>
      </c>
      <c r="I51" s="424" t="str">
        <f t="shared" ca="1" si="0"/>
        <v/>
      </c>
      <c r="J51" s="425" t="str">
        <f t="shared" si="4"/>
        <v>Supplying and Placing Base Course MaterialCW 3110-R17m³</v>
      </c>
      <c r="K51" s="426" t="e">
        <v>#N/A</v>
      </c>
      <c r="L51" s="427" t="str">
        <f t="shared" ca="1" si="1"/>
        <v>F0</v>
      </c>
      <c r="M51" s="427" t="str">
        <f t="shared" ca="1" si="2"/>
        <v>C2</v>
      </c>
      <c r="N51" s="427" t="str">
        <f t="shared" ca="1" si="3"/>
        <v>C2</v>
      </c>
      <c r="O51" s="36"/>
    </row>
    <row r="52" spans="1:15" ht="30" customHeight="1" x14ac:dyDescent="0.2">
      <c r="A52" s="98"/>
      <c r="B52" s="223" t="s">
        <v>100</v>
      </c>
      <c r="C52" s="176" t="s">
        <v>101</v>
      </c>
      <c r="D52" s="99" t="s">
        <v>91</v>
      </c>
      <c r="E52" s="177" t="s">
        <v>84</v>
      </c>
      <c r="F52" s="228">
        <v>300</v>
      </c>
      <c r="G52" s="51"/>
      <c r="H52" s="65">
        <f t="shared" si="7"/>
        <v>0</v>
      </c>
      <c r="I52" s="424" t="str">
        <f t="shared" ca="1" si="0"/>
        <v/>
      </c>
      <c r="J52" s="425" t="str">
        <f t="shared" si="4"/>
        <v>Grading of BoulevardsCW 3110-R17m²</v>
      </c>
      <c r="K52" s="426" t="e">
        <v>#N/A</v>
      </c>
      <c r="L52" s="427" t="str">
        <f t="shared" ca="1" si="1"/>
        <v>F0</v>
      </c>
      <c r="M52" s="427" t="str">
        <f t="shared" ca="1" si="2"/>
        <v>C2</v>
      </c>
      <c r="N52" s="427" t="str">
        <f t="shared" ca="1" si="3"/>
        <v>C2</v>
      </c>
      <c r="O52" s="36"/>
    </row>
    <row r="53" spans="1:15" ht="30" customHeight="1" x14ac:dyDescent="0.2">
      <c r="A53" s="97"/>
      <c r="B53" s="223" t="s">
        <v>102</v>
      </c>
      <c r="C53" s="176" t="s">
        <v>103</v>
      </c>
      <c r="D53" s="99" t="s">
        <v>91</v>
      </c>
      <c r="E53" s="177" t="s">
        <v>84</v>
      </c>
      <c r="F53" s="228">
        <v>1000</v>
      </c>
      <c r="G53" s="51"/>
      <c r="H53" s="65">
        <f t="shared" si="7"/>
        <v>0</v>
      </c>
      <c r="I53" s="424" t="str">
        <f t="shared" ca="1" si="0"/>
        <v/>
      </c>
      <c r="J53" s="425" t="str">
        <f t="shared" si="4"/>
        <v>Ditch GradingCW 3110-R17m²</v>
      </c>
      <c r="K53" s="426" t="e">
        <v>#N/A</v>
      </c>
      <c r="L53" s="427" t="str">
        <f t="shared" ca="1" si="1"/>
        <v>F0</v>
      </c>
      <c r="M53" s="427" t="str">
        <f t="shared" ca="1" si="2"/>
        <v>C2</v>
      </c>
      <c r="N53" s="427" t="str">
        <f t="shared" ca="1" si="3"/>
        <v>C2</v>
      </c>
      <c r="O53" s="36"/>
    </row>
    <row r="54" spans="1:15" ht="30" customHeight="1" x14ac:dyDescent="0.2">
      <c r="A54" s="98"/>
      <c r="B54" s="223" t="s">
        <v>104</v>
      </c>
      <c r="C54" s="176" t="s">
        <v>105</v>
      </c>
      <c r="D54" s="99" t="s">
        <v>91</v>
      </c>
      <c r="E54" s="177" t="s">
        <v>88</v>
      </c>
      <c r="F54" s="230">
        <v>550</v>
      </c>
      <c r="G54" s="51"/>
      <c r="H54" s="65">
        <f t="shared" si="7"/>
        <v>0</v>
      </c>
      <c r="I54" s="424" t="str">
        <f t="shared" ca="1" si="0"/>
        <v/>
      </c>
      <c r="J54" s="425" t="str">
        <f t="shared" si="4"/>
        <v>Ditch ExcavationCW 3110-R17m³</v>
      </c>
      <c r="K54" s="426" t="e">
        <v>#N/A</v>
      </c>
      <c r="L54" s="427" t="str">
        <f t="shared" ca="1" si="1"/>
        <v>F0</v>
      </c>
      <c r="M54" s="427" t="str">
        <f t="shared" ca="1" si="2"/>
        <v>C2</v>
      </c>
      <c r="N54" s="427" t="str">
        <f t="shared" ca="1" si="3"/>
        <v>C2</v>
      </c>
      <c r="O54" s="36"/>
    </row>
    <row r="55" spans="1:15" ht="30" customHeight="1" x14ac:dyDescent="0.2">
      <c r="A55" s="97"/>
      <c r="B55" s="223" t="s">
        <v>106</v>
      </c>
      <c r="C55" s="176" t="s">
        <v>107</v>
      </c>
      <c r="D55" s="99" t="s">
        <v>91</v>
      </c>
      <c r="E55" s="177"/>
      <c r="F55" s="228"/>
      <c r="G55" s="65"/>
      <c r="H55" s="229"/>
      <c r="I55" s="424" t="str">
        <f t="shared" ca="1" si="0"/>
        <v>LOCKED</v>
      </c>
      <c r="J55" s="425" t="str">
        <f t="shared" si="4"/>
        <v>Removal of Existing Concrete BasesCW 3110-R17</v>
      </c>
      <c r="K55" s="426" t="e">
        <v>#N/A</v>
      </c>
      <c r="L55" s="427" t="str">
        <f t="shared" ca="1" si="1"/>
        <v>F0</v>
      </c>
      <c r="M55" s="427" t="str">
        <f t="shared" ca="1" si="2"/>
        <v>C2</v>
      </c>
      <c r="N55" s="427" t="str">
        <f t="shared" ca="1" si="3"/>
        <v>C2</v>
      </c>
      <c r="O55" s="36"/>
    </row>
    <row r="56" spans="1:15" ht="30" customHeight="1" x14ac:dyDescent="0.2">
      <c r="A56" s="98"/>
      <c r="B56" s="56" t="s">
        <v>29</v>
      </c>
      <c r="C56" s="176" t="s">
        <v>108</v>
      </c>
      <c r="D56" s="99" t="s">
        <v>16</v>
      </c>
      <c r="E56" s="177" t="s">
        <v>56</v>
      </c>
      <c r="F56" s="228">
        <v>5</v>
      </c>
      <c r="G56" s="51"/>
      <c r="H56" s="65">
        <f>ROUND(G56*F56,2)</f>
        <v>0</v>
      </c>
      <c r="I56" s="424" t="str">
        <f t="shared" ca="1" si="0"/>
        <v/>
      </c>
      <c r="J56" s="425" t="str">
        <f t="shared" si="4"/>
        <v>600 mm Diameter or Lesseach</v>
      </c>
      <c r="K56" s="426" t="e">
        <v>#N/A</v>
      </c>
      <c r="L56" s="427" t="str">
        <f t="shared" ca="1" si="1"/>
        <v>F0</v>
      </c>
      <c r="M56" s="427" t="str">
        <f t="shared" ca="1" si="2"/>
        <v>C2</v>
      </c>
      <c r="N56" s="427" t="str">
        <f t="shared" ca="1" si="3"/>
        <v>C2</v>
      </c>
      <c r="O56" s="36"/>
    </row>
    <row r="57" spans="1:15" ht="30" customHeight="1" x14ac:dyDescent="0.2">
      <c r="A57" s="98"/>
      <c r="B57" s="56" t="s">
        <v>32</v>
      </c>
      <c r="C57" s="176" t="s">
        <v>109</v>
      </c>
      <c r="D57" s="99" t="s">
        <v>16</v>
      </c>
      <c r="E57" s="177" t="s">
        <v>56</v>
      </c>
      <c r="F57" s="228">
        <v>1</v>
      </c>
      <c r="G57" s="51"/>
      <c r="H57" s="65">
        <f>ROUND(G57*F57,2)</f>
        <v>0</v>
      </c>
      <c r="I57" s="424" t="str">
        <f t="shared" ca="1" si="0"/>
        <v/>
      </c>
      <c r="J57" s="425" t="str">
        <f t="shared" si="4"/>
        <v>Greater than 600 mm Diametereach</v>
      </c>
      <c r="K57" s="426" t="e">
        <v>#N/A</v>
      </c>
      <c r="L57" s="427" t="str">
        <f t="shared" ca="1" si="1"/>
        <v>F0</v>
      </c>
      <c r="M57" s="427" t="str">
        <f t="shared" ca="1" si="2"/>
        <v>C2</v>
      </c>
      <c r="N57" s="427" t="str">
        <f t="shared" ca="1" si="3"/>
        <v>C2</v>
      </c>
      <c r="O57" s="36"/>
    </row>
    <row r="58" spans="1:15" ht="30" customHeight="1" x14ac:dyDescent="0.2">
      <c r="A58" s="97"/>
      <c r="B58" s="223" t="s">
        <v>110</v>
      </c>
      <c r="C58" s="176" t="s">
        <v>111</v>
      </c>
      <c r="D58" s="99" t="s">
        <v>112</v>
      </c>
      <c r="E58" s="177" t="s">
        <v>84</v>
      </c>
      <c r="F58" s="228">
        <v>10000</v>
      </c>
      <c r="G58" s="51"/>
      <c r="H58" s="65">
        <f>ROUND(G58*F58,2)</f>
        <v>0</v>
      </c>
      <c r="I58" s="424" t="str">
        <f t="shared" ca="1" si="0"/>
        <v/>
      </c>
      <c r="J58" s="425" t="str">
        <f t="shared" si="4"/>
        <v>Separation Geotextile FabricCW 3130-R4m²</v>
      </c>
      <c r="K58" s="426" t="e">
        <v>#N/A</v>
      </c>
      <c r="L58" s="427" t="str">
        <f t="shared" ca="1" si="1"/>
        <v>F0</v>
      </c>
      <c r="M58" s="427" t="str">
        <f t="shared" ca="1" si="2"/>
        <v>C2</v>
      </c>
      <c r="N58" s="427" t="str">
        <f t="shared" ca="1" si="3"/>
        <v>C2</v>
      </c>
      <c r="O58" s="36"/>
    </row>
    <row r="59" spans="1:15" ht="30" customHeight="1" x14ac:dyDescent="0.2">
      <c r="A59" s="101"/>
      <c r="B59" s="223" t="s">
        <v>113</v>
      </c>
      <c r="C59" s="117" t="s">
        <v>114</v>
      </c>
      <c r="D59" s="231" t="s">
        <v>115</v>
      </c>
      <c r="E59" s="232" t="s">
        <v>84</v>
      </c>
      <c r="F59" s="228">
        <v>1000</v>
      </c>
      <c r="G59" s="51"/>
      <c r="H59" s="65">
        <f>ROUND(G59*F59,2)</f>
        <v>0</v>
      </c>
      <c r="I59" s="424" t="str">
        <f t="shared" ca="1" si="0"/>
        <v/>
      </c>
      <c r="J59" s="425" t="str">
        <f t="shared" si="4"/>
        <v>Supply and Install GeogridCW 3135-R1m²</v>
      </c>
      <c r="K59" s="426" t="e">
        <v>#N/A</v>
      </c>
      <c r="L59" s="427" t="str">
        <f t="shared" ca="1" si="1"/>
        <v>F0</v>
      </c>
      <c r="M59" s="427" t="str">
        <f t="shared" ca="1" si="2"/>
        <v>C2</v>
      </c>
      <c r="N59" s="427" t="str">
        <f t="shared" ca="1" si="3"/>
        <v>C2</v>
      </c>
      <c r="O59" s="36"/>
    </row>
    <row r="60" spans="1:15" ht="39.950000000000003" customHeight="1" x14ac:dyDescent="0.2">
      <c r="A60" s="102"/>
      <c r="B60" s="103"/>
      <c r="C60" s="233" t="s">
        <v>116</v>
      </c>
      <c r="D60" s="234"/>
      <c r="E60" s="235"/>
      <c r="F60" s="236"/>
      <c r="G60" s="65"/>
      <c r="H60" s="237"/>
      <c r="I60" s="424" t="str">
        <f t="shared" ca="1" si="0"/>
        <v>LOCKED</v>
      </c>
      <c r="J60" s="425" t="str">
        <f t="shared" si="4"/>
        <v>ROADWORK - REMOVALS/RENEWALS</v>
      </c>
      <c r="K60" s="426" t="e">
        <v>#N/A</v>
      </c>
      <c r="L60" s="427" t="str">
        <f t="shared" ca="1" si="1"/>
        <v>F0</v>
      </c>
      <c r="M60" s="427" t="str">
        <f t="shared" ca="1" si="2"/>
        <v>C2</v>
      </c>
      <c r="N60" s="427" t="str">
        <f t="shared" ca="1" si="3"/>
        <v>C2</v>
      </c>
      <c r="O60" s="36"/>
    </row>
    <row r="61" spans="1:15" ht="30" customHeight="1" x14ac:dyDescent="0.2">
      <c r="A61" s="104"/>
      <c r="B61" s="223" t="s">
        <v>117</v>
      </c>
      <c r="C61" s="176" t="s">
        <v>118</v>
      </c>
      <c r="D61" s="99" t="s">
        <v>91</v>
      </c>
      <c r="E61" s="177"/>
      <c r="F61" s="228"/>
      <c r="G61" s="65"/>
      <c r="H61" s="229"/>
      <c r="I61" s="424" t="str">
        <f t="shared" ca="1" si="0"/>
        <v>LOCKED</v>
      </c>
      <c r="J61" s="425" t="str">
        <f t="shared" si="4"/>
        <v>Pavement RemovalCW 3110-R17</v>
      </c>
      <c r="K61" s="426" t="e">
        <v>#N/A</v>
      </c>
      <c r="L61" s="427" t="str">
        <f t="shared" ca="1" si="1"/>
        <v>F0</v>
      </c>
      <c r="M61" s="427" t="str">
        <f t="shared" ca="1" si="2"/>
        <v>C2</v>
      </c>
      <c r="N61" s="427" t="str">
        <f t="shared" ca="1" si="3"/>
        <v>C2</v>
      </c>
      <c r="O61" s="36"/>
    </row>
    <row r="62" spans="1:15" ht="30" customHeight="1" x14ac:dyDescent="0.2">
      <c r="A62" s="104"/>
      <c r="B62" s="56" t="s">
        <v>29</v>
      </c>
      <c r="C62" s="176" t="s">
        <v>119</v>
      </c>
      <c r="D62" s="99" t="s">
        <v>16</v>
      </c>
      <c r="E62" s="177" t="s">
        <v>84</v>
      </c>
      <c r="F62" s="228">
        <v>4600</v>
      </c>
      <c r="G62" s="51"/>
      <c r="H62" s="65">
        <f>ROUND(G62*F62,2)</f>
        <v>0</v>
      </c>
      <c r="I62" s="424" t="str">
        <f t="shared" ca="1" si="0"/>
        <v/>
      </c>
      <c r="J62" s="425" t="str">
        <f t="shared" si="4"/>
        <v>Concrete Pavementm²</v>
      </c>
      <c r="K62" s="426" t="e">
        <v>#N/A</v>
      </c>
      <c r="L62" s="427" t="str">
        <f t="shared" ca="1" si="1"/>
        <v>F0</v>
      </c>
      <c r="M62" s="427" t="str">
        <f t="shared" ca="1" si="2"/>
        <v>C2</v>
      </c>
      <c r="N62" s="427" t="str">
        <f t="shared" ca="1" si="3"/>
        <v>C2</v>
      </c>
      <c r="O62" s="36"/>
    </row>
    <row r="63" spans="1:15" ht="30" customHeight="1" x14ac:dyDescent="0.2">
      <c r="A63" s="104"/>
      <c r="B63" s="56" t="s">
        <v>32</v>
      </c>
      <c r="C63" s="176" t="s">
        <v>120</v>
      </c>
      <c r="D63" s="99" t="s">
        <v>16</v>
      </c>
      <c r="E63" s="177" t="s">
        <v>84</v>
      </c>
      <c r="F63" s="228">
        <v>350</v>
      </c>
      <c r="G63" s="51"/>
      <c r="H63" s="65">
        <f>ROUND(G63*F63,2)</f>
        <v>0</v>
      </c>
      <c r="I63" s="424" t="str">
        <f t="shared" ca="1" si="0"/>
        <v/>
      </c>
      <c r="J63" s="425" t="str">
        <f t="shared" si="4"/>
        <v>Asphalt Pavementm²</v>
      </c>
      <c r="K63" s="426" t="e">
        <v>#N/A</v>
      </c>
      <c r="L63" s="427" t="str">
        <f t="shared" ca="1" si="1"/>
        <v>F0</v>
      </c>
      <c r="M63" s="427" t="str">
        <f t="shared" ca="1" si="2"/>
        <v>C2</v>
      </c>
      <c r="N63" s="427" t="str">
        <f t="shared" ca="1" si="3"/>
        <v>C2</v>
      </c>
      <c r="O63" s="36"/>
    </row>
    <row r="64" spans="1:15" ht="30" customHeight="1" x14ac:dyDescent="0.2">
      <c r="A64" s="104"/>
      <c r="B64" s="223" t="s">
        <v>121</v>
      </c>
      <c r="C64" s="176" t="s">
        <v>122</v>
      </c>
      <c r="D64" s="99" t="s">
        <v>123</v>
      </c>
      <c r="E64" s="177"/>
      <c r="F64" s="228"/>
      <c r="G64" s="65"/>
      <c r="H64" s="229"/>
      <c r="I64" s="424" t="str">
        <f t="shared" ca="1" si="0"/>
        <v>LOCKED</v>
      </c>
      <c r="J64" s="425" t="str">
        <f t="shared" si="4"/>
        <v>Slab ReplacementCW 3230-R7</v>
      </c>
      <c r="K64" s="426" t="e">
        <v>#N/A</v>
      </c>
      <c r="L64" s="427" t="str">
        <f t="shared" ca="1" si="1"/>
        <v>F0</v>
      </c>
      <c r="M64" s="427" t="str">
        <f t="shared" ca="1" si="2"/>
        <v>C2</v>
      </c>
      <c r="N64" s="427" t="str">
        <f t="shared" ca="1" si="3"/>
        <v>C2</v>
      </c>
      <c r="O64" s="36"/>
    </row>
    <row r="65" spans="1:15" ht="30" customHeight="1" x14ac:dyDescent="0.2">
      <c r="A65" s="104"/>
      <c r="B65" s="56" t="s">
        <v>29</v>
      </c>
      <c r="C65" s="238" t="s">
        <v>124</v>
      </c>
      <c r="D65" s="99" t="s">
        <v>16</v>
      </c>
      <c r="E65" s="239" t="s">
        <v>84</v>
      </c>
      <c r="F65" s="228">
        <v>450</v>
      </c>
      <c r="G65" s="51"/>
      <c r="H65" s="65">
        <f>ROUND(G65*F65,2)</f>
        <v>0</v>
      </c>
      <c r="I65" s="424" t="str">
        <f t="shared" ca="1" si="0"/>
        <v/>
      </c>
      <c r="J65" s="425" t="str">
        <f t="shared" si="4"/>
        <v>200 mm Concrete Pavement (Plain-Dowelled)m²</v>
      </c>
      <c r="K65" s="426" t="e">
        <v>#N/A</v>
      </c>
      <c r="L65" s="427" t="str">
        <f t="shared" ca="1" si="1"/>
        <v>F0</v>
      </c>
      <c r="M65" s="427" t="str">
        <f t="shared" ca="1" si="2"/>
        <v>C2</v>
      </c>
      <c r="N65" s="427" t="str">
        <f t="shared" ca="1" si="3"/>
        <v>C2</v>
      </c>
      <c r="O65" s="36"/>
    </row>
    <row r="66" spans="1:15" ht="30" customHeight="1" x14ac:dyDescent="0.2">
      <c r="A66" s="104"/>
      <c r="B66" s="56" t="s">
        <v>125</v>
      </c>
      <c r="C66" s="176" t="s">
        <v>126</v>
      </c>
      <c r="D66" s="99" t="s">
        <v>123</v>
      </c>
      <c r="E66" s="177"/>
      <c r="F66" s="228"/>
      <c r="G66" s="65"/>
      <c r="H66" s="229"/>
      <c r="I66" s="424" t="str">
        <f t="shared" ca="1" si="0"/>
        <v>LOCKED</v>
      </c>
      <c r="J66" s="425" t="str">
        <f t="shared" si="4"/>
        <v>Partial Slab PatchesCW 3230-R7</v>
      </c>
      <c r="K66" s="426" t="e">
        <v>#N/A</v>
      </c>
      <c r="L66" s="427" t="str">
        <f t="shared" ca="1" si="1"/>
        <v>F0</v>
      </c>
      <c r="M66" s="427" t="str">
        <f t="shared" ca="1" si="2"/>
        <v>C2</v>
      </c>
      <c r="N66" s="427" t="str">
        <f t="shared" ca="1" si="3"/>
        <v>C2</v>
      </c>
      <c r="O66" s="36"/>
    </row>
    <row r="67" spans="1:15" ht="30" customHeight="1" x14ac:dyDescent="0.2">
      <c r="A67" s="104"/>
      <c r="B67" s="56" t="s">
        <v>29</v>
      </c>
      <c r="C67" s="176" t="s">
        <v>127</v>
      </c>
      <c r="D67" s="99" t="s">
        <v>16</v>
      </c>
      <c r="E67" s="177" t="s">
        <v>84</v>
      </c>
      <c r="F67" s="228">
        <v>15</v>
      </c>
      <c r="G67" s="51"/>
      <c r="H67" s="65">
        <f>ROUND(G67*F67,2)</f>
        <v>0</v>
      </c>
      <c r="I67" s="424" t="str">
        <f t="shared" ca="1" si="0"/>
        <v/>
      </c>
      <c r="J67" s="425" t="str">
        <f t="shared" si="4"/>
        <v>200 mm Concrete Pavement (Type A)m²</v>
      </c>
      <c r="K67" s="426" t="e">
        <v>#N/A</v>
      </c>
      <c r="L67" s="427" t="str">
        <f t="shared" ca="1" si="1"/>
        <v>F0</v>
      </c>
      <c r="M67" s="427" t="str">
        <f t="shared" ca="1" si="2"/>
        <v>C2</v>
      </c>
      <c r="N67" s="427" t="str">
        <f t="shared" ca="1" si="3"/>
        <v>C2</v>
      </c>
      <c r="O67" s="36"/>
    </row>
    <row r="68" spans="1:15" ht="30" customHeight="1" x14ac:dyDescent="0.2">
      <c r="A68" s="104"/>
      <c r="B68" s="56" t="s">
        <v>32</v>
      </c>
      <c r="C68" s="176" t="s">
        <v>128</v>
      </c>
      <c r="D68" s="99" t="s">
        <v>16</v>
      </c>
      <c r="E68" s="177" t="s">
        <v>84</v>
      </c>
      <c r="F68" s="228">
        <v>220</v>
      </c>
      <c r="G68" s="51"/>
      <c r="H68" s="65">
        <f>ROUND(G68*F68,2)</f>
        <v>0</v>
      </c>
      <c r="I68" s="424" t="str">
        <f t="shared" ca="1" si="0"/>
        <v/>
      </c>
      <c r="J68" s="425" t="str">
        <f t="shared" si="4"/>
        <v>200 mm Concrete Pavement (Type B)m²</v>
      </c>
      <c r="K68" s="426" t="e">
        <v>#N/A</v>
      </c>
      <c r="L68" s="427" t="str">
        <f t="shared" ca="1" si="1"/>
        <v>F0</v>
      </c>
      <c r="M68" s="427" t="str">
        <f t="shared" ca="1" si="2"/>
        <v>C2</v>
      </c>
      <c r="N68" s="427" t="str">
        <f t="shared" ca="1" si="3"/>
        <v>C2</v>
      </c>
      <c r="O68" s="36"/>
    </row>
    <row r="69" spans="1:15" ht="30" customHeight="1" x14ac:dyDescent="0.2">
      <c r="A69" s="104"/>
      <c r="B69" s="56" t="s">
        <v>35</v>
      </c>
      <c r="C69" s="176" t="s">
        <v>129</v>
      </c>
      <c r="D69" s="99" t="s">
        <v>16</v>
      </c>
      <c r="E69" s="177" t="s">
        <v>84</v>
      </c>
      <c r="F69" s="228">
        <v>80</v>
      </c>
      <c r="G69" s="51"/>
      <c r="H69" s="65">
        <f>ROUND(G69*F69,2)</f>
        <v>0</v>
      </c>
      <c r="I69" s="424" t="str">
        <f t="shared" ca="1" si="0"/>
        <v/>
      </c>
      <c r="J69" s="425" t="str">
        <f t="shared" si="4"/>
        <v>200 mm Concrete Pavement (Type C)m²</v>
      </c>
      <c r="K69" s="426" t="e">
        <v>#N/A</v>
      </c>
      <c r="L69" s="427" t="str">
        <f t="shared" ca="1" si="1"/>
        <v>F0</v>
      </c>
      <c r="M69" s="427" t="str">
        <f t="shared" ca="1" si="2"/>
        <v>C2</v>
      </c>
      <c r="N69" s="427" t="str">
        <f t="shared" ca="1" si="3"/>
        <v>C2</v>
      </c>
      <c r="O69" s="36"/>
    </row>
    <row r="70" spans="1:15" ht="30" customHeight="1" x14ac:dyDescent="0.2">
      <c r="A70" s="104"/>
      <c r="B70" s="155" t="s">
        <v>37</v>
      </c>
      <c r="C70" s="240" t="s">
        <v>130</v>
      </c>
      <c r="D70" s="241" t="s">
        <v>16</v>
      </c>
      <c r="E70" s="242" t="s">
        <v>84</v>
      </c>
      <c r="F70" s="243">
        <v>80</v>
      </c>
      <c r="G70" s="244"/>
      <c r="H70" s="245">
        <f>ROUND(G70*F70,2)</f>
        <v>0</v>
      </c>
      <c r="I70" s="424" t="str">
        <f t="shared" ref="I70:I133" ca="1" si="8">IF(CELL("protect",$G70)=1, "LOCKED", "")</f>
        <v/>
      </c>
      <c r="J70" s="425" t="str">
        <f t="shared" si="4"/>
        <v>200 mm Concrete Pavement (Type D)m²</v>
      </c>
      <c r="K70" s="426" t="e">
        <v>#N/A</v>
      </c>
      <c r="L70" s="427" t="str">
        <f t="shared" ref="L70:L133" ca="1" si="9">CELL("format",$F70)</f>
        <v>F0</v>
      </c>
      <c r="M70" s="427" t="str">
        <f t="shared" ref="M70:M133" ca="1" si="10">CELL("format",$G70)</f>
        <v>C2</v>
      </c>
      <c r="N70" s="427" t="str">
        <f t="shared" ref="N70:N133" ca="1" si="11">CELL("format",$H70)</f>
        <v>C2</v>
      </c>
      <c r="O70" s="36"/>
    </row>
    <row r="71" spans="1:15" ht="30" customHeight="1" x14ac:dyDescent="0.2">
      <c r="A71" s="104"/>
      <c r="B71" s="223" t="s">
        <v>131</v>
      </c>
      <c r="C71" s="176" t="s">
        <v>132</v>
      </c>
      <c r="D71" s="99" t="s">
        <v>123</v>
      </c>
      <c r="E71" s="177"/>
      <c r="F71" s="228"/>
      <c r="G71" s="65"/>
      <c r="H71" s="229"/>
      <c r="I71" s="424" t="str">
        <f t="shared" ca="1" si="8"/>
        <v>LOCKED</v>
      </c>
      <c r="J71" s="425" t="str">
        <f t="shared" ref="J71:J134" si="12">CLEAN(CONCATENATE(TRIM($A71),TRIM($C71),IF(LEFT($D71)&lt;&gt;"E",TRIM($D71),),TRIM($E71)))</f>
        <v>Partial Slab Patches - Early Opening (24 hour)CW 3230-R7</v>
      </c>
      <c r="K71" s="426" t="e">
        <v>#N/A</v>
      </c>
      <c r="L71" s="427" t="str">
        <f t="shared" ca="1" si="9"/>
        <v>F0</v>
      </c>
      <c r="M71" s="427" t="str">
        <f t="shared" ca="1" si="10"/>
        <v>C2</v>
      </c>
      <c r="N71" s="427" t="str">
        <f t="shared" ca="1" si="11"/>
        <v>C2</v>
      </c>
      <c r="O71" s="36"/>
    </row>
    <row r="72" spans="1:15" ht="30" customHeight="1" x14ac:dyDescent="0.2">
      <c r="A72" s="104"/>
      <c r="B72" s="56" t="s">
        <v>29</v>
      </c>
      <c r="C72" s="176" t="s">
        <v>128</v>
      </c>
      <c r="D72" s="99" t="s">
        <v>16</v>
      </c>
      <c r="E72" s="177" t="s">
        <v>84</v>
      </c>
      <c r="F72" s="228">
        <v>50</v>
      </c>
      <c r="G72" s="51"/>
      <c r="H72" s="65">
        <f>ROUND(G72*F72,2)</f>
        <v>0</v>
      </c>
      <c r="I72" s="424" t="str">
        <f t="shared" ca="1" si="8"/>
        <v/>
      </c>
      <c r="J72" s="425" t="str">
        <f t="shared" si="12"/>
        <v>200 mm Concrete Pavement (Type B)m²</v>
      </c>
      <c r="K72" s="426" t="e">
        <v>#N/A</v>
      </c>
      <c r="L72" s="427" t="str">
        <f t="shared" ca="1" si="9"/>
        <v>F0</v>
      </c>
      <c r="M72" s="427" t="str">
        <f t="shared" ca="1" si="10"/>
        <v>C2</v>
      </c>
      <c r="N72" s="427" t="str">
        <f t="shared" ca="1" si="11"/>
        <v>C2</v>
      </c>
      <c r="O72" s="36"/>
    </row>
    <row r="73" spans="1:15" ht="30" customHeight="1" x14ac:dyDescent="0.2">
      <c r="A73" s="104"/>
      <c r="B73" s="56" t="s">
        <v>133</v>
      </c>
      <c r="C73" s="176" t="s">
        <v>134</v>
      </c>
      <c r="D73" s="99" t="s">
        <v>123</v>
      </c>
      <c r="E73" s="177"/>
      <c r="F73" s="228"/>
      <c r="G73" s="65"/>
      <c r="H73" s="229"/>
      <c r="I73" s="424" t="str">
        <f t="shared" ca="1" si="8"/>
        <v>LOCKED</v>
      </c>
      <c r="J73" s="425" t="str">
        <f t="shared" si="12"/>
        <v>Drilled DowelsCW 3230-R7</v>
      </c>
      <c r="K73" s="426" t="e">
        <v>#N/A</v>
      </c>
      <c r="L73" s="427" t="str">
        <f t="shared" ca="1" si="9"/>
        <v>F0</v>
      </c>
      <c r="M73" s="427" t="str">
        <f t="shared" ca="1" si="10"/>
        <v>C2</v>
      </c>
      <c r="N73" s="427" t="str">
        <f t="shared" ca="1" si="11"/>
        <v>C2</v>
      </c>
      <c r="O73" s="36"/>
    </row>
    <row r="74" spans="1:15" ht="30" customHeight="1" x14ac:dyDescent="0.2">
      <c r="A74" s="104"/>
      <c r="B74" s="56" t="s">
        <v>29</v>
      </c>
      <c r="C74" s="176" t="s">
        <v>135</v>
      </c>
      <c r="D74" s="99" t="s">
        <v>16</v>
      </c>
      <c r="E74" s="177" t="s">
        <v>56</v>
      </c>
      <c r="F74" s="228">
        <v>600</v>
      </c>
      <c r="G74" s="51"/>
      <c r="H74" s="65">
        <f>ROUND(G74*F74,2)</f>
        <v>0</v>
      </c>
      <c r="I74" s="424" t="str">
        <f t="shared" ca="1" si="8"/>
        <v/>
      </c>
      <c r="J74" s="425" t="str">
        <f t="shared" si="12"/>
        <v>19.1 mm Diametereach</v>
      </c>
      <c r="K74" s="426" t="e">
        <v>#N/A</v>
      </c>
      <c r="L74" s="427" t="str">
        <f t="shared" ca="1" si="9"/>
        <v>F0</v>
      </c>
      <c r="M74" s="427" t="str">
        <f t="shared" ca="1" si="10"/>
        <v>C2</v>
      </c>
      <c r="N74" s="427" t="str">
        <f t="shared" ca="1" si="11"/>
        <v>C2</v>
      </c>
      <c r="O74" s="36"/>
    </row>
    <row r="75" spans="1:15" ht="30" customHeight="1" x14ac:dyDescent="0.2">
      <c r="A75" s="104"/>
      <c r="B75" s="56" t="s">
        <v>136</v>
      </c>
      <c r="C75" s="176" t="s">
        <v>137</v>
      </c>
      <c r="D75" s="99" t="s">
        <v>123</v>
      </c>
      <c r="E75" s="177"/>
      <c r="F75" s="228"/>
      <c r="G75" s="65"/>
      <c r="H75" s="229"/>
      <c r="I75" s="424" t="str">
        <f t="shared" ca="1" si="8"/>
        <v>LOCKED</v>
      </c>
      <c r="J75" s="425" t="str">
        <f t="shared" si="12"/>
        <v>Drilled Tie BarsCW 3230-R7</v>
      </c>
      <c r="K75" s="426" t="e">
        <v>#N/A</v>
      </c>
      <c r="L75" s="427" t="str">
        <f t="shared" ca="1" si="9"/>
        <v>F0</v>
      </c>
      <c r="M75" s="427" t="str">
        <f t="shared" ca="1" si="10"/>
        <v>C2</v>
      </c>
      <c r="N75" s="427" t="str">
        <f t="shared" ca="1" si="11"/>
        <v>C2</v>
      </c>
      <c r="O75" s="36"/>
    </row>
    <row r="76" spans="1:15" ht="30" customHeight="1" x14ac:dyDescent="0.2">
      <c r="A76" s="104"/>
      <c r="B76" s="56" t="s">
        <v>29</v>
      </c>
      <c r="C76" s="176" t="s">
        <v>138</v>
      </c>
      <c r="D76" s="99" t="s">
        <v>16</v>
      </c>
      <c r="E76" s="177" t="s">
        <v>56</v>
      </c>
      <c r="F76" s="228">
        <v>3500</v>
      </c>
      <c r="G76" s="51"/>
      <c r="H76" s="65">
        <f>ROUND(G76*F76,2)</f>
        <v>0</v>
      </c>
      <c r="I76" s="424" t="str">
        <f t="shared" ca="1" si="8"/>
        <v/>
      </c>
      <c r="J76" s="425" t="str">
        <f t="shared" si="12"/>
        <v>20 M Deformed Tie Bareach</v>
      </c>
      <c r="K76" s="426" t="e">
        <v>#N/A</v>
      </c>
      <c r="L76" s="427" t="str">
        <f t="shared" ca="1" si="9"/>
        <v>F0</v>
      </c>
      <c r="M76" s="427" t="str">
        <f t="shared" ca="1" si="10"/>
        <v>C2</v>
      </c>
      <c r="N76" s="427" t="str">
        <f t="shared" ca="1" si="11"/>
        <v>C2</v>
      </c>
      <c r="O76" s="36"/>
    </row>
    <row r="77" spans="1:15" ht="30" customHeight="1" x14ac:dyDescent="0.2">
      <c r="A77" s="104"/>
      <c r="B77" s="56" t="s">
        <v>139</v>
      </c>
      <c r="C77" s="176" t="s">
        <v>140</v>
      </c>
      <c r="D77" s="99" t="s">
        <v>141</v>
      </c>
      <c r="E77" s="177"/>
      <c r="F77" s="228" t="s">
        <v>142</v>
      </c>
      <c r="G77" s="65"/>
      <c r="H77" s="229"/>
      <c r="I77" s="424" t="str">
        <f t="shared" ca="1" si="8"/>
        <v>LOCKED</v>
      </c>
      <c r="J77" s="425" t="str">
        <f t="shared" si="12"/>
        <v>Miscellaneous Concrete Slab RemovalCW 3235-R9</v>
      </c>
      <c r="K77" s="426" t="e">
        <v>#N/A</v>
      </c>
      <c r="L77" s="427" t="str">
        <f t="shared" ca="1" si="9"/>
        <v>F0</v>
      </c>
      <c r="M77" s="427" t="str">
        <f t="shared" ca="1" si="10"/>
        <v>C2</v>
      </c>
      <c r="N77" s="427" t="str">
        <f t="shared" ca="1" si="11"/>
        <v>C2</v>
      </c>
      <c r="O77" s="36"/>
    </row>
    <row r="78" spans="1:15" ht="30" customHeight="1" x14ac:dyDescent="0.2">
      <c r="A78" s="104"/>
      <c r="B78" s="56" t="s">
        <v>29</v>
      </c>
      <c r="C78" s="176" t="s">
        <v>143</v>
      </c>
      <c r="D78" s="99" t="s">
        <v>16</v>
      </c>
      <c r="E78" s="177" t="s">
        <v>84</v>
      </c>
      <c r="F78" s="228">
        <v>300</v>
      </c>
      <c r="G78" s="51"/>
      <c r="H78" s="65">
        <f>ROUND(G78*F78,2)</f>
        <v>0</v>
      </c>
      <c r="I78" s="424" t="str">
        <f t="shared" ca="1" si="8"/>
        <v/>
      </c>
      <c r="J78" s="425" t="str">
        <f t="shared" si="12"/>
        <v>Median Slabm²</v>
      </c>
      <c r="K78" s="426" t="e">
        <v>#N/A</v>
      </c>
      <c r="L78" s="427" t="str">
        <f t="shared" ca="1" si="9"/>
        <v>F0</v>
      </c>
      <c r="M78" s="427" t="str">
        <f t="shared" ca="1" si="10"/>
        <v>C2</v>
      </c>
      <c r="N78" s="427" t="str">
        <f t="shared" ca="1" si="11"/>
        <v>C2</v>
      </c>
      <c r="O78" s="36"/>
    </row>
    <row r="79" spans="1:15" ht="30" customHeight="1" x14ac:dyDescent="0.2">
      <c r="A79" s="104"/>
      <c r="B79" s="56" t="s">
        <v>32</v>
      </c>
      <c r="C79" s="176" t="s">
        <v>144</v>
      </c>
      <c r="D79" s="99" t="s">
        <v>16</v>
      </c>
      <c r="E79" s="177" t="s">
        <v>84</v>
      </c>
      <c r="F79" s="228">
        <v>150</v>
      </c>
      <c r="G79" s="51"/>
      <c r="H79" s="65">
        <f>ROUND(G79*F79,2)</f>
        <v>0</v>
      </c>
      <c r="I79" s="424" t="str">
        <f t="shared" ca="1" si="8"/>
        <v/>
      </c>
      <c r="J79" s="425" t="str">
        <f t="shared" si="12"/>
        <v>100 mm Sidewalkm²</v>
      </c>
      <c r="K79" s="426" t="e">
        <v>#N/A</v>
      </c>
      <c r="L79" s="427" t="str">
        <f t="shared" ca="1" si="9"/>
        <v>F0</v>
      </c>
      <c r="M79" s="427" t="str">
        <f t="shared" ca="1" si="10"/>
        <v>C2</v>
      </c>
      <c r="N79" s="427" t="str">
        <f t="shared" ca="1" si="11"/>
        <v>C2</v>
      </c>
      <c r="O79" s="36"/>
    </row>
    <row r="80" spans="1:15" ht="30" customHeight="1" x14ac:dyDescent="0.2">
      <c r="A80" s="104"/>
      <c r="B80" s="56" t="s">
        <v>35</v>
      </c>
      <c r="C80" s="176" t="s">
        <v>145</v>
      </c>
      <c r="D80" s="99" t="s">
        <v>16</v>
      </c>
      <c r="E80" s="177" t="s">
        <v>84</v>
      </c>
      <c r="F80" s="228">
        <v>15</v>
      </c>
      <c r="G80" s="51"/>
      <c r="H80" s="65">
        <f>ROUND(G80*F80,2)</f>
        <v>0</v>
      </c>
      <c r="I80" s="424" t="str">
        <f t="shared" ca="1" si="8"/>
        <v/>
      </c>
      <c r="J80" s="425" t="str">
        <f t="shared" si="12"/>
        <v>Bullnosem²</v>
      </c>
      <c r="K80" s="426" t="e">
        <v>#N/A</v>
      </c>
      <c r="L80" s="427" t="str">
        <f t="shared" ca="1" si="9"/>
        <v>F0</v>
      </c>
      <c r="M80" s="427" t="str">
        <f t="shared" ca="1" si="10"/>
        <v>C2</v>
      </c>
      <c r="N80" s="427" t="str">
        <f t="shared" ca="1" si="11"/>
        <v>C2</v>
      </c>
      <c r="O80" s="36"/>
    </row>
    <row r="81" spans="1:15" s="106" customFormat="1" ht="30" customHeight="1" x14ac:dyDescent="0.2">
      <c r="A81" s="104"/>
      <c r="B81" s="56" t="s">
        <v>146</v>
      </c>
      <c r="C81" s="176" t="s">
        <v>147</v>
      </c>
      <c r="D81" s="99" t="s">
        <v>148</v>
      </c>
      <c r="E81" s="177"/>
      <c r="F81" s="228"/>
      <c r="G81" s="65"/>
      <c r="H81" s="229"/>
      <c r="I81" s="424" t="str">
        <f t="shared" ca="1" si="8"/>
        <v>LOCKED</v>
      </c>
      <c r="J81" s="425" t="str">
        <f t="shared" si="12"/>
        <v>Concrete Curb RemovalCW 3240-R10</v>
      </c>
      <c r="K81" s="426" t="e">
        <v>#N/A</v>
      </c>
      <c r="L81" s="427" t="str">
        <f t="shared" ca="1" si="9"/>
        <v>F0</v>
      </c>
      <c r="M81" s="427" t="str">
        <f t="shared" ca="1" si="10"/>
        <v>C2</v>
      </c>
      <c r="N81" s="427" t="str">
        <f t="shared" ca="1" si="11"/>
        <v>C2</v>
      </c>
      <c r="O81" s="36"/>
    </row>
    <row r="82" spans="1:15" ht="30" customHeight="1" x14ac:dyDescent="0.2">
      <c r="A82" s="104"/>
      <c r="B82" s="56" t="s">
        <v>29</v>
      </c>
      <c r="C82" s="176" t="s">
        <v>149</v>
      </c>
      <c r="D82" s="99" t="s">
        <v>16</v>
      </c>
      <c r="E82" s="177" t="s">
        <v>34</v>
      </c>
      <c r="F82" s="228">
        <v>350</v>
      </c>
      <c r="G82" s="51"/>
      <c r="H82" s="65">
        <f>ROUND(G82*F82,2)</f>
        <v>0</v>
      </c>
      <c r="I82" s="424" t="str">
        <f t="shared" ca="1" si="8"/>
        <v/>
      </c>
      <c r="J82" s="425" t="str">
        <f t="shared" si="12"/>
        <v>Barrier (Separate)m</v>
      </c>
      <c r="K82" s="426" t="e">
        <v>#N/A</v>
      </c>
      <c r="L82" s="427" t="str">
        <f t="shared" ca="1" si="9"/>
        <v>F0</v>
      </c>
      <c r="M82" s="427" t="str">
        <f t="shared" ca="1" si="10"/>
        <v>C2</v>
      </c>
      <c r="N82" s="427" t="str">
        <f t="shared" ca="1" si="11"/>
        <v>C2</v>
      </c>
      <c r="O82" s="36"/>
    </row>
    <row r="83" spans="1:15" ht="30" customHeight="1" x14ac:dyDescent="0.2">
      <c r="A83" s="104"/>
      <c r="B83" s="56" t="s">
        <v>150</v>
      </c>
      <c r="C83" s="176" t="s">
        <v>151</v>
      </c>
      <c r="D83" s="99" t="s">
        <v>148</v>
      </c>
      <c r="E83" s="177"/>
      <c r="F83" s="228"/>
      <c r="G83" s="65"/>
      <c r="H83" s="229"/>
      <c r="I83" s="424" t="str">
        <f t="shared" ca="1" si="8"/>
        <v>LOCKED</v>
      </c>
      <c r="J83" s="425" t="str">
        <f t="shared" si="12"/>
        <v>Concrete Curb InstallationCW 3240-R10</v>
      </c>
      <c r="K83" s="426" t="e">
        <v>#N/A</v>
      </c>
      <c r="L83" s="427" t="str">
        <f t="shared" ca="1" si="9"/>
        <v>F0</v>
      </c>
      <c r="M83" s="427" t="str">
        <f t="shared" ca="1" si="10"/>
        <v>C2</v>
      </c>
      <c r="N83" s="427" t="str">
        <f t="shared" ca="1" si="11"/>
        <v>C2</v>
      </c>
      <c r="O83" s="36"/>
    </row>
    <row r="84" spans="1:15" ht="30" customHeight="1" x14ac:dyDescent="0.2">
      <c r="A84" s="104"/>
      <c r="B84" s="56" t="s">
        <v>29</v>
      </c>
      <c r="C84" s="176" t="s">
        <v>152</v>
      </c>
      <c r="D84" s="99" t="s">
        <v>153</v>
      </c>
      <c r="E84" s="177" t="s">
        <v>34</v>
      </c>
      <c r="F84" s="228">
        <v>230</v>
      </c>
      <c r="G84" s="51"/>
      <c r="H84" s="65">
        <f>ROUND(G84*F84,2)</f>
        <v>0</v>
      </c>
      <c r="I84" s="424" t="str">
        <f t="shared" ca="1" si="8"/>
        <v/>
      </c>
      <c r="J84" s="425" t="str">
        <f t="shared" si="12"/>
        <v>Barrier (180 mm reveal ht, Dowelled)SD-205m</v>
      </c>
      <c r="K84" s="426" t="e">
        <v>#N/A</v>
      </c>
      <c r="L84" s="427" t="str">
        <f t="shared" ca="1" si="9"/>
        <v>F0</v>
      </c>
      <c r="M84" s="427" t="str">
        <f t="shared" ca="1" si="10"/>
        <v>C2</v>
      </c>
      <c r="N84" s="427" t="str">
        <f t="shared" ca="1" si="11"/>
        <v>C2</v>
      </c>
      <c r="O84" s="36"/>
    </row>
    <row r="85" spans="1:15" ht="30" customHeight="1" x14ac:dyDescent="0.2">
      <c r="A85" s="104"/>
      <c r="B85" s="56" t="s">
        <v>154</v>
      </c>
      <c r="C85" s="176" t="s">
        <v>155</v>
      </c>
      <c r="D85" s="99" t="s">
        <v>156</v>
      </c>
      <c r="E85" s="246"/>
      <c r="F85" s="228"/>
      <c r="G85" s="65"/>
      <c r="H85" s="229"/>
      <c r="I85" s="424" t="str">
        <f t="shared" ca="1" si="8"/>
        <v>LOCKED</v>
      </c>
      <c r="J85" s="425" t="str">
        <f t="shared" si="12"/>
        <v>Construction of Asphaltic Concrete OverlayCW 3410-R9</v>
      </c>
      <c r="K85" s="426" t="e">
        <v>#N/A</v>
      </c>
      <c r="L85" s="427" t="str">
        <f t="shared" ca="1" si="9"/>
        <v>F0</v>
      </c>
      <c r="M85" s="427" t="str">
        <f t="shared" ca="1" si="10"/>
        <v>C2</v>
      </c>
      <c r="N85" s="427" t="str">
        <f t="shared" ca="1" si="11"/>
        <v>C2</v>
      </c>
      <c r="O85" s="36"/>
    </row>
    <row r="86" spans="1:15" ht="30" customHeight="1" x14ac:dyDescent="0.2">
      <c r="A86" s="104"/>
      <c r="B86" s="56" t="s">
        <v>29</v>
      </c>
      <c r="C86" s="176" t="s">
        <v>157</v>
      </c>
      <c r="D86" s="99"/>
      <c r="E86" s="177"/>
      <c r="F86" s="228"/>
      <c r="G86" s="65"/>
      <c r="H86" s="229"/>
      <c r="I86" s="424" t="str">
        <f t="shared" ca="1" si="8"/>
        <v>LOCKED</v>
      </c>
      <c r="J86" s="425" t="str">
        <f t="shared" si="12"/>
        <v>Main Line Paving</v>
      </c>
      <c r="K86" s="426" t="e">
        <v>#N/A</v>
      </c>
      <c r="L86" s="427" t="str">
        <f t="shared" ca="1" si="9"/>
        <v>F0</v>
      </c>
      <c r="M86" s="427" t="str">
        <f t="shared" ca="1" si="10"/>
        <v>C2</v>
      </c>
      <c r="N86" s="427" t="str">
        <f t="shared" ca="1" si="11"/>
        <v>C2</v>
      </c>
      <c r="O86" s="36"/>
    </row>
    <row r="87" spans="1:15" ht="30" customHeight="1" x14ac:dyDescent="0.2">
      <c r="A87" s="104"/>
      <c r="B87" s="100" t="s">
        <v>787</v>
      </c>
      <c r="C87" s="176" t="s">
        <v>788</v>
      </c>
      <c r="D87" s="99"/>
      <c r="E87" s="177" t="s">
        <v>95</v>
      </c>
      <c r="F87" s="228">
        <v>950</v>
      </c>
      <c r="G87" s="51"/>
      <c r="H87" s="65">
        <f>ROUND(G87*F87,2)</f>
        <v>0</v>
      </c>
      <c r="I87" s="424" t="str">
        <f t="shared" ca="1" si="8"/>
        <v/>
      </c>
      <c r="J87" s="425" t="str">
        <f t="shared" si="12"/>
        <v>Type IAtonne</v>
      </c>
      <c r="K87" s="426" t="e">
        <v>#N/A</v>
      </c>
      <c r="L87" s="427" t="str">
        <f t="shared" ca="1" si="9"/>
        <v>F0</v>
      </c>
      <c r="M87" s="427" t="str">
        <f t="shared" ca="1" si="10"/>
        <v>C2</v>
      </c>
      <c r="N87" s="427" t="str">
        <f t="shared" ca="1" si="11"/>
        <v>C2</v>
      </c>
      <c r="O87" s="36"/>
    </row>
    <row r="88" spans="1:15" ht="30" customHeight="1" x14ac:dyDescent="0.2">
      <c r="A88" s="104"/>
      <c r="B88" s="56" t="s">
        <v>158</v>
      </c>
      <c r="C88" s="176" t="s">
        <v>159</v>
      </c>
      <c r="D88" s="99" t="s">
        <v>160</v>
      </c>
      <c r="E88" s="177"/>
      <c r="F88" s="228"/>
      <c r="G88" s="65"/>
      <c r="H88" s="229"/>
      <c r="I88" s="424" t="str">
        <f t="shared" ca="1" si="8"/>
        <v>LOCKED</v>
      </c>
      <c r="J88" s="425" t="str">
        <f t="shared" si="12"/>
        <v>Planing of PavementCW 3450-R5</v>
      </c>
      <c r="K88" s="426" t="e">
        <v>#N/A</v>
      </c>
      <c r="L88" s="427" t="str">
        <f t="shared" ca="1" si="9"/>
        <v>F0</v>
      </c>
      <c r="M88" s="427" t="str">
        <f t="shared" ca="1" si="10"/>
        <v>C2</v>
      </c>
      <c r="N88" s="427" t="str">
        <f t="shared" ca="1" si="11"/>
        <v>C2</v>
      </c>
      <c r="O88" s="36"/>
    </row>
    <row r="89" spans="1:15" ht="30" customHeight="1" x14ac:dyDescent="0.2">
      <c r="A89" s="104"/>
      <c r="B89" s="56" t="s">
        <v>29</v>
      </c>
      <c r="C89" s="176" t="s">
        <v>161</v>
      </c>
      <c r="D89" s="99" t="s">
        <v>16</v>
      </c>
      <c r="E89" s="177" t="s">
        <v>84</v>
      </c>
      <c r="F89" s="228">
        <v>2500</v>
      </c>
      <c r="G89" s="51"/>
      <c r="H89" s="65">
        <f>ROUND(G89*F89,2)</f>
        <v>0</v>
      </c>
      <c r="I89" s="424" t="str">
        <f t="shared" ca="1" si="8"/>
        <v/>
      </c>
      <c r="J89" s="425" t="str">
        <f t="shared" si="12"/>
        <v>0 - 50 mm Depth (Asphalt)m²</v>
      </c>
      <c r="K89" s="426" t="e">
        <v>#N/A</v>
      </c>
      <c r="L89" s="427" t="str">
        <f t="shared" ca="1" si="9"/>
        <v>F0</v>
      </c>
      <c r="M89" s="427" t="str">
        <f t="shared" ca="1" si="10"/>
        <v>C2</v>
      </c>
      <c r="N89" s="427" t="str">
        <f t="shared" ca="1" si="11"/>
        <v>C2</v>
      </c>
      <c r="O89" s="36"/>
    </row>
    <row r="90" spans="1:15" ht="30" customHeight="1" x14ac:dyDescent="0.2">
      <c r="A90" s="104"/>
      <c r="B90" s="56" t="s">
        <v>32</v>
      </c>
      <c r="C90" s="176" t="s">
        <v>162</v>
      </c>
      <c r="D90" s="99" t="s">
        <v>16</v>
      </c>
      <c r="E90" s="177" t="s">
        <v>84</v>
      </c>
      <c r="F90" s="228">
        <v>1000</v>
      </c>
      <c r="G90" s="51"/>
      <c r="H90" s="65">
        <f>ROUND(G90*F90,2)</f>
        <v>0</v>
      </c>
      <c r="I90" s="424" t="str">
        <f t="shared" ca="1" si="8"/>
        <v/>
      </c>
      <c r="J90" s="425" t="str">
        <f t="shared" si="12"/>
        <v>50 - 100 mm Depth (Asphalt)m²</v>
      </c>
      <c r="K90" s="426" t="e">
        <v>#N/A</v>
      </c>
      <c r="L90" s="427" t="str">
        <f t="shared" ca="1" si="9"/>
        <v>F0</v>
      </c>
      <c r="M90" s="427" t="str">
        <f t="shared" ca="1" si="10"/>
        <v>C2</v>
      </c>
      <c r="N90" s="427" t="str">
        <f t="shared" ca="1" si="11"/>
        <v>C2</v>
      </c>
      <c r="O90" s="36"/>
    </row>
    <row r="91" spans="1:15" ht="30" customHeight="1" x14ac:dyDescent="0.2">
      <c r="A91" s="104"/>
      <c r="B91" s="56" t="s">
        <v>163</v>
      </c>
      <c r="C91" s="176" t="s">
        <v>164</v>
      </c>
      <c r="D91" s="99" t="s">
        <v>165</v>
      </c>
      <c r="E91" s="177"/>
      <c r="F91" s="247"/>
      <c r="G91" s="65"/>
      <c r="H91" s="229"/>
      <c r="I91" s="424" t="str">
        <f t="shared" ca="1" si="8"/>
        <v>LOCKED</v>
      </c>
      <c r="J91" s="425" t="str">
        <f t="shared" si="12"/>
        <v>Detectable Warning Surface TilesCW 3326</v>
      </c>
      <c r="K91" s="426" t="e">
        <v>#N/A</v>
      </c>
      <c r="L91" s="427" t="str">
        <f t="shared" ca="1" si="9"/>
        <v>F0</v>
      </c>
      <c r="M91" s="427" t="str">
        <f t="shared" ca="1" si="10"/>
        <v>C2</v>
      </c>
      <c r="N91" s="427" t="str">
        <f t="shared" ca="1" si="11"/>
        <v>C2</v>
      </c>
      <c r="O91" s="36"/>
    </row>
    <row r="92" spans="1:15" ht="30" customHeight="1" x14ac:dyDescent="0.2">
      <c r="A92" s="104"/>
      <c r="B92" s="56" t="s">
        <v>29</v>
      </c>
      <c r="C92" s="176" t="s">
        <v>166</v>
      </c>
      <c r="D92" s="99"/>
      <c r="E92" s="177" t="s">
        <v>56</v>
      </c>
      <c r="F92" s="247">
        <v>9</v>
      </c>
      <c r="G92" s="51"/>
      <c r="H92" s="65">
        <f>ROUND(G92*F92,2)</f>
        <v>0</v>
      </c>
      <c r="I92" s="424" t="str">
        <f t="shared" ca="1" si="8"/>
        <v/>
      </c>
      <c r="J92" s="425" t="str">
        <f t="shared" si="12"/>
        <v>610 mm X 1220 mmeach</v>
      </c>
      <c r="K92" s="426" t="e">
        <v>#N/A</v>
      </c>
      <c r="L92" s="427" t="str">
        <f t="shared" ca="1" si="9"/>
        <v>F0</v>
      </c>
      <c r="M92" s="427" t="str">
        <f t="shared" ca="1" si="10"/>
        <v>C2</v>
      </c>
      <c r="N92" s="427" t="str">
        <f t="shared" ca="1" si="11"/>
        <v>C2</v>
      </c>
      <c r="O92" s="36"/>
    </row>
    <row r="93" spans="1:15" ht="39.950000000000003" customHeight="1" x14ac:dyDescent="0.2">
      <c r="A93" s="102"/>
      <c r="B93" s="100"/>
      <c r="C93" s="248" t="s">
        <v>167</v>
      </c>
      <c r="D93" s="234"/>
      <c r="E93" s="249"/>
      <c r="F93" s="250"/>
      <c r="G93" s="65"/>
      <c r="H93" s="237"/>
      <c r="I93" s="424" t="str">
        <f t="shared" ca="1" si="8"/>
        <v>LOCKED</v>
      </c>
      <c r="J93" s="425" t="str">
        <f t="shared" si="12"/>
        <v>JOINT AND CRACK SEALING</v>
      </c>
      <c r="K93" s="426" t="e">
        <v>#N/A</v>
      </c>
      <c r="L93" s="427" t="str">
        <f t="shared" ca="1" si="9"/>
        <v>G</v>
      </c>
      <c r="M93" s="427" t="str">
        <f t="shared" ca="1" si="10"/>
        <v>C2</v>
      </c>
      <c r="N93" s="427" t="str">
        <f t="shared" ca="1" si="11"/>
        <v>C2</v>
      </c>
      <c r="O93" s="36"/>
    </row>
    <row r="94" spans="1:15" ht="30" customHeight="1" x14ac:dyDescent="0.2">
      <c r="A94" s="98"/>
      <c r="B94" s="223" t="s">
        <v>168</v>
      </c>
      <c r="C94" s="176" t="s">
        <v>169</v>
      </c>
      <c r="D94" s="99" t="s">
        <v>170</v>
      </c>
      <c r="E94" s="177" t="s">
        <v>34</v>
      </c>
      <c r="F94" s="247">
        <v>500</v>
      </c>
      <c r="G94" s="51"/>
      <c r="H94" s="65">
        <f>ROUND(G94*F94,2)</f>
        <v>0</v>
      </c>
      <c r="I94" s="424" t="str">
        <f t="shared" ca="1" si="8"/>
        <v/>
      </c>
      <c r="J94" s="425" t="str">
        <f t="shared" si="12"/>
        <v>Crack Sealingm</v>
      </c>
      <c r="K94" s="426" t="e">
        <v>#N/A</v>
      </c>
      <c r="L94" s="427" t="str">
        <f t="shared" ca="1" si="9"/>
        <v>F0</v>
      </c>
      <c r="M94" s="427" t="str">
        <f t="shared" ca="1" si="10"/>
        <v>C2</v>
      </c>
      <c r="N94" s="427" t="str">
        <f t="shared" ca="1" si="11"/>
        <v>C2</v>
      </c>
      <c r="O94" s="36"/>
    </row>
    <row r="95" spans="1:15" ht="30" customHeight="1" x14ac:dyDescent="0.2">
      <c r="A95" s="98"/>
      <c r="B95" s="223" t="s">
        <v>171</v>
      </c>
      <c r="C95" s="238" t="s">
        <v>172</v>
      </c>
      <c r="D95" s="99" t="s">
        <v>173</v>
      </c>
      <c r="E95" s="239" t="s">
        <v>34</v>
      </c>
      <c r="F95" s="247">
        <v>1500</v>
      </c>
      <c r="G95" s="81"/>
      <c r="H95" s="65">
        <f>ROUND(G95*F95,2)</f>
        <v>0</v>
      </c>
      <c r="I95" s="424" t="str">
        <f t="shared" ca="1" si="8"/>
        <v/>
      </c>
      <c r="J95" s="425" t="str">
        <f t="shared" si="12"/>
        <v>Reflective Crack MaintenanceCW 3250-R7m</v>
      </c>
      <c r="K95" s="426" t="e">
        <v>#N/A</v>
      </c>
      <c r="L95" s="427" t="str">
        <f t="shared" ca="1" si="9"/>
        <v>F0</v>
      </c>
      <c r="M95" s="427" t="str">
        <f t="shared" ca="1" si="10"/>
        <v>C2</v>
      </c>
      <c r="N95" s="427" t="str">
        <f t="shared" ca="1" si="11"/>
        <v>C2</v>
      </c>
      <c r="O95" s="36"/>
    </row>
    <row r="96" spans="1:15" ht="39.950000000000003" customHeight="1" x14ac:dyDescent="0.2">
      <c r="A96" s="102"/>
      <c r="B96" s="107"/>
      <c r="C96" s="248" t="s">
        <v>174</v>
      </c>
      <c r="D96" s="234"/>
      <c r="E96" s="251"/>
      <c r="F96" s="250"/>
      <c r="G96" s="65"/>
      <c r="H96" s="237"/>
      <c r="I96" s="424" t="str">
        <f t="shared" ca="1" si="8"/>
        <v>LOCKED</v>
      </c>
      <c r="J96" s="425" t="str">
        <f t="shared" si="12"/>
        <v>ROADWORKS - NEW CONSTRUCTION</v>
      </c>
      <c r="K96" s="426" t="e">
        <v>#N/A</v>
      </c>
      <c r="L96" s="427" t="str">
        <f t="shared" ca="1" si="9"/>
        <v>G</v>
      </c>
      <c r="M96" s="427" t="str">
        <f t="shared" ca="1" si="10"/>
        <v>C2</v>
      </c>
      <c r="N96" s="427" t="str">
        <f t="shared" ca="1" si="11"/>
        <v>C2</v>
      </c>
      <c r="O96" s="36"/>
    </row>
    <row r="97" spans="1:15" ht="45" customHeight="1" x14ac:dyDescent="0.2">
      <c r="A97" s="98"/>
      <c r="B97" s="223" t="s">
        <v>175</v>
      </c>
      <c r="C97" s="176" t="s">
        <v>176</v>
      </c>
      <c r="D97" s="99" t="s">
        <v>177</v>
      </c>
      <c r="E97" s="177"/>
      <c r="F97" s="247"/>
      <c r="G97" s="65"/>
      <c r="H97" s="252"/>
      <c r="I97" s="424" t="str">
        <f t="shared" ca="1" si="8"/>
        <v>LOCKED</v>
      </c>
      <c r="J97" s="425" t="str">
        <f t="shared" si="12"/>
        <v>Concrete Pavements, Median Slabs, Bull-noses, and Safety MediansCW 3310-R14</v>
      </c>
      <c r="K97" s="426" t="e">
        <v>#N/A</v>
      </c>
      <c r="L97" s="427" t="str">
        <f t="shared" ca="1" si="9"/>
        <v>F0</v>
      </c>
      <c r="M97" s="427" t="str">
        <f t="shared" ca="1" si="10"/>
        <v>C2</v>
      </c>
      <c r="N97" s="427" t="str">
        <f t="shared" ca="1" si="11"/>
        <v>C2</v>
      </c>
      <c r="O97" s="36"/>
    </row>
    <row r="98" spans="1:15" ht="45" customHeight="1" x14ac:dyDescent="0.2">
      <c r="A98" s="98"/>
      <c r="B98" s="56" t="s">
        <v>29</v>
      </c>
      <c r="C98" s="176" t="s">
        <v>178</v>
      </c>
      <c r="D98" s="99" t="s">
        <v>16</v>
      </c>
      <c r="E98" s="177" t="s">
        <v>84</v>
      </c>
      <c r="F98" s="247">
        <v>2750</v>
      </c>
      <c r="G98" s="51"/>
      <c r="H98" s="65">
        <f>ROUND(G98*F98,2)</f>
        <v>0</v>
      </c>
      <c r="I98" s="424" t="str">
        <f t="shared" ca="1" si="8"/>
        <v/>
      </c>
      <c r="J98" s="425" t="str">
        <f t="shared" si="12"/>
        <v>Construction of 200 mm Concrete Pavement (Plain-Dowelled)m²</v>
      </c>
      <c r="K98" s="426" t="e">
        <v>#N/A</v>
      </c>
      <c r="L98" s="427" t="str">
        <f t="shared" ca="1" si="9"/>
        <v>F0</v>
      </c>
      <c r="M98" s="427" t="str">
        <f t="shared" ca="1" si="10"/>
        <v>C2</v>
      </c>
      <c r="N98" s="427" t="str">
        <f t="shared" ca="1" si="11"/>
        <v>C2</v>
      </c>
      <c r="O98" s="36"/>
    </row>
    <row r="99" spans="1:15" ht="30" customHeight="1" x14ac:dyDescent="0.2">
      <c r="A99" s="108"/>
      <c r="B99" s="155" t="s">
        <v>32</v>
      </c>
      <c r="C99" s="253" t="s">
        <v>179</v>
      </c>
      <c r="D99" s="254" t="s">
        <v>180</v>
      </c>
      <c r="E99" s="255" t="s">
        <v>84</v>
      </c>
      <c r="F99" s="256">
        <v>220</v>
      </c>
      <c r="G99" s="244"/>
      <c r="H99" s="245">
        <f>ROUND(G99*F99,2)</f>
        <v>0</v>
      </c>
      <c r="I99" s="424" t="str">
        <f t="shared" ca="1" si="8"/>
        <v/>
      </c>
      <c r="J99" s="425" t="str">
        <f t="shared" si="12"/>
        <v>Construction of Concrete Median SlabsSD-227Am²</v>
      </c>
      <c r="K99" s="426" t="e">
        <v>#N/A</v>
      </c>
      <c r="L99" s="427" t="str">
        <f t="shared" ca="1" si="9"/>
        <v>F0</v>
      </c>
      <c r="M99" s="427" t="str">
        <f t="shared" ca="1" si="10"/>
        <v>C2</v>
      </c>
      <c r="N99" s="427" t="str">
        <f t="shared" ca="1" si="11"/>
        <v>C2</v>
      </c>
      <c r="O99" s="36"/>
    </row>
    <row r="100" spans="1:15" ht="45" customHeight="1" x14ac:dyDescent="0.2">
      <c r="A100" s="98"/>
      <c r="B100" s="56" t="s">
        <v>35</v>
      </c>
      <c r="C100" s="176" t="s">
        <v>181</v>
      </c>
      <c r="D100" s="99" t="s">
        <v>182</v>
      </c>
      <c r="E100" s="177" t="s">
        <v>84</v>
      </c>
      <c r="F100" s="247">
        <v>400</v>
      </c>
      <c r="G100" s="51"/>
      <c r="H100" s="65">
        <f>ROUND(G100*F100,2)</f>
        <v>0</v>
      </c>
      <c r="I100" s="424" t="str">
        <f t="shared" ca="1" si="8"/>
        <v/>
      </c>
      <c r="J100" s="425" t="str">
        <f t="shared" si="12"/>
        <v>Construction of Monolithic Concrete Median SlabsSD-226Am²</v>
      </c>
      <c r="K100" s="426" t="e">
        <v>#N/A</v>
      </c>
      <c r="L100" s="427" t="str">
        <f t="shared" ca="1" si="9"/>
        <v>F0</v>
      </c>
      <c r="M100" s="427" t="str">
        <f t="shared" ca="1" si="10"/>
        <v>C2</v>
      </c>
      <c r="N100" s="427" t="str">
        <f t="shared" ca="1" si="11"/>
        <v>C2</v>
      </c>
      <c r="O100" s="36"/>
    </row>
    <row r="101" spans="1:15" ht="45" customHeight="1" x14ac:dyDescent="0.2">
      <c r="A101" s="98"/>
      <c r="B101" s="56" t="s">
        <v>37</v>
      </c>
      <c r="C101" s="176" t="s">
        <v>183</v>
      </c>
      <c r="D101" s="99" t="s">
        <v>184</v>
      </c>
      <c r="E101" s="177" t="s">
        <v>84</v>
      </c>
      <c r="F101" s="247">
        <v>10</v>
      </c>
      <c r="G101" s="51"/>
      <c r="H101" s="65">
        <f>ROUND(G101*F101,2)</f>
        <v>0</v>
      </c>
      <c r="I101" s="424" t="str">
        <f t="shared" ca="1" si="8"/>
        <v/>
      </c>
      <c r="J101" s="425" t="str">
        <f t="shared" si="12"/>
        <v>Construction of Monolithic Concrete Bull-nosesSD-227Cm²</v>
      </c>
      <c r="K101" s="426" t="e">
        <v>#N/A</v>
      </c>
      <c r="L101" s="427" t="str">
        <f t="shared" ca="1" si="9"/>
        <v>F0</v>
      </c>
      <c r="M101" s="427" t="str">
        <f t="shared" ca="1" si="10"/>
        <v>C2</v>
      </c>
      <c r="N101" s="427" t="str">
        <f t="shared" ca="1" si="11"/>
        <v>C2</v>
      </c>
      <c r="O101" s="36"/>
    </row>
    <row r="102" spans="1:15" ht="45" customHeight="1" x14ac:dyDescent="0.2">
      <c r="A102" s="98"/>
      <c r="B102" s="223" t="s">
        <v>185</v>
      </c>
      <c r="C102" s="176" t="s">
        <v>186</v>
      </c>
      <c r="D102" s="99" t="s">
        <v>177</v>
      </c>
      <c r="E102" s="177"/>
      <c r="F102" s="247"/>
      <c r="G102" s="65"/>
      <c r="H102" s="252"/>
      <c r="I102" s="424" t="str">
        <f t="shared" ca="1" si="8"/>
        <v>LOCKED</v>
      </c>
      <c r="J102" s="425" t="str">
        <f t="shared" si="12"/>
        <v>Concrete Curbs, Curb and Gutter, and Splash StripsCW 3310-R14</v>
      </c>
      <c r="K102" s="426" t="e">
        <v>#N/A</v>
      </c>
      <c r="L102" s="427" t="str">
        <f t="shared" ca="1" si="9"/>
        <v>F0</v>
      </c>
      <c r="M102" s="427" t="str">
        <f t="shared" ca="1" si="10"/>
        <v>C2</v>
      </c>
      <c r="N102" s="427" t="str">
        <f t="shared" ca="1" si="11"/>
        <v>C2</v>
      </c>
      <c r="O102" s="36"/>
    </row>
    <row r="103" spans="1:15" ht="60" customHeight="1" x14ac:dyDescent="0.2">
      <c r="A103" s="98"/>
      <c r="B103" s="56" t="s">
        <v>29</v>
      </c>
      <c r="C103" s="176" t="s">
        <v>187</v>
      </c>
      <c r="D103" s="99" t="s">
        <v>188</v>
      </c>
      <c r="E103" s="177" t="s">
        <v>34</v>
      </c>
      <c r="F103" s="247">
        <v>520</v>
      </c>
      <c r="G103" s="51"/>
      <c r="H103" s="65">
        <f t="shared" ref="H103:H108" si="13">ROUND(G103*F103,2)</f>
        <v>0</v>
      </c>
      <c r="I103" s="424" t="str">
        <f t="shared" ca="1" si="8"/>
        <v/>
      </c>
      <c r="J103" s="425" t="str">
        <f t="shared" si="12"/>
        <v>Construction of Curb and Gutter (180 mm ht, Barrier, Integral, 600 mm width, 150 mm Plain Concrete Pavement)SD-200m</v>
      </c>
      <c r="K103" s="426" t="e">
        <v>#N/A</v>
      </c>
      <c r="L103" s="427" t="str">
        <f t="shared" ca="1" si="9"/>
        <v>F0</v>
      </c>
      <c r="M103" s="427" t="str">
        <f t="shared" ca="1" si="10"/>
        <v>C2</v>
      </c>
      <c r="N103" s="427" t="str">
        <f t="shared" ca="1" si="11"/>
        <v>C2</v>
      </c>
      <c r="O103" s="36"/>
    </row>
    <row r="104" spans="1:15" ht="60" customHeight="1" x14ac:dyDescent="0.2">
      <c r="A104" s="98"/>
      <c r="B104" s="56" t="s">
        <v>32</v>
      </c>
      <c r="C104" s="176" t="s">
        <v>189</v>
      </c>
      <c r="D104" s="99" t="s">
        <v>190</v>
      </c>
      <c r="E104" s="177" t="s">
        <v>34</v>
      </c>
      <c r="F104" s="247">
        <v>25</v>
      </c>
      <c r="G104" s="51"/>
      <c r="H104" s="65">
        <f t="shared" si="13"/>
        <v>0</v>
      </c>
      <c r="I104" s="424" t="str">
        <f t="shared" ca="1" si="8"/>
        <v/>
      </c>
      <c r="J104" s="425" t="str">
        <f t="shared" si="12"/>
        <v>Construction of Curb and Gutter (8-12 mm ht, Curb Ramp, Integral, 600 mm width, 150 mm Plain Concrete Pavement)SD-200 SD-229Em</v>
      </c>
      <c r="K104" s="426" t="e">
        <v>#N/A</v>
      </c>
      <c r="L104" s="427" t="str">
        <f t="shared" ca="1" si="9"/>
        <v>F0</v>
      </c>
      <c r="M104" s="427" t="str">
        <f t="shared" ca="1" si="10"/>
        <v>C2</v>
      </c>
      <c r="N104" s="427" t="str">
        <f t="shared" ca="1" si="11"/>
        <v>C2</v>
      </c>
      <c r="O104" s="36"/>
    </row>
    <row r="105" spans="1:15" ht="45" customHeight="1" x14ac:dyDescent="0.2">
      <c r="A105" s="98"/>
      <c r="B105" s="56" t="s">
        <v>35</v>
      </c>
      <c r="C105" s="176" t="s">
        <v>191</v>
      </c>
      <c r="D105" s="99" t="s">
        <v>192</v>
      </c>
      <c r="E105" s="177" t="s">
        <v>34</v>
      </c>
      <c r="F105" s="247">
        <v>15</v>
      </c>
      <c r="G105" s="51"/>
      <c r="H105" s="65">
        <f t="shared" si="13"/>
        <v>0</v>
      </c>
      <c r="I105" s="424" t="str">
        <f t="shared" ca="1" si="8"/>
        <v/>
      </c>
      <c r="J105" s="425" t="str">
        <f t="shared" si="12"/>
        <v>Construction of Curb Ramp (8-12 mm ht, Monolithic)SD-229Cm</v>
      </c>
      <c r="K105" s="426" t="e">
        <v>#N/A</v>
      </c>
      <c r="L105" s="427" t="str">
        <f t="shared" ca="1" si="9"/>
        <v>F0</v>
      </c>
      <c r="M105" s="427" t="str">
        <f t="shared" ca="1" si="10"/>
        <v>C2</v>
      </c>
      <c r="N105" s="427" t="str">
        <f t="shared" ca="1" si="11"/>
        <v>C2</v>
      </c>
      <c r="O105" s="36"/>
    </row>
    <row r="106" spans="1:15" ht="45" customHeight="1" x14ac:dyDescent="0.2">
      <c r="A106" s="104"/>
      <c r="B106" s="56" t="s">
        <v>37</v>
      </c>
      <c r="C106" s="176" t="s">
        <v>193</v>
      </c>
      <c r="D106" s="99" t="s">
        <v>194</v>
      </c>
      <c r="E106" s="177" t="s">
        <v>34</v>
      </c>
      <c r="F106" s="228">
        <v>120</v>
      </c>
      <c r="G106" s="51"/>
      <c r="H106" s="65">
        <f t="shared" si="13"/>
        <v>0</v>
      </c>
      <c r="I106" s="424" t="str">
        <f t="shared" ca="1" si="8"/>
        <v/>
      </c>
      <c r="J106" s="425" t="str">
        <f t="shared" si="12"/>
        <v>Construction of Splash Strip, (Separate, 600 mm width)SD-223Bm</v>
      </c>
      <c r="K106" s="426" t="e">
        <v>#N/A</v>
      </c>
      <c r="L106" s="427" t="str">
        <f t="shared" ca="1" si="9"/>
        <v>F0</v>
      </c>
      <c r="M106" s="427" t="str">
        <f t="shared" ca="1" si="10"/>
        <v>C2</v>
      </c>
      <c r="N106" s="427" t="str">
        <f t="shared" ca="1" si="11"/>
        <v>C2</v>
      </c>
      <c r="O106" s="36"/>
    </row>
    <row r="107" spans="1:15" ht="30" customHeight="1" x14ac:dyDescent="0.2">
      <c r="A107" s="98"/>
      <c r="B107" s="223" t="s">
        <v>195</v>
      </c>
      <c r="C107" s="176" t="s">
        <v>196</v>
      </c>
      <c r="D107" s="99" t="s">
        <v>177</v>
      </c>
      <c r="E107" s="177" t="s">
        <v>34</v>
      </c>
      <c r="F107" s="247">
        <v>600</v>
      </c>
      <c r="G107" s="51"/>
      <c r="H107" s="65">
        <f t="shared" si="13"/>
        <v>0</v>
      </c>
      <c r="I107" s="424" t="str">
        <f t="shared" ca="1" si="8"/>
        <v/>
      </c>
      <c r="J107" s="425" t="str">
        <f t="shared" si="12"/>
        <v>Supply and Installation of Dowel AssembliesCW 3310-R14m</v>
      </c>
      <c r="K107" s="426" t="e">
        <v>#N/A</v>
      </c>
      <c r="L107" s="427" t="str">
        <f t="shared" ca="1" si="9"/>
        <v>F0</v>
      </c>
      <c r="M107" s="427" t="str">
        <f t="shared" ca="1" si="10"/>
        <v>C2</v>
      </c>
      <c r="N107" s="427" t="str">
        <f t="shared" ca="1" si="11"/>
        <v>C2</v>
      </c>
      <c r="O107" s="36"/>
    </row>
    <row r="108" spans="1:15" ht="30" customHeight="1" x14ac:dyDescent="0.2">
      <c r="A108" s="98"/>
      <c r="B108" s="223" t="s">
        <v>197</v>
      </c>
      <c r="C108" s="176" t="s">
        <v>198</v>
      </c>
      <c r="D108" s="99" t="s">
        <v>199</v>
      </c>
      <c r="E108" s="177" t="s">
        <v>84</v>
      </c>
      <c r="F108" s="247">
        <v>200</v>
      </c>
      <c r="G108" s="51"/>
      <c r="H108" s="65">
        <f t="shared" si="13"/>
        <v>0</v>
      </c>
      <c r="I108" s="424" t="str">
        <f t="shared" ca="1" si="8"/>
        <v/>
      </c>
      <c r="J108" s="425" t="str">
        <f t="shared" si="12"/>
        <v>100 mm Concrete SidewalkCW 3325-R5m²</v>
      </c>
      <c r="K108" s="426" t="e">
        <v>#N/A</v>
      </c>
      <c r="L108" s="427" t="str">
        <f t="shared" ca="1" si="9"/>
        <v>F0</v>
      </c>
      <c r="M108" s="427" t="str">
        <f t="shared" ca="1" si="10"/>
        <v>C2</v>
      </c>
      <c r="N108" s="427" t="str">
        <f t="shared" ca="1" si="11"/>
        <v>C2</v>
      </c>
      <c r="O108" s="36"/>
    </row>
    <row r="109" spans="1:15" ht="45" customHeight="1" x14ac:dyDescent="0.2">
      <c r="A109" s="98"/>
      <c r="B109" s="223" t="s">
        <v>200</v>
      </c>
      <c r="C109" s="176" t="s">
        <v>201</v>
      </c>
      <c r="D109" s="99" t="s">
        <v>156</v>
      </c>
      <c r="E109" s="246"/>
      <c r="F109" s="228"/>
      <c r="G109" s="65"/>
      <c r="H109" s="252"/>
      <c r="I109" s="424" t="str">
        <f t="shared" ca="1" si="8"/>
        <v>LOCKED</v>
      </c>
      <c r="J109" s="425" t="str">
        <f t="shared" si="12"/>
        <v>Construction of Asphaltic Concrete PavementsCW 3410-R9</v>
      </c>
      <c r="K109" s="426" t="e">
        <v>#N/A</v>
      </c>
      <c r="L109" s="427" t="str">
        <f t="shared" ca="1" si="9"/>
        <v>F0</v>
      </c>
      <c r="M109" s="427" t="str">
        <f t="shared" ca="1" si="10"/>
        <v>C2</v>
      </c>
      <c r="N109" s="427" t="str">
        <f t="shared" ca="1" si="11"/>
        <v>C2</v>
      </c>
      <c r="O109" s="36"/>
    </row>
    <row r="110" spans="1:15" ht="30" customHeight="1" x14ac:dyDescent="0.2">
      <c r="A110" s="98"/>
      <c r="B110" s="56" t="s">
        <v>29</v>
      </c>
      <c r="C110" s="176" t="s">
        <v>157</v>
      </c>
      <c r="D110" s="99"/>
      <c r="E110" s="177"/>
      <c r="F110" s="228"/>
      <c r="G110" s="65"/>
      <c r="H110" s="252"/>
      <c r="I110" s="424" t="str">
        <f t="shared" ca="1" si="8"/>
        <v>LOCKED</v>
      </c>
      <c r="J110" s="425" t="str">
        <f t="shared" si="12"/>
        <v>Main Line Paving</v>
      </c>
      <c r="K110" s="426" t="e">
        <v>#N/A</v>
      </c>
      <c r="L110" s="427" t="str">
        <f t="shared" ca="1" si="9"/>
        <v>F0</v>
      </c>
      <c r="M110" s="427" t="str">
        <f t="shared" ca="1" si="10"/>
        <v>C2</v>
      </c>
      <c r="N110" s="427" t="str">
        <f t="shared" ca="1" si="11"/>
        <v>C2</v>
      </c>
      <c r="O110" s="36"/>
    </row>
    <row r="111" spans="1:15" ht="30" customHeight="1" x14ac:dyDescent="0.2">
      <c r="A111" s="98"/>
      <c r="B111" s="62" t="s">
        <v>787</v>
      </c>
      <c r="C111" s="176" t="s">
        <v>788</v>
      </c>
      <c r="D111" s="99"/>
      <c r="E111" s="177" t="s">
        <v>95</v>
      </c>
      <c r="F111" s="228">
        <v>750</v>
      </c>
      <c r="G111" s="51"/>
      <c r="H111" s="65">
        <f>ROUND(G111*F111,2)</f>
        <v>0</v>
      </c>
      <c r="I111" s="424" t="str">
        <f t="shared" ca="1" si="8"/>
        <v/>
      </c>
      <c r="J111" s="425" t="str">
        <f t="shared" si="12"/>
        <v>Type IAtonne</v>
      </c>
      <c r="K111" s="426" t="e">
        <v>#N/A</v>
      </c>
      <c r="L111" s="427" t="str">
        <f t="shared" ca="1" si="9"/>
        <v>F0</v>
      </c>
      <c r="M111" s="427" t="str">
        <f t="shared" ca="1" si="10"/>
        <v>C2</v>
      </c>
      <c r="N111" s="427" t="str">
        <f t="shared" ca="1" si="11"/>
        <v>C2</v>
      </c>
      <c r="O111" s="36"/>
    </row>
    <row r="112" spans="1:15" ht="30" customHeight="1" x14ac:dyDescent="0.2">
      <c r="A112" s="98"/>
      <c r="B112" s="56" t="s">
        <v>32</v>
      </c>
      <c r="C112" s="176" t="s">
        <v>202</v>
      </c>
      <c r="D112" s="99"/>
      <c r="E112" s="177"/>
      <c r="F112" s="228"/>
      <c r="G112" s="65"/>
      <c r="H112" s="252"/>
      <c r="I112" s="424" t="str">
        <f t="shared" ca="1" si="8"/>
        <v>LOCKED</v>
      </c>
      <c r="J112" s="425" t="str">
        <f t="shared" si="12"/>
        <v>Tie-ins and Approaches</v>
      </c>
      <c r="K112" s="426" t="e">
        <v>#N/A</v>
      </c>
      <c r="L112" s="427" t="str">
        <f t="shared" ca="1" si="9"/>
        <v>F0</v>
      </c>
      <c r="M112" s="427" t="str">
        <f t="shared" ca="1" si="10"/>
        <v>C2</v>
      </c>
      <c r="N112" s="427" t="str">
        <f t="shared" ca="1" si="11"/>
        <v>C2</v>
      </c>
      <c r="O112" s="36"/>
    </row>
    <row r="113" spans="1:15" ht="30" customHeight="1" x14ac:dyDescent="0.2">
      <c r="A113" s="98"/>
      <c r="B113" s="62" t="s">
        <v>787</v>
      </c>
      <c r="C113" s="176" t="s">
        <v>788</v>
      </c>
      <c r="D113" s="99"/>
      <c r="E113" s="177" t="s">
        <v>95</v>
      </c>
      <c r="F113" s="228">
        <v>75</v>
      </c>
      <c r="G113" s="51"/>
      <c r="H113" s="65">
        <f>ROUND(G113*F113,2)</f>
        <v>0</v>
      </c>
      <c r="I113" s="424" t="str">
        <f t="shared" ca="1" si="8"/>
        <v/>
      </c>
      <c r="J113" s="425" t="str">
        <f t="shared" si="12"/>
        <v>Type IAtonne</v>
      </c>
      <c r="K113" s="426" t="e">
        <v>#N/A</v>
      </c>
      <c r="L113" s="427" t="str">
        <f t="shared" ca="1" si="9"/>
        <v>F0</v>
      </c>
      <c r="M113" s="427" t="str">
        <f t="shared" ca="1" si="10"/>
        <v>C2</v>
      </c>
      <c r="N113" s="427" t="str">
        <f t="shared" ca="1" si="11"/>
        <v>C2</v>
      </c>
      <c r="O113" s="36"/>
    </row>
    <row r="114" spans="1:15" ht="45" customHeight="1" x14ac:dyDescent="0.2">
      <c r="A114" s="98"/>
      <c r="B114" s="223" t="s">
        <v>203</v>
      </c>
      <c r="C114" s="176" t="s">
        <v>204</v>
      </c>
      <c r="D114" s="99" t="s">
        <v>156</v>
      </c>
      <c r="E114" s="177" t="s">
        <v>95</v>
      </c>
      <c r="F114" s="228">
        <v>1650</v>
      </c>
      <c r="G114" s="51"/>
      <c r="H114" s="65">
        <f>ROUND(G114*F114,2)</f>
        <v>0</v>
      </c>
      <c r="I114" s="424" t="str">
        <f t="shared" ca="1" si="8"/>
        <v/>
      </c>
      <c r="J114" s="425" t="str">
        <f t="shared" si="12"/>
        <v>Construction of Asphaltic Concrete Base Course (Type III)CW 3410-R9tonne</v>
      </c>
      <c r="K114" s="426" t="e">
        <v>#N/A</v>
      </c>
      <c r="L114" s="427" t="str">
        <f t="shared" ca="1" si="9"/>
        <v>F0</v>
      </c>
      <c r="M114" s="427" t="str">
        <f t="shared" ca="1" si="10"/>
        <v>C2</v>
      </c>
      <c r="N114" s="427" t="str">
        <f t="shared" ca="1" si="11"/>
        <v>C2</v>
      </c>
      <c r="O114" s="36"/>
    </row>
    <row r="115" spans="1:15" ht="39.950000000000003" customHeight="1" x14ac:dyDescent="0.2">
      <c r="A115" s="109"/>
      <c r="B115" s="110"/>
      <c r="C115" s="257" t="s">
        <v>205</v>
      </c>
      <c r="D115" s="236"/>
      <c r="E115" s="258"/>
      <c r="F115" s="250"/>
      <c r="G115" s="65"/>
      <c r="H115" s="259"/>
      <c r="I115" s="424" t="str">
        <f t="shared" ca="1" si="8"/>
        <v>LOCKED</v>
      </c>
      <c r="J115" s="425" t="str">
        <f t="shared" si="12"/>
        <v>ASSOCIATED DRAINAGE AND UNDERGROUND WORKS</v>
      </c>
      <c r="K115" s="426" t="e">
        <v>#N/A</v>
      </c>
      <c r="L115" s="427" t="str">
        <f t="shared" ca="1" si="9"/>
        <v>G</v>
      </c>
      <c r="M115" s="427" t="str">
        <f t="shared" ca="1" si="10"/>
        <v>C2</v>
      </c>
      <c r="N115" s="427" t="str">
        <f t="shared" ca="1" si="11"/>
        <v>C2</v>
      </c>
      <c r="O115" s="36"/>
    </row>
    <row r="116" spans="1:15" ht="30" customHeight="1" x14ac:dyDescent="0.2">
      <c r="A116" s="111"/>
      <c r="B116" s="223" t="s">
        <v>206</v>
      </c>
      <c r="C116" s="260" t="s">
        <v>207</v>
      </c>
      <c r="D116" s="261" t="s">
        <v>208</v>
      </c>
      <c r="E116" s="262" t="s">
        <v>56</v>
      </c>
      <c r="F116" s="263">
        <v>1</v>
      </c>
      <c r="G116" s="51"/>
      <c r="H116" s="65">
        <f>ROUND(G116*F116,2)</f>
        <v>0</v>
      </c>
      <c r="I116" s="424" t="str">
        <f t="shared" ca="1" si="8"/>
        <v/>
      </c>
      <c r="J116" s="425" t="str">
        <f t="shared" si="12"/>
        <v>Removal of Existing Catch BasinsCW 2130-R12each</v>
      </c>
      <c r="K116" s="426" t="e">
        <v>#N/A</v>
      </c>
      <c r="L116" s="427" t="str">
        <f t="shared" ca="1" si="9"/>
        <v>F0</v>
      </c>
      <c r="M116" s="427" t="str">
        <f t="shared" ca="1" si="10"/>
        <v>C2</v>
      </c>
      <c r="N116" s="427" t="str">
        <f t="shared" ca="1" si="11"/>
        <v>C2</v>
      </c>
      <c r="O116" s="36"/>
    </row>
    <row r="117" spans="1:15" ht="30" customHeight="1" x14ac:dyDescent="0.2">
      <c r="A117" s="98"/>
      <c r="B117" s="223" t="s">
        <v>209</v>
      </c>
      <c r="C117" s="176" t="s">
        <v>210</v>
      </c>
      <c r="D117" s="99" t="s">
        <v>208</v>
      </c>
      <c r="E117" s="177" t="s">
        <v>56</v>
      </c>
      <c r="F117" s="247">
        <v>2</v>
      </c>
      <c r="G117" s="51"/>
      <c r="H117" s="65">
        <f>ROUND(G117*F117,2)</f>
        <v>0</v>
      </c>
      <c r="I117" s="424" t="str">
        <f t="shared" ca="1" si="8"/>
        <v/>
      </c>
      <c r="J117" s="425" t="str">
        <f t="shared" si="12"/>
        <v>Abandoning Existing Drainage InletsCW 2130-R12each</v>
      </c>
      <c r="K117" s="426" t="e">
        <v>#N/A</v>
      </c>
      <c r="L117" s="427" t="str">
        <f t="shared" ca="1" si="9"/>
        <v>F0</v>
      </c>
      <c r="M117" s="427" t="str">
        <f t="shared" ca="1" si="10"/>
        <v>C2</v>
      </c>
      <c r="N117" s="427" t="str">
        <f t="shared" ca="1" si="11"/>
        <v>C2</v>
      </c>
      <c r="O117" s="36"/>
    </row>
    <row r="118" spans="1:15" ht="30" customHeight="1" x14ac:dyDescent="0.2">
      <c r="A118" s="98"/>
      <c r="B118" s="223" t="s">
        <v>211</v>
      </c>
      <c r="C118" s="238" t="s">
        <v>212</v>
      </c>
      <c r="D118" s="99" t="s">
        <v>213</v>
      </c>
      <c r="E118" s="239" t="s">
        <v>34</v>
      </c>
      <c r="F118" s="247">
        <v>350</v>
      </c>
      <c r="G118" s="81"/>
      <c r="H118" s="65">
        <f>ROUND(G118*F118,2)</f>
        <v>0</v>
      </c>
      <c r="I118" s="424" t="str">
        <f t="shared" ca="1" si="8"/>
        <v/>
      </c>
      <c r="J118" s="425" t="str">
        <f t="shared" si="12"/>
        <v>Installation of SubdrainsCW 3120-R4m</v>
      </c>
      <c r="K118" s="426" t="e">
        <v>#N/A</v>
      </c>
      <c r="L118" s="427" t="str">
        <f t="shared" ca="1" si="9"/>
        <v>F0</v>
      </c>
      <c r="M118" s="427" t="str">
        <f t="shared" ca="1" si="10"/>
        <v>C2</v>
      </c>
      <c r="N118" s="427" t="str">
        <f t="shared" ca="1" si="11"/>
        <v>C2</v>
      </c>
      <c r="O118" s="36"/>
    </row>
    <row r="119" spans="1:15" ht="39.950000000000003" customHeight="1" x14ac:dyDescent="0.2">
      <c r="A119" s="109"/>
      <c r="B119" s="112"/>
      <c r="C119" s="257" t="s">
        <v>214</v>
      </c>
      <c r="D119" s="236"/>
      <c r="E119" s="258"/>
      <c r="F119" s="250"/>
      <c r="G119" s="65"/>
      <c r="H119" s="259"/>
      <c r="I119" s="424" t="str">
        <f t="shared" ca="1" si="8"/>
        <v>LOCKED</v>
      </c>
      <c r="J119" s="425" t="str">
        <f t="shared" si="12"/>
        <v>ADJUSTMENTS</v>
      </c>
      <c r="K119" s="426" t="e">
        <v>#N/A</v>
      </c>
      <c r="L119" s="427" t="str">
        <f t="shared" ca="1" si="9"/>
        <v>G</v>
      </c>
      <c r="M119" s="427" t="str">
        <f t="shared" ca="1" si="10"/>
        <v>C2</v>
      </c>
      <c r="N119" s="427" t="str">
        <f t="shared" ca="1" si="11"/>
        <v>C2</v>
      </c>
      <c r="O119" s="36"/>
    </row>
    <row r="120" spans="1:15" ht="45" customHeight="1" x14ac:dyDescent="0.2">
      <c r="A120" s="98"/>
      <c r="B120" s="223" t="s">
        <v>215</v>
      </c>
      <c r="C120" s="176" t="s">
        <v>216</v>
      </c>
      <c r="D120" s="99" t="s">
        <v>217</v>
      </c>
      <c r="E120" s="177" t="s">
        <v>56</v>
      </c>
      <c r="F120" s="247">
        <v>6</v>
      </c>
      <c r="G120" s="51"/>
      <c r="H120" s="65">
        <f>ROUND(G120*F120,2)</f>
        <v>0</v>
      </c>
      <c r="I120" s="424" t="str">
        <f t="shared" ca="1" si="8"/>
        <v/>
      </c>
      <c r="J120" s="425" t="str">
        <f t="shared" si="12"/>
        <v>Adjustment of Catch Basins / Manholes FramesCW 3210-R7each</v>
      </c>
      <c r="K120" s="426" t="e">
        <v>#N/A</v>
      </c>
      <c r="L120" s="427" t="str">
        <f t="shared" ca="1" si="9"/>
        <v>F0</v>
      </c>
      <c r="M120" s="427" t="str">
        <f t="shared" ca="1" si="10"/>
        <v>C2</v>
      </c>
      <c r="N120" s="427" t="str">
        <f t="shared" ca="1" si="11"/>
        <v>C2</v>
      </c>
      <c r="O120" s="36"/>
    </row>
    <row r="121" spans="1:15" ht="30" customHeight="1" x14ac:dyDescent="0.2">
      <c r="A121" s="98"/>
      <c r="B121" s="223" t="s">
        <v>218</v>
      </c>
      <c r="C121" s="176" t="s">
        <v>219</v>
      </c>
      <c r="D121" s="99" t="s">
        <v>208</v>
      </c>
      <c r="E121" s="177"/>
      <c r="F121" s="247"/>
      <c r="G121" s="65"/>
      <c r="H121" s="252"/>
      <c r="I121" s="424" t="str">
        <f t="shared" ca="1" si="8"/>
        <v>LOCKED</v>
      </c>
      <c r="J121" s="425" t="str">
        <f t="shared" si="12"/>
        <v>Replacing Existing RisersCW 2130-R12</v>
      </c>
      <c r="K121" s="426" t="e">
        <v>#N/A</v>
      </c>
      <c r="L121" s="427" t="str">
        <f t="shared" ca="1" si="9"/>
        <v>F0</v>
      </c>
      <c r="M121" s="427" t="str">
        <f t="shared" ca="1" si="10"/>
        <v>C2</v>
      </c>
      <c r="N121" s="427" t="str">
        <f t="shared" ca="1" si="11"/>
        <v>C2</v>
      </c>
      <c r="O121" s="36"/>
    </row>
    <row r="122" spans="1:15" ht="30" customHeight="1" x14ac:dyDescent="0.2">
      <c r="A122" s="98"/>
      <c r="B122" s="56" t="s">
        <v>29</v>
      </c>
      <c r="C122" s="176" t="s">
        <v>220</v>
      </c>
      <c r="D122" s="99"/>
      <c r="E122" s="177" t="s">
        <v>221</v>
      </c>
      <c r="F122" s="247">
        <v>1</v>
      </c>
      <c r="G122" s="51"/>
      <c r="H122" s="65">
        <f>ROUND(G122*F122,2)</f>
        <v>0</v>
      </c>
      <c r="I122" s="424" t="str">
        <f t="shared" ca="1" si="8"/>
        <v/>
      </c>
      <c r="J122" s="425" t="str">
        <f t="shared" si="12"/>
        <v>Pre-cast Concrete Risersvert. m</v>
      </c>
      <c r="K122" s="426" t="e">
        <v>#N/A</v>
      </c>
      <c r="L122" s="427" t="str">
        <f t="shared" ca="1" si="9"/>
        <v>F0</v>
      </c>
      <c r="M122" s="427" t="str">
        <f t="shared" ca="1" si="10"/>
        <v>C2</v>
      </c>
      <c r="N122" s="427" t="str">
        <f t="shared" ca="1" si="11"/>
        <v>C2</v>
      </c>
      <c r="O122" s="36"/>
    </row>
    <row r="123" spans="1:15" ht="30" customHeight="1" x14ac:dyDescent="0.2">
      <c r="A123" s="98"/>
      <c r="B123" s="113" t="s">
        <v>222</v>
      </c>
      <c r="C123" s="240" t="s">
        <v>223</v>
      </c>
      <c r="D123" s="241" t="s">
        <v>217</v>
      </c>
      <c r="E123" s="242" t="s">
        <v>56</v>
      </c>
      <c r="F123" s="264">
        <v>3</v>
      </c>
      <c r="G123" s="244"/>
      <c r="H123" s="245">
        <f>ROUND(G123*F123,2)</f>
        <v>0</v>
      </c>
      <c r="I123" s="424" t="str">
        <f t="shared" ca="1" si="8"/>
        <v/>
      </c>
      <c r="J123" s="425" t="str">
        <f t="shared" si="12"/>
        <v>Adjustment of Valve BoxesCW 3210-R7each</v>
      </c>
      <c r="K123" s="426" t="e">
        <v>#N/A</v>
      </c>
      <c r="L123" s="427" t="str">
        <f t="shared" ca="1" si="9"/>
        <v>F0</v>
      </c>
      <c r="M123" s="427" t="str">
        <f t="shared" ca="1" si="10"/>
        <v>C2</v>
      </c>
      <c r="N123" s="427" t="str">
        <f t="shared" ca="1" si="11"/>
        <v>C2</v>
      </c>
      <c r="O123" s="36"/>
    </row>
    <row r="124" spans="1:15" ht="30" customHeight="1" x14ac:dyDescent="0.2">
      <c r="A124" s="98"/>
      <c r="B124" s="223" t="s">
        <v>224</v>
      </c>
      <c r="C124" s="176" t="s">
        <v>225</v>
      </c>
      <c r="D124" s="99" t="s">
        <v>217</v>
      </c>
      <c r="E124" s="177" t="s">
        <v>56</v>
      </c>
      <c r="F124" s="247">
        <v>5</v>
      </c>
      <c r="G124" s="51"/>
      <c r="H124" s="65">
        <f>ROUND(G124*F124,2)</f>
        <v>0</v>
      </c>
      <c r="I124" s="424" t="str">
        <f t="shared" ca="1" si="8"/>
        <v/>
      </c>
      <c r="J124" s="425" t="str">
        <f t="shared" si="12"/>
        <v>Adjustment of Curb Stop BoxesCW 3210-R7each</v>
      </c>
      <c r="K124" s="426" t="e">
        <v>#N/A</v>
      </c>
      <c r="L124" s="427" t="str">
        <f t="shared" ca="1" si="9"/>
        <v>F0</v>
      </c>
      <c r="M124" s="427" t="str">
        <f t="shared" ca="1" si="10"/>
        <v>C2</v>
      </c>
      <c r="N124" s="427" t="str">
        <f t="shared" ca="1" si="11"/>
        <v>C2</v>
      </c>
      <c r="O124" s="36"/>
    </row>
    <row r="125" spans="1:15" ht="45" customHeight="1" x14ac:dyDescent="0.2">
      <c r="A125" s="98"/>
      <c r="B125" s="223" t="s">
        <v>226</v>
      </c>
      <c r="C125" s="176" t="s">
        <v>227</v>
      </c>
      <c r="D125" s="99" t="s">
        <v>217</v>
      </c>
      <c r="E125" s="177" t="s">
        <v>56</v>
      </c>
      <c r="F125" s="247">
        <v>5</v>
      </c>
      <c r="G125" s="51"/>
      <c r="H125" s="265">
        <f>ROUND(G125*F125,2)</f>
        <v>0</v>
      </c>
      <c r="I125" s="424" t="str">
        <f t="shared" ca="1" si="8"/>
        <v/>
      </c>
      <c r="J125" s="425" t="str">
        <f t="shared" si="12"/>
        <v>Adjustment of Traffic Signal Service Box FramesCW 3210-R7each</v>
      </c>
      <c r="K125" s="426" t="e">
        <v>#N/A</v>
      </c>
      <c r="L125" s="427" t="str">
        <f t="shared" ca="1" si="9"/>
        <v>F0</v>
      </c>
      <c r="M125" s="427" t="str">
        <f t="shared" ca="1" si="10"/>
        <v>C2</v>
      </c>
      <c r="N125" s="427" t="str">
        <f t="shared" ca="1" si="11"/>
        <v>C2</v>
      </c>
      <c r="O125" s="36"/>
    </row>
    <row r="126" spans="1:15" ht="39.950000000000003" customHeight="1" x14ac:dyDescent="0.2">
      <c r="A126" s="114"/>
      <c r="B126" s="115"/>
      <c r="C126" s="257" t="s">
        <v>228</v>
      </c>
      <c r="D126" s="99"/>
      <c r="E126" s="177"/>
      <c r="F126" s="247"/>
      <c r="G126" s="65"/>
      <c r="H126" s="229"/>
      <c r="I126" s="424" t="str">
        <f t="shared" ca="1" si="8"/>
        <v>LOCKED</v>
      </c>
      <c r="J126" s="425" t="str">
        <f t="shared" si="12"/>
        <v>TEMPORARY PAVEMENT</v>
      </c>
      <c r="K126" s="426" t="e">
        <v>#N/A</v>
      </c>
      <c r="L126" s="427" t="str">
        <f t="shared" ca="1" si="9"/>
        <v>F0</v>
      </c>
      <c r="M126" s="427" t="str">
        <f t="shared" ca="1" si="10"/>
        <v>C2</v>
      </c>
      <c r="N126" s="427" t="str">
        <f t="shared" ca="1" si="11"/>
        <v>C2</v>
      </c>
      <c r="O126" s="36"/>
    </row>
    <row r="127" spans="1:15" ht="30" customHeight="1" x14ac:dyDescent="0.2">
      <c r="A127" s="97"/>
      <c r="B127" s="223" t="s">
        <v>229</v>
      </c>
      <c r="C127" s="176" t="s">
        <v>93</v>
      </c>
      <c r="D127" s="99" t="s">
        <v>91</v>
      </c>
      <c r="E127" s="177"/>
      <c r="F127" s="228"/>
      <c r="G127" s="65"/>
      <c r="H127" s="229"/>
      <c r="I127" s="424" t="str">
        <f t="shared" ca="1" si="8"/>
        <v>LOCKED</v>
      </c>
      <c r="J127" s="425" t="str">
        <f t="shared" si="12"/>
        <v>Crushed Sub-base MaterialCW 3110-R17</v>
      </c>
      <c r="K127" s="426" t="e">
        <v>#N/A</v>
      </c>
      <c r="L127" s="427" t="str">
        <f t="shared" ca="1" si="9"/>
        <v>F0</v>
      </c>
      <c r="M127" s="427" t="str">
        <f t="shared" ca="1" si="10"/>
        <v>C2</v>
      </c>
      <c r="N127" s="427" t="str">
        <f t="shared" ca="1" si="11"/>
        <v>C2</v>
      </c>
      <c r="O127" s="36"/>
    </row>
    <row r="128" spans="1:15" ht="30" customHeight="1" x14ac:dyDescent="0.2">
      <c r="A128" s="97"/>
      <c r="B128" s="56" t="s">
        <v>29</v>
      </c>
      <c r="C128" s="176" t="s">
        <v>94</v>
      </c>
      <c r="D128" s="99" t="s">
        <v>16</v>
      </c>
      <c r="E128" s="177" t="s">
        <v>95</v>
      </c>
      <c r="F128" s="228">
        <v>400</v>
      </c>
      <c r="G128" s="51"/>
      <c r="H128" s="65">
        <f>ROUND(G128*F128,2)</f>
        <v>0</v>
      </c>
      <c r="I128" s="424" t="str">
        <f t="shared" ca="1" si="8"/>
        <v/>
      </c>
      <c r="J128" s="425" t="str">
        <f t="shared" si="12"/>
        <v>50 mmtonne</v>
      </c>
      <c r="K128" s="426" t="e">
        <v>#N/A</v>
      </c>
      <c r="L128" s="427" t="str">
        <f t="shared" ca="1" si="9"/>
        <v>F0</v>
      </c>
      <c r="M128" s="427" t="str">
        <f t="shared" ca="1" si="10"/>
        <v>C2</v>
      </c>
      <c r="N128" s="427" t="str">
        <f t="shared" ca="1" si="11"/>
        <v>C2</v>
      </c>
      <c r="O128" s="36"/>
    </row>
    <row r="129" spans="1:15" ht="30" customHeight="1" x14ac:dyDescent="0.2">
      <c r="A129" s="97"/>
      <c r="B129" s="223" t="s">
        <v>230</v>
      </c>
      <c r="C129" s="176" t="s">
        <v>99</v>
      </c>
      <c r="D129" s="99" t="s">
        <v>91</v>
      </c>
      <c r="E129" s="177" t="s">
        <v>88</v>
      </c>
      <c r="F129" s="228">
        <v>60</v>
      </c>
      <c r="G129" s="51"/>
      <c r="H129" s="65">
        <f>ROUND(G129*F129,2)</f>
        <v>0</v>
      </c>
      <c r="I129" s="424" t="str">
        <f t="shared" ca="1" si="8"/>
        <v/>
      </c>
      <c r="J129" s="425" t="str">
        <f t="shared" si="12"/>
        <v>Supplying and Placing Base Course MaterialCW 3110-R17m³</v>
      </c>
      <c r="K129" s="426" t="e">
        <v>#N/A</v>
      </c>
      <c r="L129" s="427" t="str">
        <f t="shared" ca="1" si="9"/>
        <v>F0</v>
      </c>
      <c r="M129" s="427" t="str">
        <f t="shared" ca="1" si="10"/>
        <v>C2</v>
      </c>
      <c r="N129" s="427" t="str">
        <f t="shared" ca="1" si="11"/>
        <v>C2</v>
      </c>
      <c r="O129" s="36"/>
    </row>
    <row r="130" spans="1:15" ht="45" customHeight="1" x14ac:dyDescent="0.2">
      <c r="A130" s="98"/>
      <c r="B130" s="223" t="s">
        <v>231</v>
      </c>
      <c r="C130" s="176" t="s">
        <v>201</v>
      </c>
      <c r="D130" s="99" t="s">
        <v>156</v>
      </c>
      <c r="E130" s="246"/>
      <c r="F130" s="228"/>
      <c r="G130" s="65"/>
      <c r="H130" s="252"/>
      <c r="I130" s="424" t="str">
        <f t="shared" ca="1" si="8"/>
        <v>LOCKED</v>
      </c>
      <c r="J130" s="425" t="str">
        <f t="shared" si="12"/>
        <v>Construction of Asphaltic Concrete PavementsCW 3410-R9</v>
      </c>
      <c r="K130" s="426" t="e">
        <v>#N/A</v>
      </c>
      <c r="L130" s="427" t="str">
        <f t="shared" ca="1" si="9"/>
        <v>F0</v>
      </c>
      <c r="M130" s="427" t="str">
        <f t="shared" ca="1" si="10"/>
        <v>C2</v>
      </c>
      <c r="N130" s="427" t="str">
        <f t="shared" ca="1" si="11"/>
        <v>C2</v>
      </c>
      <c r="O130" s="36"/>
    </row>
    <row r="131" spans="1:15" ht="30" customHeight="1" x14ac:dyDescent="0.2">
      <c r="A131" s="98"/>
      <c r="B131" s="56" t="s">
        <v>29</v>
      </c>
      <c r="C131" s="176" t="s">
        <v>157</v>
      </c>
      <c r="D131" s="99"/>
      <c r="E131" s="177"/>
      <c r="F131" s="228"/>
      <c r="G131" s="65"/>
      <c r="H131" s="252"/>
      <c r="I131" s="424" t="str">
        <f t="shared" ca="1" si="8"/>
        <v>LOCKED</v>
      </c>
      <c r="J131" s="425" t="str">
        <f t="shared" si="12"/>
        <v>Main Line Paving</v>
      </c>
      <c r="K131" s="426" t="e">
        <v>#N/A</v>
      </c>
      <c r="L131" s="427" t="str">
        <f t="shared" ca="1" si="9"/>
        <v>F0</v>
      </c>
      <c r="M131" s="427" t="str">
        <f t="shared" ca="1" si="10"/>
        <v>C2</v>
      </c>
      <c r="N131" s="427" t="str">
        <f t="shared" ca="1" si="11"/>
        <v>C2</v>
      </c>
      <c r="O131" s="36"/>
    </row>
    <row r="132" spans="1:15" ht="30" customHeight="1" x14ac:dyDescent="0.2">
      <c r="A132" s="98"/>
      <c r="B132" s="100" t="s">
        <v>787</v>
      </c>
      <c r="C132" s="176" t="s">
        <v>788</v>
      </c>
      <c r="D132" s="99"/>
      <c r="E132" s="177" t="s">
        <v>95</v>
      </c>
      <c r="F132" s="228">
        <v>160</v>
      </c>
      <c r="G132" s="51"/>
      <c r="H132" s="65">
        <f>ROUND(G132*F132,2)</f>
        <v>0</v>
      </c>
      <c r="I132" s="424" t="str">
        <f t="shared" ca="1" si="8"/>
        <v/>
      </c>
      <c r="J132" s="425" t="str">
        <f t="shared" si="12"/>
        <v>Type IAtonne</v>
      </c>
      <c r="K132" s="426" t="e">
        <v>#N/A</v>
      </c>
      <c r="L132" s="427" t="str">
        <f t="shared" ca="1" si="9"/>
        <v>F0</v>
      </c>
      <c r="M132" s="427" t="str">
        <f t="shared" ca="1" si="10"/>
        <v>C2</v>
      </c>
      <c r="N132" s="427" t="str">
        <f t="shared" ca="1" si="11"/>
        <v>C2</v>
      </c>
      <c r="O132" s="36"/>
    </row>
    <row r="133" spans="1:15" ht="30.75" customHeight="1" x14ac:dyDescent="0.2">
      <c r="A133" s="102"/>
      <c r="B133" s="116"/>
      <c r="C133" s="257" t="s">
        <v>232</v>
      </c>
      <c r="D133" s="236"/>
      <c r="E133" s="258"/>
      <c r="F133" s="250"/>
      <c r="G133" s="65"/>
      <c r="H133" s="259"/>
      <c r="I133" s="424" t="str">
        <f t="shared" ca="1" si="8"/>
        <v>LOCKED</v>
      </c>
      <c r="J133" s="425" t="str">
        <f t="shared" si="12"/>
        <v>MISCELLANEOUS</v>
      </c>
      <c r="K133" s="426" t="e">
        <v>#N/A</v>
      </c>
      <c r="L133" s="427" t="str">
        <f t="shared" ca="1" si="9"/>
        <v>G</v>
      </c>
      <c r="M133" s="427" t="str">
        <f t="shared" ca="1" si="10"/>
        <v>C2</v>
      </c>
      <c r="N133" s="427" t="str">
        <f t="shared" ca="1" si="11"/>
        <v>C2</v>
      </c>
      <c r="O133" s="36"/>
    </row>
    <row r="134" spans="1:15" ht="30" customHeight="1" x14ac:dyDescent="0.2">
      <c r="A134" s="102"/>
      <c r="B134" s="46" t="s">
        <v>233</v>
      </c>
      <c r="C134" s="117" t="s">
        <v>234</v>
      </c>
      <c r="D134" s="118" t="s">
        <v>235</v>
      </c>
      <c r="E134" s="119" t="s">
        <v>56</v>
      </c>
      <c r="F134" s="120">
        <v>10</v>
      </c>
      <c r="G134" s="51"/>
      <c r="H134" s="65">
        <f t="shared" ref="H134:H146" si="14">ROUND(G134*F134,2)</f>
        <v>0</v>
      </c>
      <c r="I134" s="424" t="str">
        <f t="shared" ref="I134:I197" ca="1" si="15">IF(CELL("protect",$G134)=1, "LOCKED", "")</f>
        <v/>
      </c>
      <c r="J134" s="425" t="str">
        <f t="shared" si="12"/>
        <v>Tree Removaleach</v>
      </c>
      <c r="K134" s="426" t="e">
        <v>#N/A</v>
      </c>
      <c r="L134" s="427" t="str">
        <f t="shared" ref="L134:L197" ca="1" si="16">CELL("format",$F134)</f>
        <v>G</v>
      </c>
      <c r="M134" s="427" t="str">
        <f t="shared" ref="M134:M197" ca="1" si="17">CELL("format",$G134)</f>
        <v>C2</v>
      </c>
      <c r="N134" s="427" t="str">
        <f t="shared" ref="N134:N197" ca="1" si="18">CELL("format",$H134)</f>
        <v>C2</v>
      </c>
      <c r="O134" s="36"/>
    </row>
    <row r="135" spans="1:15" ht="30" customHeight="1" x14ac:dyDescent="0.2">
      <c r="A135" s="121"/>
      <c r="B135" s="122" t="s">
        <v>236</v>
      </c>
      <c r="C135" s="266" t="s">
        <v>237</v>
      </c>
      <c r="D135" s="267" t="s">
        <v>238</v>
      </c>
      <c r="E135" s="268" t="s">
        <v>34</v>
      </c>
      <c r="F135" s="269">
        <v>60</v>
      </c>
      <c r="G135" s="270"/>
      <c r="H135" s="271">
        <f t="shared" si="14"/>
        <v>0</v>
      </c>
      <c r="I135" s="424" t="str">
        <f t="shared" ca="1" si="15"/>
        <v/>
      </c>
      <c r="J135" s="425" t="str">
        <f t="shared" ref="J135:J198" si="19">CLEAN(CONCATENATE(TRIM($A135),TRIM($C135),IF(LEFT($D135)&lt;&gt;"E",TRIM($D135),),TRIM($E135)))</f>
        <v>Polyethylene Waterline, 50 mmCW 3530-R3m</v>
      </c>
      <c r="K135" s="426" t="e">
        <v>#N/A</v>
      </c>
      <c r="L135" s="427" t="str">
        <f t="shared" ca="1" si="16"/>
        <v>F0</v>
      </c>
      <c r="M135" s="427" t="str">
        <f t="shared" ca="1" si="17"/>
        <v>C2</v>
      </c>
      <c r="N135" s="427" t="str">
        <f t="shared" ca="1" si="18"/>
        <v>C2</v>
      </c>
      <c r="O135" s="36"/>
    </row>
    <row r="136" spans="1:15" ht="30" customHeight="1" x14ac:dyDescent="0.2">
      <c r="A136" s="121"/>
      <c r="B136" s="122" t="s">
        <v>239</v>
      </c>
      <c r="C136" s="266" t="s">
        <v>240</v>
      </c>
      <c r="D136" s="267" t="s">
        <v>238</v>
      </c>
      <c r="E136" s="268" t="s">
        <v>56</v>
      </c>
      <c r="F136" s="269">
        <v>5</v>
      </c>
      <c r="G136" s="270"/>
      <c r="H136" s="271">
        <f t="shared" si="14"/>
        <v>0</v>
      </c>
      <c r="I136" s="424" t="str">
        <f t="shared" ca="1" si="15"/>
        <v/>
      </c>
      <c r="J136" s="425" t="str">
        <f t="shared" si="19"/>
        <v>Sprinkler AssembliesCW 3530-R3each</v>
      </c>
      <c r="K136" s="426" t="e">
        <v>#N/A</v>
      </c>
      <c r="L136" s="427" t="str">
        <f t="shared" ca="1" si="16"/>
        <v>F0</v>
      </c>
      <c r="M136" s="427" t="str">
        <f t="shared" ca="1" si="17"/>
        <v>C2</v>
      </c>
      <c r="N136" s="427" t="str">
        <f t="shared" ca="1" si="18"/>
        <v>C2</v>
      </c>
      <c r="O136" s="36"/>
    </row>
    <row r="137" spans="1:15" ht="45" customHeight="1" x14ac:dyDescent="0.2">
      <c r="A137" s="121"/>
      <c r="B137" s="122" t="s">
        <v>241</v>
      </c>
      <c r="C137" s="266" t="s">
        <v>242</v>
      </c>
      <c r="D137" s="267" t="s">
        <v>238</v>
      </c>
      <c r="E137" s="268" t="s">
        <v>34</v>
      </c>
      <c r="F137" s="269">
        <v>60</v>
      </c>
      <c r="G137" s="270"/>
      <c r="H137" s="271">
        <f t="shared" si="14"/>
        <v>0</v>
      </c>
      <c r="I137" s="424" t="str">
        <f t="shared" ca="1" si="15"/>
        <v/>
      </c>
      <c r="J137" s="425" t="str">
        <f t="shared" si="19"/>
        <v>Removal of Irrigation Pipe and Sprinkler HeadsCW 3530-R3m</v>
      </c>
      <c r="K137" s="426" t="e">
        <v>#N/A</v>
      </c>
      <c r="L137" s="427" t="str">
        <f t="shared" ca="1" si="16"/>
        <v>F0</v>
      </c>
      <c r="M137" s="427" t="str">
        <f t="shared" ca="1" si="17"/>
        <v>C2</v>
      </c>
      <c r="N137" s="427" t="str">
        <f t="shared" ca="1" si="18"/>
        <v>C2</v>
      </c>
      <c r="O137" s="36"/>
    </row>
    <row r="138" spans="1:15" ht="45" customHeight="1" x14ac:dyDescent="0.2">
      <c r="A138" s="102"/>
      <c r="B138" s="122" t="s">
        <v>243</v>
      </c>
      <c r="C138" s="117" t="s">
        <v>244</v>
      </c>
      <c r="D138" s="118" t="s">
        <v>245</v>
      </c>
      <c r="E138" s="119" t="s">
        <v>20</v>
      </c>
      <c r="F138" s="120">
        <v>1</v>
      </c>
      <c r="G138" s="51"/>
      <c r="H138" s="65">
        <f t="shared" si="14"/>
        <v>0</v>
      </c>
      <c r="I138" s="424" t="str">
        <f t="shared" ca="1" si="15"/>
        <v/>
      </c>
      <c r="J138" s="425" t="str">
        <f t="shared" si="19"/>
        <v>Supply and Installation of Crash Attenuation BarrierL.S.</v>
      </c>
      <c r="K138" s="426" t="e">
        <v>#N/A</v>
      </c>
      <c r="L138" s="427" t="str">
        <f t="shared" ca="1" si="16"/>
        <v>G</v>
      </c>
      <c r="M138" s="427" t="str">
        <f t="shared" ca="1" si="17"/>
        <v>C2</v>
      </c>
      <c r="N138" s="427" t="str">
        <f t="shared" ca="1" si="18"/>
        <v>C2</v>
      </c>
      <c r="O138" s="36"/>
    </row>
    <row r="139" spans="1:15" ht="45" customHeight="1" x14ac:dyDescent="0.2">
      <c r="A139" s="123"/>
      <c r="B139" s="122" t="s">
        <v>246</v>
      </c>
      <c r="C139" s="266" t="s">
        <v>247</v>
      </c>
      <c r="D139" s="267" t="s">
        <v>248</v>
      </c>
      <c r="E139" s="268"/>
      <c r="F139" s="269"/>
      <c r="G139" s="271"/>
      <c r="H139" s="271">
        <f>ROUND(G139*F139,2)</f>
        <v>0</v>
      </c>
      <c r="I139" s="424" t="str">
        <f t="shared" ca="1" si="15"/>
        <v>LOCKED</v>
      </c>
      <c r="J139" s="425" t="str">
        <f t="shared" si="19"/>
        <v>Remove and Salvage Existing Overhead Sign Support Structures</v>
      </c>
      <c r="K139" s="426" t="e">
        <v>#N/A</v>
      </c>
      <c r="L139" s="427" t="str">
        <f t="shared" ca="1" si="16"/>
        <v>F0</v>
      </c>
      <c r="M139" s="427" t="str">
        <f t="shared" ca="1" si="17"/>
        <v>C2</v>
      </c>
      <c r="N139" s="427" t="str">
        <f t="shared" ca="1" si="18"/>
        <v>C2</v>
      </c>
      <c r="O139" s="36"/>
    </row>
    <row r="140" spans="1:15" s="106" customFormat="1" ht="30" customHeight="1" x14ac:dyDescent="0.2">
      <c r="A140" s="124"/>
      <c r="B140" s="56" t="s">
        <v>29</v>
      </c>
      <c r="C140" s="266" t="s">
        <v>249</v>
      </c>
      <c r="D140" s="267" t="s">
        <v>16</v>
      </c>
      <c r="E140" s="272" t="s">
        <v>250</v>
      </c>
      <c r="F140" s="273">
        <v>1</v>
      </c>
      <c r="G140" s="270"/>
      <c r="H140" s="271">
        <f>ROUND(G140*F140,2)</f>
        <v>0</v>
      </c>
      <c r="I140" s="424" t="str">
        <f t="shared" ca="1" si="15"/>
        <v/>
      </c>
      <c r="J140" s="425" t="str">
        <f t="shared" si="19"/>
        <v>Dugald Rd. E/B West of Plessis Rd.LS</v>
      </c>
      <c r="K140" s="426" t="e">
        <v>#N/A</v>
      </c>
      <c r="L140" s="427" t="str">
        <f t="shared" ca="1" si="16"/>
        <v>F0</v>
      </c>
      <c r="M140" s="427" t="str">
        <f t="shared" ca="1" si="17"/>
        <v>C2</v>
      </c>
      <c r="N140" s="427" t="str">
        <f t="shared" ca="1" si="18"/>
        <v>C2</v>
      </c>
      <c r="O140" s="36"/>
    </row>
    <row r="141" spans="1:15" ht="45" customHeight="1" x14ac:dyDescent="0.2">
      <c r="A141" s="102"/>
      <c r="B141" s="46" t="s">
        <v>251</v>
      </c>
      <c r="C141" s="117" t="s">
        <v>252</v>
      </c>
      <c r="D141" s="118" t="s">
        <v>253</v>
      </c>
      <c r="E141" s="119" t="s">
        <v>56</v>
      </c>
      <c r="F141" s="120">
        <v>1</v>
      </c>
      <c r="G141" s="274"/>
      <c r="H141" s="65">
        <f>ROUND(G141*F141,2)</f>
        <v>0</v>
      </c>
      <c r="I141" s="424" t="str">
        <f t="shared" ca="1" si="15"/>
        <v/>
      </c>
      <c r="J141" s="425" t="str">
        <f t="shared" si="19"/>
        <v>Supply and Installation of Steel Overhead Sign Support Structureseach</v>
      </c>
      <c r="K141" s="426" t="e">
        <v>#N/A</v>
      </c>
      <c r="L141" s="427" t="str">
        <f t="shared" ca="1" si="16"/>
        <v>G</v>
      </c>
      <c r="M141" s="427" t="str">
        <f t="shared" ca="1" si="17"/>
        <v>C2</v>
      </c>
      <c r="N141" s="427" t="str">
        <f t="shared" ca="1" si="18"/>
        <v>C2</v>
      </c>
      <c r="O141" s="36"/>
    </row>
    <row r="142" spans="1:15" ht="30" customHeight="1" x14ac:dyDescent="0.2">
      <c r="A142" s="125"/>
      <c r="B142" s="46" t="s">
        <v>254</v>
      </c>
      <c r="C142" s="117" t="s">
        <v>255</v>
      </c>
      <c r="D142" s="118" t="s">
        <v>256</v>
      </c>
      <c r="E142" s="119" t="s">
        <v>56</v>
      </c>
      <c r="F142" s="120">
        <v>1</v>
      </c>
      <c r="G142" s="51"/>
      <c r="H142" s="65">
        <f t="shared" si="14"/>
        <v>0</v>
      </c>
      <c r="I142" s="424" t="str">
        <f t="shared" ca="1" si="15"/>
        <v/>
      </c>
      <c r="J142" s="425" t="str">
        <f t="shared" si="19"/>
        <v>Cast-in-Place Concrete Pile Foundationseach</v>
      </c>
      <c r="K142" s="426" t="e">
        <v>#N/A</v>
      </c>
      <c r="L142" s="427" t="str">
        <f t="shared" ca="1" si="16"/>
        <v>G</v>
      </c>
      <c r="M142" s="427" t="str">
        <f t="shared" ca="1" si="17"/>
        <v>C2</v>
      </c>
      <c r="N142" s="427" t="str">
        <f t="shared" ca="1" si="18"/>
        <v>C2</v>
      </c>
      <c r="O142" s="36"/>
    </row>
    <row r="143" spans="1:15" ht="30" customHeight="1" x14ac:dyDescent="0.2">
      <c r="B143" s="46" t="s">
        <v>257</v>
      </c>
      <c r="C143" s="117" t="s">
        <v>258</v>
      </c>
      <c r="D143" s="127" t="s">
        <v>259</v>
      </c>
      <c r="E143" s="119" t="s">
        <v>260</v>
      </c>
      <c r="F143" s="120">
        <v>25</v>
      </c>
      <c r="G143" s="51"/>
      <c r="H143" s="65">
        <f t="shared" si="14"/>
        <v>0</v>
      </c>
      <c r="I143" s="424" t="str">
        <f t="shared" ca="1" si="15"/>
        <v/>
      </c>
      <c r="J143" s="425" t="str">
        <f t="shared" si="19"/>
        <v>Hydro Excavationhrs</v>
      </c>
      <c r="K143" s="426" t="e">
        <v>#N/A</v>
      </c>
      <c r="L143" s="427" t="str">
        <f t="shared" ca="1" si="16"/>
        <v>G</v>
      </c>
      <c r="M143" s="427" t="str">
        <f t="shared" ca="1" si="17"/>
        <v>C2</v>
      </c>
      <c r="N143" s="427" t="str">
        <f t="shared" ca="1" si="18"/>
        <v>C2</v>
      </c>
      <c r="O143" s="36"/>
    </row>
    <row r="144" spans="1:15" ht="30" customHeight="1" x14ac:dyDescent="0.2">
      <c r="A144" s="104"/>
      <c r="B144" s="223" t="s">
        <v>261</v>
      </c>
      <c r="C144" s="176" t="s">
        <v>262</v>
      </c>
      <c r="D144" s="99" t="s">
        <v>263</v>
      </c>
      <c r="E144" s="177" t="s">
        <v>88</v>
      </c>
      <c r="F144" s="228">
        <v>10</v>
      </c>
      <c r="G144" s="51"/>
      <c r="H144" s="65">
        <f t="shared" si="14"/>
        <v>0</v>
      </c>
      <c r="I144" s="424" t="str">
        <f t="shared" ca="1" si="15"/>
        <v/>
      </c>
      <c r="J144" s="425" t="str">
        <f t="shared" si="19"/>
        <v>Grouted Stone RiprapCW 3615-R2m³</v>
      </c>
      <c r="K144" s="426" t="e">
        <v>#N/A</v>
      </c>
      <c r="L144" s="427" t="str">
        <f t="shared" ca="1" si="16"/>
        <v>F0</v>
      </c>
      <c r="M144" s="427" t="str">
        <f t="shared" ca="1" si="17"/>
        <v>C2</v>
      </c>
      <c r="N144" s="427" t="str">
        <f t="shared" ca="1" si="18"/>
        <v>C2</v>
      </c>
      <c r="O144" s="36"/>
    </row>
    <row r="145" spans="1:15" ht="30" customHeight="1" x14ac:dyDescent="0.2">
      <c r="A145" s="104"/>
      <c r="B145" s="223" t="s">
        <v>264</v>
      </c>
      <c r="C145" s="238" t="s">
        <v>265</v>
      </c>
      <c r="D145" s="99" t="s">
        <v>266</v>
      </c>
      <c r="E145" s="239" t="s">
        <v>34</v>
      </c>
      <c r="F145" s="120">
        <v>75</v>
      </c>
      <c r="G145" s="81"/>
      <c r="H145" s="65">
        <f t="shared" si="14"/>
        <v>0</v>
      </c>
      <c r="I145" s="424" t="str">
        <f t="shared" ca="1" si="15"/>
        <v/>
      </c>
      <c r="J145" s="425" t="str">
        <f t="shared" si="19"/>
        <v>Salvaging Existing Barrier RailCW 3650-R6m</v>
      </c>
      <c r="K145" s="426" t="e">
        <v>#N/A</v>
      </c>
      <c r="L145" s="427" t="str">
        <f t="shared" ca="1" si="16"/>
        <v>G</v>
      </c>
      <c r="M145" s="427" t="str">
        <f t="shared" ca="1" si="17"/>
        <v>C2</v>
      </c>
      <c r="N145" s="427" t="str">
        <f t="shared" ca="1" si="18"/>
        <v>C2</v>
      </c>
      <c r="O145" s="36"/>
    </row>
    <row r="146" spans="1:15" ht="30" customHeight="1" x14ac:dyDescent="0.2">
      <c r="A146" s="104"/>
      <c r="B146" s="113" t="s">
        <v>267</v>
      </c>
      <c r="C146" s="240" t="s">
        <v>268</v>
      </c>
      <c r="D146" s="241" t="s">
        <v>266</v>
      </c>
      <c r="E146" s="242" t="s">
        <v>56</v>
      </c>
      <c r="F146" s="275">
        <v>13</v>
      </c>
      <c r="G146" s="244"/>
      <c r="H146" s="245">
        <f t="shared" si="14"/>
        <v>0</v>
      </c>
      <c r="I146" s="424" t="str">
        <f t="shared" ca="1" si="15"/>
        <v/>
      </c>
      <c r="J146" s="425" t="str">
        <f t="shared" si="19"/>
        <v>Salvaging Existing Barrier PostsCW 3650-R6each</v>
      </c>
      <c r="K146" s="426" t="e">
        <v>#N/A</v>
      </c>
      <c r="L146" s="427" t="str">
        <f t="shared" ca="1" si="16"/>
        <v>G</v>
      </c>
      <c r="M146" s="427" t="str">
        <f t="shared" ca="1" si="17"/>
        <v>C2</v>
      </c>
      <c r="N146" s="427" t="str">
        <f t="shared" ca="1" si="18"/>
        <v>C2</v>
      </c>
      <c r="O146" s="36"/>
    </row>
    <row r="147" spans="1:15" ht="50.1" customHeight="1" x14ac:dyDescent="0.2">
      <c r="A147" s="87"/>
      <c r="B147" s="128" t="str">
        <f>+B42</f>
        <v>B</v>
      </c>
      <c r="C147" s="460" t="str">
        <f>+C42</f>
        <v>PLESSIS ROAD ASPHALT RECONSTRUCTION  - DUGALD ROAD TO APPROX. 300M SOUTH, INCLUDING DUGALD ROAD AND PLESSIS ROAD INTERSECTION WORKS</v>
      </c>
      <c r="D147" s="461"/>
      <c r="E147" s="461"/>
      <c r="F147" s="462"/>
      <c r="G147" s="276" t="s">
        <v>77</v>
      </c>
      <c r="H147" s="277">
        <f>SUM(H43:H146)</f>
        <v>0</v>
      </c>
      <c r="I147" s="424" t="str">
        <f t="shared" ca="1" si="15"/>
        <v>LOCKED</v>
      </c>
      <c r="J147" s="425" t="str">
        <f t="shared" si="19"/>
        <v>PLESSIS ROAD ASPHALT RECONSTRUCTION - DUGALD ROAD TO APPROX. 300M SOUTH, INCLUDING DUGALD ROAD AND PLESSIS ROAD INTERSECTION WORKS</v>
      </c>
      <c r="K147" s="426" t="e">
        <v>#N/A</v>
      </c>
      <c r="L147" s="427" t="str">
        <f t="shared" ca="1" si="16"/>
        <v>G</v>
      </c>
      <c r="M147" s="427" t="str">
        <f t="shared" ca="1" si="17"/>
        <v>C2</v>
      </c>
      <c r="N147" s="427" t="str">
        <f t="shared" ca="1" si="18"/>
        <v>C2</v>
      </c>
      <c r="O147" s="36"/>
    </row>
    <row r="148" spans="1:15" ht="51" customHeight="1" x14ac:dyDescent="0.2">
      <c r="A148" s="102"/>
      <c r="B148" s="129" t="s">
        <v>269</v>
      </c>
      <c r="C148" s="469" t="s">
        <v>270</v>
      </c>
      <c r="D148" s="469"/>
      <c r="E148" s="469"/>
      <c r="F148" s="469"/>
      <c r="G148" s="469"/>
      <c r="H148" s="470"/>
      <c r="I148" s="424" t="str">
        <f t="shared" ca="1" si="15"/>
        <v>LOCKED</v>
      </c>
      <c r="J148" s="425" t="str">
        <f t="shared" si="19"/>
        <v>PLESSIS ROAD CONCRETE RECONSTRUCTION - DUGALD ROAD TO PANDORA AVENUE W.</v>
      </c>
      <c r="K148" s="426" t="e">
        <v>#N/A</v>
      </c>
      <c r="L148" s="427" t="str">
        <f t="shared" ca="1" si="16"/>
        <v>F0</v>
      </c>
      <c r="M148" s="427" t="str">
        <f t="shared" ca="1" si="17"/>
        <v>F0</v>
      </c>
      <c r="N148" s="427" t="str">
        <f t="shared" ca="1" si="18"/>
        <v>F0</v>
      </c>
      <c r="O148" s="36"/>
    </row>
    <row r="149" spans="1:15" ht="34.5" customHeight="1" x14ac:dyDescent="0.2">
      <c r="A149" s="98"/>
      <c r="B149" s="103"/>
      <c r="C149" s="278" t="s">
        <v>80</v>
      </c>
      <c r="D149" s="234"/>
      <c r="E149" s="251" t="s">
        <v>16</v>
      </c>
      <c r="F149" s="251" t="s">
        <v>16</v>
      </c>
      <c r="G149" s="279"/>
      <c r="H149" s="237"/>
      <c r="I149" s="424" t="str">
        <f t="shared" ca="1" si="15"/>
        <v>LOCKED</v>
      </c>
      <c r="J149" s="425" t="str">
        <f t="shared" si="19"/>
        <v>EARTH AND BASE WORKS</v>
      </c>
      <c r="K149" s="426" t="e">
        <v>#N/A</v>
      </c>
      <c r="L149" s="427" t="str">
        <f t="shared" ca="1" si="16"/>
        <v>G</v>
      </c>
      <c r="M149" s="427" t="str">
        <f t="shared" ca="1" si="17"/>
        <v>C2</v>
      </c>
      <c r="N149" s="427" t="str">
        <f t="shared" ca="1" si="18"/>
        <v>C2</v>
      </c>
      <c r="O149" s="36"/>
    </row>
    <row r="150" spans="1:15" ht="30" customHeight="1" x14ac:dyDescent="0.2">
      <c r="A150" s="98"/>
      <c r="B150" s="223" t="s">
        <v>271</v>
      </c>
      <c r="C150" s="176" t="s">
        <v>86</v>
      </c>
      <c r="D150" s="99" t="s">
        <v>272</v>
      </c>
      <c r="E150" s="177" t="s">
        <v>88</v>
      </c>
      <c r="F150" s="228">
        <v>100000</v>
      </c>
      <c r="G150" s="51"/>
      <c r="H150" s="65">
        <f>ROUND(G150*F150,2)</f>
        <v>0</v>
      </c>
      <c r="I150" s="424" t="str">
        <f t="shared" ca="1" si="15"/>
        <v/>
      </c>
      <c r="J150" s="425" t="str">
        <f t="shared" si="19"/>
        <v>ExcavationCW 3110-R17, E75, E81m³</v>
      </c>
      <c r="K150" s="426" t="e">
        <v>#N/A</v>
      </c>
      <c r="L150" s="427" t="str">
        <f t="shared" ca="1" si="16"/>
        <v>F0</v>
      </c>
      <c r="M150" s="427" t="str">
        <f t="shared" ca="1" si="17"/>
        <v>C2</v>
      </c>
      <c r="N150" s="427" t="str">
        <f t="shared" ca="1" si="18"/>
        <v>C2</v>
      </c>
      <c r="O150" s="36"/>
    </row>
    <row r="151" spans="1:15" ht="36" customHeight="1" x14ac:dyDescent="0.2">
      <c r="B151" s="223" t="s">
        <v>273</v>
      </c>
      <c r="C151" s="176" t="s">
        <v>274</v>
      </c>
      <c r="D151" s="99" t="s">
        <v>87</v>
      </c>
      <c r="E151" s="177" t="s">
        <v>88</v>
      </c>
      <c r="F151" s="228">
        <v>100</v>
      </c>
      <c r="G151" s="51"/>
      <c r="H151" s="65">
        <f>ROUND(G151*F151,2)</f>
        <v>0</v>
      </c>
      <c r="I151" s="424" t="str">
        <f t="shared" ca="1" si="15"/>
        <v/>
      </c>
      <c r="J151" s="425" t="str">
        <f t="shared" si="19"/>
        <v>Excavate, Transport and Disposal of Contaminated SoilCW 3110-R17, E75m³</v>
      </c>
      <c r="K151" s="426" t="e">
        <v>#N/A</v>
      </c>
      <c r="L151" s="427" t="str">
        <f t="shared" ca="1" si="16"/>
        <v>F0</v>
      </c>
      <c r="M151" s="427" t="str">
        <f t="shared" ca="1" si="17"/>
        <v>C2</v>
      </c>
      <c r="N151" s="427" t="str">
        <f t="shared" ca="1" si="18"/>
        <v>C2</v>
      </c>
      <c r="O151" s="36"/>
    </row>
    <row r="152" spans="1:15" ht="30" customHeight="1" x14ac:dyDescent="0.2">
      <c r="B152" s="223" t="s">
        <v>275</v>
      </c>
      <c r="C152" s="176" t="s">
        <v>276</v>
      </c>
      <c r="D152" s="99" t="s">
        <v>277</v>
      </c>
      <c r="E152" s="177" t="s">
        <v>278</v>
      </c>
      <c r="F152" s="228">
        <v>20000</v>
      </c>
      <c r="G152" s="51"/>
      <c r="H152" s="65">
        <f>ROUND(G152*F152,2)</f>
        <v>0</v>
      </c>
      <c r="I152" s="424" t="str">
        <f t="shared" ca="1" si="15"/>
        <v/>
      </c>
      <c r="J152" s="425" t="str">
        <f t="shared" si="19"/>
        <v>Off-Site Disposal of Contaminated WaterLitre</v>
      </c>
      <c r="K152" s="426" t="e">
        <v>#N/A</v>
      </c>
      <c r="L152" s="427" t="str">
        <f t="shared" ca="1" si="16"/>
        <v>F0</v>
      </c>
      <c r="M152" s="427" t="str">
        <f t="shared" ca="1" si="17"/>
        <v>C2</v>
      </c>
      <c r="N152" s="427" t="str">
        <f t="shared" ca="1" si="18"/>
        <v>C2</v>
      </c>
      <c r="O152" s="36"/>
    </row>
    <row r="153" spans="1:15" ht="30" customHeight="1" x14ac:dyDescent="0.2">
      <c r="B153" s="223" t="s">
        <v>279</v>
      </c>
      <c r="C153" s="176" t="s">
        <v>280</v>
      </c>
      <c r="D153" s="99" t="s">
        <v>277</v>
      </c>
      <c r="E153" s="177" t="s">
        <v>281</v>
      </c>
      <c r="F153" s="228">
        <v>30</v>
      </c>
      <c r="G153" s="51"/>
      <c r="H153" s="65">
        <f>ROUND(G153*F153,2)</f>
        <v>0</v>
      </c>
      <c r="I153" s="424" t="str">
        <f t="shared" ca="1" si="15"/>
        <v/>
      </c>
      <c r="J153" s="425" t="str">
        <f t="shared" si="19"/>
        <v>Excavation and Backfill Test PitsHours</v>
      </c>
      <c r="K153" s="426" t="e">
        <v>#N/A</v>
      </c>
      <c r="L153" s="427" t="str">
        <f t="shared" ca="1" si="16"/>
        <v>F0</v>
      </c>
      <c r="M153" s="427" t="str">
        <f t="shared" ca="1" si="17"/>
        <v>C2</v>
      </c>
      <c r="N153" s="427" t="str">
        <f t="shared" ca="1" si="18"/>
        <v>C2</v>
      </c>
      <c r="O153" s="36"/>
    </row>
    <row r="154" spans="1:15" ht="30" customHeight="1" x14ac:dyDescent="0.2">
      <c r="A154" s="98"/>
      <c r="B154" s="223" t="s">
        <v>282</v>
      </c>
      <c r="C154" s="176" t="s">
        <v>90</v>
      </c>
      <c r="D154" s="99" t="s">
        <v>91</v>
      </c>
      <c r="E154" s="177" t="s">
        <v>84</v>
      </c>
      <c r="F154" s="228">
        <v>27500</v>
      </c>
      <c r="G154" s="51"/>
      <c r="H154" s="65">
        <f>ROUND(G154*F154,2)</f>
        <v>0</v>
      </c>
      <c r="I154" s="424" t="str">
        <f t="shared" ca="1" si="15"/>
        <v/>
      </c>
      <c r="J154" s="425" t="str">
        <f t="shared" si="19"/>
        <v>Sub-Grade CompactionCW 3110-R17m²</v>
      </c>
      <c r="K154" s="426" t="e">
        <v>#N/A</v>
      </c>
      <c r="L154" s="427" t="str">
        <f t="shared" ca="1" si="16"/>
        <v>F0</v>
      </c>
      <c r="M154" s="427" t="str">
        <f t="shared" ca="1" si="17"/>
        <v>C2</v>
      </c>
      <c r="N154" s="427" t="str">
        <f t="shared" ca="1" si="18"/>
        <v>C2</v>
      </c>
      <c r="O154" s="36"/>
    </row>
    <row r="155" spans="1:15" ht="30" customHeight="1" x14ac:dyDescent="0.2">
      <c r="A155" s="98"/>
      <c r="B155" s="223" t="s">
        <v>283</v>
      </c>
      <c r="C155" s="176" t="s">
        <v>93</v>
      </c>
      <c r="D155" s="99" t="s">
        <v>91</v>
      </c>
      <c r="E155" s="177"/>
      <c r="F155" s="228"/>
      <c r="G155" s="65"/>
      <c r="H155" s="65"/>
      <c r="I155" s="424" t="str">
        <f t="shared" ca="1" si="15"/>
        <v>LOCKED</v>
      </c>
      <c r="J155" s="425" t="str">
        <f t="shared" si="19"/>
        <v>Crushed Sub-base MaterialCW 3110-R17</v>
      </c>
      <c r="K155" s="426" t="e">
        <v>#N/A</v>
      </c>
      <c r="L155" s="427" t="str">
        <f t="shared" ca="1" si="16"/>
        <v>F0</v>
      </c>
      <c r="M155" s="427" t="str">
        <f t="shared" ca="1" si="17"/>
        <v>C2</v>
      </c>
      <c r="N155" s="427" t="str">
        <f t="shared" ca="1" si="18"/>
        <v>C2</v>
      </c>
      <c r="O155" s="36"/>
    </row>
    <row r="156" spans="1:15" ht="30" customHeight="1" x14ac:dyDescent="0.2">
      <c r="A156" s="98"/>
      <c r="B156" s="134" t="s">
        <v>29</v>
      </c>
      <c r="C156" s="176" t="s">
        <v>94</v>
      </c>
      <c r="D156" s="99" t="s">
        <v>16</v>
      </c>
      <c r="E156" s="177" t="s">
        <v>95</v>
      </c>
      <c r="F156" s="228">
        <v>10300</v>
      </c>
      <c r="G156" s="51"/>
      <c r="H156" s="252">
        <f t="shared" ref="H156:H162" si="20">ROUND(G156*F156,2)</f>
        <v>0</v>
      </c>
      <c r="I156" s="424" t="str">
        <f t="shared" ca="1" si="15"/>
        <v/>
      </c>
      <c r="J156" s="425" t="str">
        <f t="shared" si="19"/>
        <v>50 mmtonne</v>
      </c>
      <c r="K156" s="426" t="e">
        <v>#N/A</v>
      </c>
      <c r="L156" s="427" t="str">
        <f t="shared" ca="1" si="16"/>
        <v>F0</v>
      </c>
      <c r="M156" s="427" t="str">
        <f t="shared" ca="1" si="17"/>
        <v>C2</v>
      </c>
      <c r="N156" s="427" t="str">
        <f t="shared" ca="1" si="18"/>
        <v>C2</v>
      </c>
      <c r="O156" s="36"/>
    </row>
    <row r="157" spans="1:15" ht="30" customHeight="1" x14ac:dyDescent="0.2">
      <c r="A157" s="98"/>
      <c r="B157" s="134" t="s">
        <v>32</v>
      </c>
      <c r="C157" s="176" t="s">
        <v>96</v>
      </c>
      <c r="D157" s="99" t="s">
        <v>16</v>
      </c>
      <c r="E157" s="177" t="s">
        <v>95</v>
      </c>
      <c r="F157" s="228">
        <v>16500</v>
      </c>
      <c r="G157" s="51"/>
      <c r="H157" s="252">
        <f t="shared" si="20"/>
        <v>0</v>
      </c>
      <c r="I157" s="424" t="str">
        <f t="shared" ca="1" si="15"/>
        <v/>
      </c>
      <c r="J157" s="425" t="str">
        <f t="shared" si="19"/>
        <v>100 mmtonne</v>
      </c>
      <c r="K157" s="426" t="e">
        <v>#N/A</v>
      </c>
      <c r="L157" s="427" t="str">
        <f t="shared" ca="1" si="16"/>
        <v>F0</v>
      </c>
      <c r="M157" s="427" t="str">
        <f t="shared" ca="1" si="17"/>
        <v>C2</v>
      </c>
      <c r="N157" s="427" t="str">
        <f t="shared" ca="1" si="18"/>
        <v>C2</v>
      </c>
      <c r="O157" s="36"/>
    </row>
    <row r="158" spans="1:15" ht="30" customHeight="1" x14ac:dyDescent="0.2">
      <c r="A158" s="98"/>
      <c r="B158" s="134" t="s">
        <v>35</v>
      </c>
      <c r="C158" s="176" t="s">
        <v>97</v>
      </c>
      <c r="D158" s="99" t="s">
        <v>16</v>
      </c>
      <c r="E158" s="177" t="s">
        <v>95</v>
      </c>
      <c r="F158" s="228">
        <v>8300</v>
      </c>
      <c r="G158" s="51"/>
      <c r="H158" s="252">
        <f t="shared" si="20"/>
        <v>0</v>
      </c>
      <c r="I158" s="424" t="str">
        <f t="shared" ca="1" si="15"/>
        <v/>
      </c>
      <c r="J158" s="425" t="str">
        <f t="shared" si="19"/>
        <v>150 mmtonne</v>
      </c>
      <c r="K158" s="426" t="e">
        <v>#N/A</v>
      </c>
      <c r="L158" s="427" t="str">
        <f t="shared" ca="1" si="16"/>
        <v>F0</v>
      </c>
      <c r="M158" s="427" t="str">
        <f t="shared" ca="1" si="17"/>
        <v>C2</v>
      </c>
      <c r="N158" s="427" t="str">
        <f t="shared" ca="1" si="18"/>
        <v>C2</v>
      </c>
      <c r="O158" s="36"/>
    </row>
    <row r="159" spans="1:15" ht="30" customHeight="1" x14ac:dyDescent="0.2">
      <c r="A159" s="98"/>
      <c r="B159" s="223" t="s">
        <v>284</v>
      </c>
      <c r="C159" s="176" t="s">
        <v>99</v>
      </c>
      <c r="D159" s="99" t="s">
        <v>91</v>
      </c>
      <c r="E159" s="177" t="s">
        <v>88</v>
      </c>
      <c r="F159" s="228">
        <v>2800</v>
      </c>
      <c r="G159" s="51"/>
      <c r="H159" s="65">
        <f t="shared" si="20"/>
        <v>0</v>
      </c>
      <c r="I159" s="424" t="str">
        <f t="shared" ca="1" si="15"/>
        <v/>
      </c>
      <c r="J159" s="425" t="str">
        <f t="shared" si="19"/>
        <v>Supplying and Placing Base Course MaterialCW 3110-R17m³</v>
      </c>
      <c r="K159" s="426" t="e">
        <v>#N/A</v>
      </c>
      <c r="L159" s="427" t="str">
        <f t="shared" ca="1" si="16"/>
        <v>F0</v>
      </c>
      <c r="M159" s="427" t="str">
        <f t="shared" ca="1" si="17"/>
        <v>C2</v>
      </c>
      <c r="N159" s="427" t="str">
        <f t="shared" ca="1" si="18"/>
        <v>C2</v>
      </c>
      <c r="O159" s="36"/>
    </row>
    <row r="160" spans="1:15" ht="30" customHeight="1" x14ac:dyDescent="0.2">
      <c r="A160" s="98"/>
      <c r="B160" s="223" t="s">
        <v>285</v>
      </c>
      <c r="C160" s="176" t="s">
        <v>101</v>
      </c>
      <c r="D160" s="99" t="s">
        <v>91</v>
      </c>
      <c r="E160" s="177" t="s">
        <v>84</v>
      </c>
      <c r="F160" s="228">
        <v>18500</v>
      </c>
      <c r="G160" s="51"/>
      <c r="H160" s="65">
        <f t="shared" si="20"/>
        <v>0</v>
      </c>
      <c r="I160" s="424" t="str">
        <f t="shared" ca="1" si="15"/>
        <v/>
      </c>
      <c r="J160" s="425" t="str">
        <f t="shared" si="19"/>
        <v>Grading of BoulevardsCW 3110-R17m²</v>
      </c>
      <c r="K160" s="426" t="e">
        <v>#N/A</v>
      </c>
      <c r="L160" s="427" t="str">
        <f t="shared" ca="1" si="16"/>
        <v>F0</v>
      </c>
      <c r="M160" s="427" t="str">
        <f t="shared" ca="1" si="17"/>
        <v>C2</v>
      </c>
      <c r="N160" s="427" t="str">
        <f t="shared" ca="1" si="18"/>
        <v>C2</v>
      </c>
      <c r="O160" s="36"/>
    </row>
    <row r="161" spans="1:15" ht="30" customHeight="1" x14ac:dyDescent="0.2">
      <c r="A161" s="98"/>
      <c r="B161" s="223" t="s">
        <v>286</v>
      </c>
      <c r="C161" s="176" t="s">
        <v>103</v>
      </c>
      <c r="D161" s="99" t="s">
        <v>91</v>
      </c>
      <c r="E161" s="177" t="s">
        <v>84</v>
      </c>
      <c r="F161" s="228">
        <v>250</v>
      </c>
      <c r="G161" s="51"/>
      <c r="H161" s="65">
        <f t="shared" si="20"/>
        <v>0</v>
      </c>
      <c r="I161" s="424" t="str">
        <f t="shared" ca="1" si="15"/>
        <v/>
      </c>
      <c r="J161" s="425" t="str">
        <f t="shared" si="19"/>
        <v>Ditch GradingCW 3110-R17m²</v>
      </c>
      <c r="K161" s="426" t="e">
        <v>#N/A</v>
      </c>
      <c r="L161" s="427" t="str">
        <f t="shared" ca="1" si="16"/>
        <v>F0</v>
      </c>
      <c r="M161" s="427" t="str">
        <f t="shared" ca="1" si="17"/>
        <v>C2</v>
      </c>
      <c r="N161" s="427" t="str">
        <f t="shared" ca="1" si="18"/>
        <v>C2</v>
      </c>
      <c r="O161" s="36"/>
    </row>
    <row r="162" spans="1:15" ht="30" customHeight="1" x14ac:dyDescent="0.2">
      <c r="A162" s="98"/>
      <c r="B162" s="223" t="s">
        <v>287</v>
      </c>
      <c r="C162" s="176" t="s">
        <v>105</v>
      </c>
      <c r="D162" s="99" t="s">
        <v>91</v>
      </c>
      <c r="E162" s="177" t="s">
        <v>88</v>
      </c>
      <c r="F162" s="228">
        <v>250</v>
      </c>
      <c r="G162" s="51"/>
      <c r="H162" s="65">
        <f t="shared" si="20"/>
        <v>0</v>
      </c>
      <c r="I162" s="424" t="str">
        <f t="shared" ca="1" si="15"/>
        <v/>
      </c>
      <c r="J162" s="425" t="str">
        <f t="shared" si="19"/>
        <v>Ditch ExcavationCW 3110-R17m³</v>
      </c>
      <c r="K162" s="426" t="e">
        <v>#N/A</v>
      </c>
      <c r="L162" s="427" t="str">
        <f t="shared" ca="1" si="16"/>
        <v>F0</v>
      </c>
      <c r="M162" s="427" t="str">
        <f t="shared" ca="1" si="17"/>
        <v>C2</v>
      </c>
      <c r="N162" s="427" t="str">
        <f t="shared" ca="1" si="18"/>
        <v>C2</v>
      </c>
      <c r="O162" s="36"/>
    </row>
    <row r="163" spans="1:15" ht="30" customHeight="1" x14ac:dyDescent="0.2">
      <c r="A163" s="98"/>
      <c r="B163" s="223" t="s">
        <v>288</v>
      </c>
      <c r="C163" s="176" t="s">
        <v>107</v>
      </c>
      <c r="D163" s="99" t="s">
        <v>91</v>
      </c>
      <c r="E163" s="177"/>
      <c r="F163" s="228"/>
      <c r="G163" s="65"/>
      <c r="H163" s="65"/>
      <c r="I163" s="424" t="str">
        <f t="shared" ca="1" si="15"/>
        <v>LOCKED</v>
      </c>
      <c r="J163" s="425" t="str">
        <f t="shared" si="19"/>
        <v>Removal of Existing Concrete BasesCW 3110-R17</v>
      </c>
      <c r="K163" s="426" t="e">
        <v>#N/A</v>
      </c>
      <c r="L163" s="427" t="str">
        <f t="shared" ca="1" si="16"/>
        <v>F0</v>
      </c>
      <c r="M163" s="427" t="str">
        <f t="shared" ca="1" si="17"/>
        <v>C2</v>
      </c>
      <c r="N163" s="427" t="str">
        <f t="shared" ca="1" si="18"/>
        <v>C2</v>
      </c>
      <c r="O163" s="36"/>
    </row>
    <row r="164" spans="1:15" ht="30" customHeight="1" x14ac:dyDescent="0.2">
      <c r="A164" s="98"/>
      <c r="B164" s="134" t="s">
        <v>29</v>
      </c>
      <c r="C164" s="176" t="s">
        <v>108</v>
      </c>
      <c r="D164" s="99" t="s">
        <v>16</v>
      </c>
      <c r="E164" s="177" t="s">
        <v>56</v>
      </c>
      <c r="F164" s="228">
        <v>5</v>
      </c>
      <c r="G164" s="51"/>
      <c r="H164" s="252">
        <f>ROUND(G164*F164,2)</f>
        <v>0</v>
      </c>
      <c r="I164" s="424" t="str">
        <f t="shared" ca="1" si="15"/>
        <v/>
      </c>
      <c r="J164" s="425" t="str">
        <f t="shared" si="19"/>
        <v>600 mm Diameter or Lesseach</v>
      </c>
      <c r="K164" s="426" t="e">
        <v>#N/A</v>
      </c>
      <c r="L164" s="427" t="str">
        <f t="shared" ca="1" si="16"/>
        <v>F0</v>
      </c>
      <c r="M164" s="427" t="str">
        <f t="shared" ca="1" si="17"/>
        <v>C2</v>
      </c>
      <c r="N164" s="427" t="str">
        <f t="shared" ca="1" si="18"/>
        <v>C2</v>
      </c>
      <c r="O164" s="36"/>
    </row>
    <row r="165" spans="1:15" ht="30" customHeight="1" x14ac:dyDescent="0.2">
      <c r="A165" s="98"/>
      <c r="B165" s="134" t="s">
        <v>32</v>
      </c>
      <c r="C165" s="176" t="s">
        <v>109</v>
      </c>
      <c r="D165" s="99" t="s">
        <v>16</v>
      </c>
      <c r="E165" s="177" t="s">
        <v>56</v>
      </c>
      <c r="F165" s="228">
        <v>2</v>
      </c>
      <c r="G165" s="51"/>
      <c r="H165" s="252">
        <f>ROUND(G165*F165,2)</f>
        <v>0</v>
      </c>
      <c r="I165" s="424" t="str">
        <f t="shared" ca="1" si="15"/>
        <v/>
      </c>
      <c r="J165" s="425" t="str">
        <f t="shared" si="19"/>
        <v>Greater than 600 mm Diametereach</v>
      </c>
      <c r="K165" s="426" t="e">
        <v>#N/A</v>
      </c>
      <c r="L165" s="427" t="str">
        <f t="shared" ca="1" si="16"/>
        <v>F0</v>
      </c>
      <c r="M165" s="427" t="str">
        <f t="shared" ca="1" si="17"/>
        <v>C2</v>
      </c>
      <c r="N165" s="427" t="str">
        <f t="shared" ca="1" si="18"/>
        <v>C2</v>
      </c>
      <c r="O165" s="36"/>
    </row>
    <row r="166" spans="1:15" ht="30" customHeight="1" x14ac:dyDescent="0.2">
      <c r="A166" s="98"/>
      <c r="B166" s="223" t="s">
        <v>289</v>
      </c>
      <c r="C166" s="176" t="s">
        <v>111</v>
      </c>
      <c r="D166" s="99" t="s">
        <v>112</v>
      </c>
      <c r="E166" s="177" t="s">
        <v>84</v>
      </c>
      <c r="F166" s="228">
        <v>27500</v>
      </c>
      <c r="G166" s="51"/>
      <c r="H166" s="65">
        <f>ROUND(G166*F166,2)</f>
        <v>0</v>
      </c>
      <c r="I166" s="424" t="str">
        <f t="shared" ca="1" si="15"/>
        <v/>
      </c>
      <c r="J166" s="425" t="str">
        <f t="shared" si="19"/>
        <v>Separation Geotextile FabricCW 3130-R4m²</v>
      </c>
      <c r="K166" s="426" t="e">
        <v>#N/A</v>
      </c>
      <c r="L166" s="427" t="str">
        <f t="shared" ca="1" si="16"/>
        <v>F0</v>
      </c>
      <c r="M166" s="427" t="str">
        <f t="shared" ca="1" si="17"/>
        <v>C2</v>
      </c>
      <c r="N166" s="427" t="str">
        <f t="shared" ca="1" si="18"/>
        <v>C2</v>
      </c>
      <c r="O166" s="36"/>
    </row>
    <row r="167" spans="1:15" ht="30" customHeight="1" x14ac:dyDescent="0.2">
      <c r="A167" s="98"/>
      <c r="B167" s="223" t="s">
        <v>290</v>
      </c>
      <c r="C167" s="176" t="s">
        <v>114</v>
      </c>
      <c r="D167" s="99" t="s">
        <v>115</v>
      </c>
      <c r="E167" s="177" t="s">
        <v>84</v>
      </c>
      <c r="F167" s="228">
        <v>2750</v>
      </c>
      <c r="G167" s="51"/>
      <c r="H167" s="65">
        <f>ROUND(G167*F167,2)</f>
        <v>0</v>
      </c>
      <c r="I167" s="424" t="str">
        <f t="shared" ca="1" si="15"/>
        <v/>
      </c>
      <c r="J167" s="425" t="str">
        <f t="shared" si="19"/>
        <v>Supply and Install GeogridCW 3135-R1m²</v>
      </c>
      <c r="K167" s="426" t="e">
        <v>#N/A</v>
      </c>
      <c r="L167" s="427" t="str">
        <f t="shared" ca="1" si="16"/>
        <v>F0</v>
      </c>
      <c r="M167" s="427" t="str">
        <f t="shared" ca="1" si="17"/>
        <v>C2</v>
      </c>
      <c r="N167" s="427" t="str">
        <f t="shared" ca="1" si="18"/>
        <v>C2</v>
      </c>
      <c r="O167" s="36"/>
    </row>
    <row r="168" spans="1:15" ht="34.5" customHeight="1" x14ac:dyDescent="0.2">
      <c r="B168" s="103"/>
      <c r="C168" s="233" t="s">
        <v>116</v>
      </c>
      <c r="D168" s="234"/>
      <c r="E168" s="235"/>
      <c r="F168" s="236"/>
      <c r="G168" s="65"/>
      <c r="H168" s="237"/>
      <c r="I168" s="424" t="str">
        <f t="shared" ca="1" si="15"/>
        <v>LOCKED</v>
      </c>
      <c r="J168" s="425" t="str">
        <f t="shared" si="19"/>
        <v>ROADWORK - REMOVALS/RENEWALS</v>
      </c>
      <c r="K168" s="426" t="e">
        <v>#N/A</v>
      </c>
      <c r="L168" s="427" t="str">
        <f t="shared" ca="1" si="16"/>
        <v>F0</v>
      </c>
      <c r="M168" s="427" t="str">
        <f t="shared" ca="1" si="17"/>
        <v>C2</v>
      </c>
      <c r="N168" s="427" t="str">
        <f t="shared" ca="1" si="18"/>
        <v>C2</v>
      </c>
      <c r="O168" s="36"/>
    </row>
    <row r="169" spans="1:15" ht="30" customHeight="1" x14ac:dyDescent="0.2">
      <c r="A169" s="98"/>
      <c r="B169" s="223" t="s">
        <v>291</v>
      </c>
      <c r="C169" s="176" t="s">
        <v>118</v>
      </c>
      <c r="D169" s="99" t="s">
        <v>91</v>
      </c>
      <c r="E169" s="177"/>
      <c r="F169" s="228"/>
      <c r="G169" s="65"/>
      <c r="H169" s="65"/>
      <c r="I169" s="424" t="str">
        <f t="shared" ca="1" si="15"/>
        <v>LOCKED</v>
      </c>
      <c r="J169" s="425" t="str">
        <f t="shared" si="19"/>
        <v>Pavement RemovalCW 3110-R17</v>
      </c>
      <c r="K169" s="426" t="e">
        <v>#N/A</v>
      </c>
      <c r="L169" s="427" t="str">
        <f t="shared" ca="1" si="16"/>
        <v>F0</v>
      </c>
      <c r="M169" s="427" t="str">
        <f t="shared" ca="1" si="17"/>
        <v>C2</v>
      </c>
      <c r="N169" s="427" t="str">
        <f t="shared" ca="1" si="18"/>
        <v>C2</v>
      </c>
      <c r="O169" s="36"/>
    </row>
    <row r="170" spans="1:15" ht="30" customHeight="1" x14ac:dyDescent="0.2">
      <c r="A170" s="98"/>
      <c r="B170" s="134" t="s">
        <v>29</v>
      </c>
      <c r="C170" s="176" t="s">
        <v>119</v>
      </c>
      <c r="D170" s="99" t="s">
        <v>16</v>
      </c>
      <c r="E170" s="177" t="s">
        <v>84</v>
      </c>
      <c r="F170" s="228">
        <v>14200</v>
      </c>
      <c r="G170" s="51"/>
      <c r="H170" s="252">
        <f>ROUND(G170*F170,2)</f>
        <v>0</v>
      </c>
      <c r="I170" s="424" t="str">
        <f t="shared" ca="1" si="15"/>
        <v/>
      </c>
      <c r="J170" s="425" t="str">
        <f t="shared" si="19"/>
        <v>Concrete Pavementm²</v>
      </c>
      <c r="K170" s="426" t="e">
        <v>#N/A</v>
      </c>
      <c r="L170" s="427" t="str">
        <f t="shared" ca="1" si="16"/>
        <v>F0</v>
      </c>
      <c r="M170" s="427" t="str">
        <f t="shared" ca="1" si="17"/>
        <v>C2</v>
      </c>
      <c r="N170" s="427" t="str">
        <f t="shared" ca="1" si="18"/>
        <v>C2</v>
      </c>
      <c r="O170" s="36"/>
    </row>
    <row r="171" spans="1:15" ht="30" customHeight="1" x14ac:dyDescent="0.2">
      <c r="A171" s="98"/>
      <c r="B171" s="134" t="s">
        <v>32</v>
      </c>
      <c r="C171" s="176" t="s">
        <v>120</v>
      </c>
      <c r="D171" s="99" t="s">
        <v>16</v>
      </c>
      <c r="E171" s="177" t="s">
        <v>84</v>
      </c>
      <c r="F171" s="228">
        <v>900</v>
      </c>
      <c r="G171" s="51"/>
      <c r="H171" s="252">
        <f>ROUND(G171*F171,2)</f>
        <v>0</v>
      </c>
      <c r="I171" s="424" t="str">
        <f t="shared" ca="1" si="15"/>
        <v/>
      </c>
      <c r="J171" s="425" t="str">
        <f t="shared" si="19"/>
        <v>Asphalt Pavementm²</v>
      </c>
      <c r="K171" s="426" t="e">
        <v>#N/A</v>
      </c>
      <c r="L171" s="427" t="str">
        <f t="shared" ca="1" si="16"/>
        <v>F0</v>
      </c>
      <c r="M171" s="427" t="str">
        <f t="shared" ca="1" si="17"/>
        <v>C2</v>
      </c>
      <c r="N171" s="427" t="str">
        <f t="shared" ca="1" si="18"/>
        <v>C2</v>
      </c>
      <c r="O171" s="36"/>
    </row>
    <row r="172" spans="1:15" ht="30" customHeight="1" x14ac:dyDescent="0.2">
      <c r="A172" s="98"/>
      <c r="B172" s="223" t="s">
        <v>292</v>
      </c>
      <c r="C172" s="176" t="s">
        <v>122</v>
      </c>
      <c r="D172" s="99" t="s">
        <v>123</v>
      </c>
      <c r="E172" s="177"/>
      <c r="F172" s="228"/>
      <c r="G172" s="65"/>
      <c r="H172" s="65"/>
      <c r="I172" s="424" t="str">
        <f t="shared" ca="1" si="15"/>
        <v>LOCKED</v>
      </c>
      <c r="J172" s="425" t="str">
        <f t="shared" si="19"/>
        <v>Slab ReplacementCW 3230-R7</v>
      </c>
      <c r="K172" s="426" t="e">
        <v>#N/A</v>
      </c>
      <c r="L172" s="427" t="str">
        <f t="shared" ca="1" si="16"/>
        <v>F0</v>
      </c>
      <c r="M172" s="427" t="str">
        <f t="shared" ca="1" si="17"/>
        <v>C2</v>
      </c>
      <c r="N172" s="427" t="str">
        <f t="shared" ca="1" si="18"/>
        <v>C2</v>
      </c>
      <c r="O172" s="36"/>
    </row>
    <row r="173" spans="1:15" s="106" customFormat="1" ht="32.25" customHeight="1" x14ac:dyDescent="0.2">
      <c r="A173" s="98"/>
      <c r="B173" s="134" t="s">
        <v>29</v>
      </c>
      <c r="C173" s="176" t="s">
        <v>124</v>
      </c>
      <c r="D173" s="99"/>
      <c r="E173" s="177" t="s">
        <v>84</v>
      </c>
      <c r="F173" s="228">
        <v>70</v>
      </c>
      <c r="G173" s="51"/>
      <c r="H173" s="252">
        <f>ROUND(G173*F173,2)</f>
        <v>0</v>
      </c>
      <c r="I173" s="424" t="str">
        <f t="shared" ca="1" si="15"/>
        <v/>
      </c>
      <c r="J173" s="425" t="str">
        <f t="shared" si="19"/>
        <v>200 mm Concrete Pavement (Plain-Dowelled)m²</v>
      </c>
      <c r="K173" s="426" t="e">
        <v>#N/A</v>
      </c>
      <c r="L173" s="427" t="str">
        <f t="shared" ca="1" si="16"/>
        <v>F0</v>
      </c>
      <c r="M173" s="427" t="str">
        <f t="shared" ca="1" si="17"/>
        <v>C2</v>
      </c>
      <c r="N173" s="427" t="str">
        <f t="shared" ca="1" si="18"/>
        <v>C2</v>
      </c>
      <c r="O173" s="36"/>
    </row>
    <row r="174" spans="1:15" ht="30" customHeight="1" x14ac:dyDescent="0.2">
      <c r="A174" s="98"/>
      <c r="B174" s="223" t="s">
        <v>293</v>
      </c>
      <c r="C174" s="176" t="s">
        <v>126</v>
      </c>
      <c r="D174" s="99" t="s">
        <v>123</v>
      </c>
      <c r="E174" s="177"/>
      <c r="F174" s="228"/>
      <c r="G174" s="65"/>
      <c r="H174" s="65"/>
      <c r="I174" s="424" t="str">
        <f t="shared" ca="1" si="15"/>
        <v>LOCKED</v>
      </c>
      <c r="J174" s="425" t="str">
        <f t="shared" si="19"/>
        <v>Partial Slab PatchesCW 3230-R7</v>
      </c>
      <c r="K174" s="426" t="e">
        <v>#N/A</v>
      </c>
      <c r="L174" s="427" t="str">
        <f t="shared" ca="1" si="16"/>
        <v>F0</v>
      </c>
      <c r="M174" s="427" t="str">
        <f t="shared" ca="1" si="17"/>
        <v>C2</v>
      </c>
      <c r="N174" s="427" t="str">
        <f t="shared" ca="1" si="18"/>
        <v>C2</v>
      </c>
      <c r="O174" s="36"/>
    </row>
    <row r="175" spans="1:15" ht="30" customHeight="1" x14ac:dyDescent="0.2">
      <c r="A175" s="98"/>
      <c r="B175" s="134" t="s">
        <v>29</v>
      </c>
      <c r="C175" s="176" t="s">
        <v>127</v>
      </c>
      <c r="D175" s="99" t="s">
        <v>16</v>
      </c>
      <c r="E175" s="177" t="s">
        <v>84</v>
      </c>
      <c r="F175" s="228">
        <v>15</v>
      </c>
      <c r="G175" s="51"/>
      <c r="H175" s="252">
        <f>ROUND(G175*F175,2)</f>
        <v>0</v>
      </c>
      <c r="I175" s="424" t="str">
        <f t="shared" ca="1" si="15"/>
        <v/>
      </c>
      <c r="J175" s="425" t="str">
        <f t="shared" si="19"/>
        <v>200 mm Concrete Pavement (Type A)m²</v>
      </c>
      <c r="K175" s="426" t="e">
        <v>#N/A</v>
      </c>
      <c r="L175" s="427" t="str">
        <f t="shared" ca="1" si="16"/>
        <v>F0</v>
      </c>
      <c r="M175" s="427" t="str">
        <f t="shared" ca="1" si="17"/>
        <v>C2</v>
      </c>
      <c r="N175" s="427" t="str">
        <f t="shared" ca="1" si="18"/>
        <v>C2</v>
      </c>
      <c r="O175" s="36"/>
    </row>
    <row r="176" spans="1:15" ht="30" customHeight="1" x14ac:dyDescent="0.2">
      <c r="A176" s="98"/>
      <c r="B176" s="364" t="s">
        <v>32</v>
      </c>
      <c r="C176" s="240" t="s">
        <v>128</v>
      </c>
      <c r="D176" s="241" t="s">
        <v>16</v>
      </c>
      <c r="E176" s="242" t="s">
        <v>84</v>
      </c>
      <c r="F176" s="243">
        <v>50</v>
      </c>
      <c r="G176" s="244"/>
      <c r="H176" s="280">
        <f>ROUND(G176*F176,2)</f>
        <v>0</v>
      </c>
      <c r="I176" s="424" t="str">
        <f t="shared" ca="1" si="15"/>
        <v/>
      </c>
      <c r="J176" s="425" t="str">
        <f t="shared" si="19"/>
        <v>200 mm Concrete Pavement (Type B)m²</v>
      </c>
      <c r="K176" s="426" t="e">
        <v>#N/A</v>
      </c>
      <c r="L176" s="427" t="str">
        <f t="shared" ca="1" si="16"/>
        <v>F0</v>
      </c>
      <c r="M176" s="427" t="str">
        <f t="shared" ca="1" si="17"/>
        <v>C2</v>
      </c>
      <c r="N176" s="427" t="str">
        <f t="shared" ca="1" si="18"/>
        <v>C2</v>
      </c>
      <c r="O176" s="36"/>
    </row>
    <row r="177" spans="1:15" ht="30" customHeight="1" x14ac:dyDescent="0.2">
      <c r="A177" s="98"/>
      <c r="B177" s="223" t="s">
        <v>294</v>
      </c>
      <c r="C177" s="176" t="s">
        <v>295</v>
      </c>
      <c r="D177" s="99" t="s">
        <v>123</v>
      </c>
      <c r="E177" s="177"/>
      <c r="F177" s="228"/>
      <c r="G177" s="65"/>
      <c r="H177" s="229"/>
      <c r="I177" s="424" t="str">
        <f t="shared" ca="1" si="15"/>
        <v>LOCKED</v>
      </c>
      <c r="J177" s="425" t="str">
        <f t="shared" si="19"/>
        <v>Slab Replacement - Early Opening (24 hour)CW 3230-R7</v>
      </c>
      <c r="K177" s="426" t="e">
        <v>#N/A</v>
      </c>
      <c r="L177" s="427" t="str">
        <f t="shared" ca="1" si="16"/>
        <v>F0</v>
      </c>
      <c r="M177" s="427" t="str">
        <f t="shared" ca="1" si="17"/>
        <v>C2</v>
      </c>
      <c r="N177" s="427" t="str">
        <f t="shared" ca="1" si="18"/>
        <v>C2</v>
      </c>
      <c r="O177" s="36"/>
    </row>
    <row r="178" spans="1:15" ht="30" customHeight="1" x14ac:dyDescent="0.2">
      <c r="A178" s="98"/>
      <c r="B178" s="134" t="s">
        <v>29</v>
      </c>
      <c r="C178" s="238" t="s">
        <v>124</v>
      </c>
      <c r="D178" s="99" t="s">
        <v>16</v>
      </c>
      <c r="E178" s="239" t="s">
        <v>84</v>
      </c>
      <c r="F178" s="228">
        <v>20</v>
      </c>
      <c r="G178" s="81"/>
      <c r="H178" s="252">
        <f>ROUND(G178*F178,2)</f>
        <v>0</v>
      </c>
      <c r="I178" s="424" t="str">
        <f t="shared" ca="1" si="15"/>
        <v/>
      </c>
      <c r="J178" s="425" t="str">
        <f t="shared" si="19"/>
        <v>200 mm Concrete Pavement (Plain-Dowelled)m²</v>
      </c>
      <c r="K178" s="426" t="e">
        <v>#N/A</v>
      </c>
      <c r="L178" s="427" t="str">
        <f t="shared" ca="1" si="16"/>
        <v>F0</v>
      </c>
      <c r="M178" s="427" t="str">
        <f t="shared" ca="1" si="17"/>
        <v>C2</v>
      </c>
      <c r="N178" s="427" t="str">
        <f t="shared" ca="1" si="18"/>
        <v>C2</v>
      </c>
      <c r="O178" s="36"/>
    </row>
    <row r="179" spans="1:15" ht="30" customHeight="1" x14ac:dyDescent="0.2">
      <c r="A179" s="98"/>
      <c r="B179" s="223" t="s">
        <v>296</v>
      </c>
      <c r="C179" s="176" t="s">
        <v>132</v>
      </c>
      <c r="D179" s="99" t="s">
        <v>123</v>
      </c>
      <c r="E179" s="177"/>
      <c r="F179" s="228"/>
      <c r="G179" s="65"/>
      <c r="H179" s="252"/>
      <c r="I179" s="424" t="str">
        <f t="shared" ca="1" si="15"/>
        <v>LOCKED</v>
      </c>
      <c r="J179" s="425" t="str">
        <f t="shared" si="19"/>
        <v>Partial Slab Patches - Early Opening (24 hour)CW 3230-R7</v>
      </c>
      <c r="K179" s="426" t="e">
        <v>#N/A</v>
      </c>
      <c r="L179" s="427" t="str">
        <f t="shared" ca="1" si="16"/>
        <v>F0</v>
      </c>
      <c r="M179" s="427" t="str">
        <f t="shared" ca="1" si="17"/>
        <v>C2</v>
      </c>
      <c r="N179" s="427" t="str">
        <f t="shared" ca="1" si="18"/>
        <v>C2</v>
      </c>
      <c r="O179" s="36"/>
    </row>
    <row r="180" spans="1:15" ht="30" customHeight="1" x14ac:dyDescent="0.2">
      <c r="A180" s="98"/>
      <c r="B180" s="134" t="s">
        <v>29</v>
      </c>
      <c r="C180" s="176" t="s">
        <v>128</v>
      </c>
      <c r="D180" s="99" t="s">
        <v>16</v>
      </c>
      <c r="E180" s="177" t="s">
        <v>84</v>
      </c>
      <c r="F180" s="228">
        <v>30</v>
      </c>
      <c r="G180" s="51"/>
      <c r="H180" s="252">
        <f>ROUND(G180*F180,2)</f>
        <v>0</v>
      </c>
      <c r="I180" s="424" t="str">
        <f t="shared" ca="1" si="15"/>
        <v/>
      </c>
      <c r="J180" s="425" t="str">
        <f t="shared" si="19"/>
        <v>200 mm Concrete Pavement (Type B)m²</v>
      </c>
      <c r="K180" s="426" t="e">
        <v>#N/A</v>
      </c>
      <c r="L180" s="427" t="str">
        <f t="shared" ca="1" si="16"/>
        <v>F0</v>
      </c>
      <c r="M180" s="427" t="str">
        <f t="shared" ca="1" si="17"/>
        <v>C2</v>
      </c>
      <c r="N180" s="427" t="str">
        <f t="shared" ca="1" si="18"/>
        <v>C2</v>
      </c>
      <c r="O180" s="36"/>
    </row>
    <row r="181" spans="1:15" ht="30" customHeight="1" x14ac:dyDescent="0.2">
      <c r="A181" s="104"/>
      <c r="B181" s="223" t="s">
        <v>297</v>
      </c>
      <c r="C181" s="176" t="s">
        <v>134</v>
      </c>
      <c r="D181" s="99" t="s">
        <v>123</v>
      </c>
      <c r="E181" s="177"/>
      <c r="F181" s="228"/>
      <c r="G181" s="65"/>
      <c r="H181" s="229"/>
      <c r="I181" s="424" t="str">
        <f t="shared" ca="1" si="15"/>
        <v>LOCKED</v>
      </c>
      <c r="J181" s="425" t="str">
        <f t="shared" si="19"/>
        <v>Drilled DowelsCW 3230-R7</v>
      </c>
      <c r="K181" s="426" t="e">
        <v>#N/A</v>
      </c>
      <c r="L181" s="427" t="str">
        <f t="shared" ca="1" si="16"/>
        <v>F0</v>
      </c>
      <c r="M181" s="427" t="str">
        <f t="shared" ca="1" si="17"/>
        <v>C2</v>
      </c>
      <c r="N181" s="427" t="str">
        <f t="shared" ca="1" si="18"/>
        <v>C2</v>
      </c>
      <c r="O181" s="36"/>
    </row>
    <row r="182" spans="1:15" ht="30" customHeight="1" x14ac:dyDescent="0.2">
      <c r="A182" s="98"/>
      <c r="B182" s="134" t="s">
        <v>29</v>
      </c>
      <c r="C182" s="176" t="s">
        <v>135</v>
      </c>
      <c r="D182" s="99" t="s">
        <v>16</v>
      </c>
      <c r="E182" s="177" t="s">
        <v>56</v>
      </c>
      <c r="F182" s="228">
        <v>125</v>
      </c>
      <c r="G182" s="51"/>
      <c r="H182" s="252">
        <f>ROUND(G182*F182,2)</f>
        <v>0</v>
      </c>
      <c r="I182" s="424" t="str">
        <f t="shared" ca="1" si="15"/>
        <v/>
      </c>
      <c r="J182" s="425" t="str">
        <f t="shared" si="19"/>
        <v>19.1 mm Diametereach</v>
      </c>
      <c r="K182" s="426" t="e">
        <v>#N/A</v>
      </c>
      <c r="L182" s="427" t="str">
        <f t="shared" ca="1" si="16"/>
        <v>F0</v>
      </c>
      <c r="M182" s="427" t="str">
        <f t="shared" ca="1" si="17"/>
        <v>C2</v>
      </c>
      <c r="N182" s="427" t="str">
        <f t="shared" ca="1" si="18"/>
        <v>C2</v>
      </c>
      <c r="O182" s="36"/>
    </row>
    <row r="183" spans="1:15" ht="30" customHeight="1" x14ac:dyDescent="0.2">
      <c r="A183" s="104"/>
      <c r="B183" s="223" t="s">
        <v>298</v>
      </c>
      <c r="C183" s="176" t="s">
        <v>137</v>
      </c>
      <c r="D183" s="99" t="s">
        <v>123</v>
      </c>
      <c r="E183" s="177"/>
      <c r="F183" s="228"/>
      <c r="G183" s="65"/>
      <c r="H183" s="229"/>
      <c r="I183" s="424" t="str">
        <f t="shared" ca="1" si="15"/>
        <v>LOCKED</v>
      </c>
      <c r="J183" s="425" t="str">
        <f t="shared" si="19"/>
        <v>Drilled Tie BarsCW 3230-R7</v>
      </c>
      <c r="K183" s="426" t="e">
        <v>#N/A</v>
      </c>
      <c r="L183" s="427" t="str">
        <f t="shared" ca="1" si="16"/>
        <v>F0</v>
      </c>
      <c r="M183" s="427" t="str">
        <f t="shared" ca="1" si="17"/>
        <v>C2</v>
      </c>
      <c r="N183" s="427" t="str">
        <f t="shared" ca="1" si="18"/>
        <v>C2</v>
      </c>
      <c r="O183" s="36"/>
    </row>
    <row r="184" spans="1:15" ht="30" customHeight="1" x14ac:dyDescent="0.2">
      <c r="A184" s="98"/>
      <c r="B184" s="134" t="s">
        <v>29</v>
      </c>
      <c r="C184" s="176" t="s">
        <v>138</v>
      </c>
      <c r="D184" s="99" t="s">
        <v>16</v>
      </c>
      <c r="E184" s="177" t="s">
        <v>56</v>
      </c>
      <c r="F184" s="228">
        <v>350</v>
      </c>
      <c r="G184" s="51"/>
      <c r="H184" s="252">
        <f>ROUND(G184*F184,2)</f>
        <v>0</v>
      </c>
      <c r="I184" s="424" t="str">
        <f t="shared" ca="1" si="15"/>
        <v/>
      </c>
      <c r="J184" s="425" t="str">
        <f t="shared" si="19"/>
        <v>20 M Deformed Tie Bareach</v>
      </c>
      <c r="K184" s="426" t="e">
        <v>#N/A</v>
      </c>
      <c r="L184" s="427" t="str">
        <f t="shared" ca="1" si="16"/>
        <v>F0</v>
      </c>
      <c r="M184" s="427" t="str">
        <f t="shared" ca="1" si="17"/>
        <v>C2</v>
      </c>
      <c r="N184" s="427" t="str">
        <f t="shared" ca="1" si="18"/>
        <v>C2</v>
      </c>
      <c r="O184" s="36"/>
    </row>
    <row r="185" spans="1:15" ht="30" customHeight="1" x14ac:dyDescent="0.2">
      <c r="A185" s="104"/>
      <c r="B185" s="223" t="s">
        <v>299</v>
      </c>
      <c r="C185" s="176" t="s">
        <v>140</v>
      </c>
      <c r="D185" s="99" t="s">
        <v>141</v>
      </c>
      <c r="E185" s="177"/>
      <c r="F185" s="228"/>
      <c r="G185" s="65"/>
      <c r="H185" s="229"/>
      <c r="I185" s="424" t="str">
        <f t="shared" ca="1" si="15"/>
        <v>LOCKED</v>
      </c>
      <c r="J185" s="425" t="str">
        <f t="shared" si="19"/>
        <v>Miscellaneous Concrete Slab RemovalCW 3235-R9</v>
      </c>
      <c r="K185" s="426" t="e">
        <v>#N/A</v>
      </c>
      <c r="L185" s="427" t="str">
        <f t="shared" ca="1" si="16"/>
        <v>F0</v>
      </c>
      <c r="M185" s="427" t="str">
        <f t="shared" ca="1" si="17"/>
        <v>C2</v>
      </c>
      <c r="N185" s="427" t="str">
        <f t="shared" ca="1" si="18"/>
        <v>C2</v>
      </c>
      <c r="O185" s="36"/>
    </row>
    <row r="186" spans="1:15" ht="30" customHeight="1" x14ac:dyDescent="0.2">
      <c r="A186" s="98"/>
      <c r="B186" s="134" t="s">
        <v>29</v>
      </c>
      <c r="C186" s="176" t="s">
        <v>143</v>
      </c>
      <c r="D186" s="99" t="s">
        <v>16</v>
      </c>
      <c r="E186" s="177" t="s">
        <v>84</v>
      </c>
      <c r="F186" s="228">
        <v>400</v>
      </c>
      <c r="G186" s="51"/>
      <c r="H186" s="252">
        <f>ROUND(G186*F186,2)</f>
        <v>0</v>
      </c>
      <c r="I186" s="424" t="str">
        <f t="shared" ca="1" si="15"/>
        <v/>
      </c>
      <c r="J186" s="425" t="str">
        <f t="shared" si="19"/>
        <v>Median Slabm²</v>
      </c>
      <c r="K186" s="426" t="e">
        <v>#N/A</v>
      </c>
      <c r="L186" s="427" t="str">
        <f t="shared" ca="1" si="16"/>
        <v>F0</v>
      </c>
      <c r="M186" s="427" t="str">
        <f t="shared" ca="1" si="17"/>
        <v>C2</v>
      </c>
      <c r="N186" s="427" t="str">
        <f t="shared" ca="1" si="18"/>
        <v>C2</v>
      </c>
      <c r="O186" s="36"/>
    </row>
    <row r="187" spans="1:15" ht="30" customHeight="1" x14ac:dyDescent="0.2">
      <c r="A187" s="98"/>
      <c r="B187" s="134" t="s">
        <v>32</v>
      </c>
      <c r="C187" s="176" t="s">
        <v>144</v>
      </c>
      <c r="D187" s="99" t="s">
        <v>16</v>
      </c>
      <c r="E187" s="177" t="s">
        <v>84</v>
      </c>
      <c r="F187" s="228">
        <v>2600</v>
      </c>
      <c r="G187" s="51"/>
      <c r="H187" s="252">
        <f>ROUND(G187*F187,2)</f>
        <v>0</v>
      </c>
      <c r="I187" s="424" t="str">
        <f t="shared" ca="1" si="15"/>
        <v/>
      </c>
      <c r="J187" s="425" t="str">
        <f t="shared" si="19"/>
        <v>100 mm Sidewalkm²</v>
      </c>
      <c r="K187" s="426" t="e">
        <v>#N/A</v>
      </c>
      <c r="L187" s="427" t="str">
        <f t="shared" ca="1" si="16"/>
        <v>F0</v>
      </c>
      <c r="M187" s="427" t="str">
        <f t="shared" ca="1" si="17"/>
        <v>C2</v>
      </c>
      <c r="N187" s="427" t="str">
        <f t="shared" ca="1" si="18"/>
        <v>C2</v>
      </c>
      <c r="O187" s="36"/>
    </row>
    <row r="188" spans="1:15" ht="30" customHeight="1" x14ac:dyDescent="0.2">
      <c r="A188" s="98"/>
      <c r="B188" s="134" t="s">
        <v>35</v>
      </c>
      <c r="C188" s="176" t="s">
        <v>145</v>
      </c>
      <c r="D188" s="99" t="s">
        <v>16</v>
      </c>
      <c r="E188" s="177" t="s">
        <v>84</v>
      </c>
      <c r="F188" s="228">
        <v>10</v>
      </c>
      <c r="G188" s="51"/>
      <c r="H188" s="252">
        <f>ROUND(G188*F188,2)</f>
        <v>0</v>
      </c>
      <c r="I188" s="424" t="str">
        <f t="shared" ca="1" si="15"/>
        <v/>
      </c>
      <c r="J188" s="425" t="str">
        <f t="shared" si="19"/>
        <v>Bullnosem²</v>
      </c>
      <c r="K188" s="426" t="e">
        <v>#N/A</v>
      </c>
      <c r="L188" s="427" t="str">
        <f t="shared" ca="1" si="16"/>
        <v>F0</v>
      </c>
      <c r="M188" s="427" t="str">
        <f t="shared" ca="1" si="17"/>
        <v>C2</v>
      </c>
      <c r="N188" s="427" t="str">
        <f t="shared" ca="1" si="18"/>
        <v>C2</v>
      </c>
      <c r="O188" s="36"/>
    </row>
    <row r="189" spans="1:15" ht="30" customHeight="1" x14ac:dyDescent="0.2">
      <c r="A189" s="104"/>
      <c r="B189" s="223" t="s">
        <v>300</v>
      </c>
      <c r="C189" s="176" t="s">
        <v>147</v>
      </c>
      <c r="D189" s="99" t="s">
        <v>148</v>
      </c>
      <c r="E189" s="177"/>
      <c r="F189" s="228"/>
      <c r="G189" s="65"/>
      <c r="H189" s="229"/>
      <c r="I189" s="424" t="str">
        <f t="shared" ca="1" si="15"/>
        <v>LOCKED</v>
      </c>
      <c r="J189" s="425" t="str">
        <f t="shared" si="19"/>
        <v>Concrete Curb RemovalCW 3240-R10</v>
      </c>
      <c r="K189" s="426" t="e">
        <v>#N/A</v>
      </c>
      <c r="L189" s="427" t="str">
        <f t="shared" ca="1" si="16"/>
        <v>F0</v>
      </c>
      <c r="M189" s="427" t="str">
        <f t="shared" ca="1" si="17"/>
        <v>C2</v>
      </c>
      <c r="N189" s="427" t="str">
        <f t="shared" ca="1" si="18"/>
        <v>C2</v>
      </c>
      <c r="O189" s="36"/>
    </row>
    <row r="190" spans="1:15" ht="30" customHeight="1" x14ac:dyDescent="0.2">
      <c r="A190" s="98"/>
      <c r="B190" s="134" t="s">
        <v>29</v>
      </c>
      <c r="C190" s="176" t="s">
        <v>149</v>
      </c>
      <c r="D190" s="99" t="s">
        <v>16</v>
      </c>
      <c r="E190" s="177" t="s">
        <v>34</v>
      </c>
      <c r="F190" s="228">
        <v>230</v>
      </c>
      <c r="G190" s="51"/>
      <c r="H190" s="252">
        <f>ROUND(G190*F190,2)</f>
        <v>0</v>
      </c>
      <c r="I190" s="424" t="str">
        <f t="shared" ca="1" si="15"/>
        <v/>
      </c>
      <c r="J190" s="425" t="str">
        <f t="shared" si="19"/>
        <v>Barrier (Separate)m</v>
      </c>
      <c r="K190" s="426" t="e">
        <v>#N/A</v>
      </c>
      <c r="L190" s="427" t="str">
        <f t="shared" ca="1" si="16"/>
        <v>F0</v>
      </c>
      <c r="M190" s="427" t="str">
        <f t="shared" ca="1" si="17"/>
        <v>C2</v>
      </c>
      <c r="N190" s="427" t="str">
        <f t="shared" ca="1" si="18"/>
        <v>C2</v>
      </c>
      <c r="O190" s="36"/>
    </row>
    <row r="191" spans="1:15" ht="30" customHeight="1" x14ac:dyDescent="0.2">
      <c r="A191" s="104"/>
      <c r="B191" s="223" t="s">
        <v>301</v>
      </c>
      <c r="C191" s="176" t="s">
        <v>151</v>
      </c>
      <c r="D191" s="99" t="s">
        <v>148</v>
      </c>
      <c r="E191" s="177"/>
      <c r="F191" s="228"/>
      <c r="G191" s="65"/>
      <c r="H191" s="229"/>
      <c r="I191" s="424" t="str">
        <f t="shared" ca="1" si="15"/>
        <v>LOCKED</v>
      </c>
      <c r="J191" s="425" t="str">
        <f t="shared" si="19"/>
        <v>Concrete Curb InstallationCW 3240-R10</v>
      </c>
      <c r="K191" s="426" t="e">
        <v>#N/A</v>
      </c>
      <c r="L191" s="427" t="str">
        <f t="shared" ca="1" si="16"/>
        <v>F0</v>
      </c>
      <c r="M191" s="427" t="str">
        <f t="shared" ca="1" si="17"/>
        <v>C2</v>
      </c>
      <c r="N191" s="427" t="str">
        <f t="shared" ca="1" si="18"/>
        <v>C2</v>
      </c>
      <c r="O191" s="36"/>
    </row>
    <row r="192" spans="1:15" ht="30" customHeight="1" x14ac:dyDescent="0.2">
      <c r="A192" s="98"/>
      <c r="B192" s="134" t="s">
        <v>29</v>
      </c>
      <c r="C192" s="176" t="s">
        <v>152</v>
      </c>
      <c r="D192" s="99" t="s">
        <v>153</v>
      </c>
      <c r="E192" s="177" t="s">
        <v>34</v>
      </c>
      <c r="F192" s="228">
        <v>200</v>
      </c>
      <c r="G192" s="51"/>
      <c r="H192" s="252">
        <f>ROUND(G192*F192,2)</f>
        <v>0</v>
      </c>
      <c r="I192" s="424" t="str">
        <f t="shared" ca="1" si="15"/>
        <v/>
      </c>
      <c r="J192" s="425" t="str">
        <f t="shared" si="19"/>
        <v>Barrier (180 mm reveal ht, Dowelled)SD-205m</v>
      </c>
      <c r="K192" s="426" t="e">
        <v>#N/A</v>
      </c>
      <c r="L192" s="427" t="str">
        <f t="shared" ca="1" si="16"/>
        <v>F0</v>
      </c>
      <c r="M192" s="427" t="str">
        <f t="shared" ca="1" si="17"/>
        <v>C2</v>
      </c>
      <c r="N192" s="427" t="str">
        <f t="shared" ca="1" si="18"/>
        <v>C2</v>
      </c>
      <c r="O192" s="36"/>
    </row>
    <row r="193" spans="1:15" ht="30" customHeight="1" x14ac:dyDescent="0.2">
      <c r="A193" s="104"/>
      <c r="B193" s="223" t="s">
        <v>302</v>
      </c>
      <c r="C193" s="176" t="s">
        <v>155</v>
      </c>
      <c r="D193" s="99" t="s">
        <v>156</v>
      </c>
      <c r="E193" s="177"/>
      <c r="F193" s="228"/>
      <c r="G193" s="65"/>
      <c r="H193" s="229"/>
      <c r="I193" s="424" t="str">
        <f t="shared" ca="1" si="15"/>
        <v>LOCKED</v>
      </c>
      <c r="J193" s="425" t="str">
        <f t="shared" si="19"/>
        <v>Construction of Asphaltic Concrete OverlayCW 3410-R9</v>
      </c>
      <c r="K193" s="426" t="e">
        <v>#N/A</v>
      </c>
      <c r="L193" s="427" t="str">
        <f t="shared" ca="1" si="16"/>
        <v>F0</v>
      </c>
      <c r="M193" s="427" t="str">
        <f t="shared" ca="1" si="17"/>
        <v>C2</v>
      </c>
      <c r="N193" s="427" t="str">
        <f t="shared" ca="1" si="18"/>
        <v>C2</v>
      </c>
      <c r="O193" s="36"/>
    </row>
    <row r="194" spans="1:15" ht="30" customHeight="1" x14ac:dyDescent="0.2">
      <c r="A194" s="98"/>
      <c r="B194" s="134" t="s">
        <v>29</v>
      </c>
      <c r="C194" s="176" t="s">
        <v>202</v>
      </c>
      <c r="D194" s="99"/>
      <c r="E194" s="177"/>
      <c r="F194" s="228"/>
      <c r="G194" s="65"/>
      <c r="H194" s="252"/>
      <c r="I194" s="424" t="str">
        <f t="shared" ca="1" si="15"/>
        <v>LOCKED</v>
      </c>
      <c r="J194" s="425" t="str">
        <f t="shared" si="19"/>
        <v>Tie-ins and Approaches</v>
      </c>
      <c r="K194" s="426" t="e">
        <v>#N/A</v>
      </c>
      <c r="L194" s="427" t="str">
        <f t="shared" ca="1" si="16"/>
        <v>F0</v>
      </c>
      <c r="M194" s="427" t="str">
        <f t="shared" ca="1" si="17"/>
        <v>C2</v>
      </c>
      <c r="N194" s="427" t="str">
        <f t="shared" ca="1" si="18"/>
        <v>C2</v>
      </c>
      <c r="O194" s="36"/>
    </row>
    <row r="195" spans="1:15" ht="30" customHeight="1" x14ac:dyDescent="0.2">
      <c r="A195" s="104"/>
      <c r="B195" s="100" t="s">
        <v>787</v>
      </c>
      <c r="C195" s="176" t="s">
        <v>788</v>
      </c>
      <c r="D195" s="99"/>
      <c r="E195" s="177" t="s">
        <v>95</v>
      </c>
      <c r="F195" s="281">
        <v>400</v>
      </c>
      <c r="G195" s="51"/>
      <c r="H195" s="65">
        <f>ROUND(G195*F195,2)</f>
        <v>0</v>
      </c>
      <c r="I195" s="424" t="str">
        <f t="shared" ca="1" si="15"/>
        <v/>
      </c>
      <c r="J195" s="425" t="str">
        <f t="shared" si="19"/>
        <v>Type IAtonne</v>
      </c>
      <c r="K195" s="426" t="e">
        <v>#N/A</v>
      </c>
      <c r="L195" s="427" t="str">
        <f t="shared" ca="1" si="16"/>
        <v>F0</v>
      </c>
      <c r="M195" s="427" t="str">
        <f t="shared" ca="1" si="17"/>
        <v>C2</v>
      </c>
      <c r="N195" s="427" t="str">
        <f t="shared" ca="1" si="18"/>
        <v>C2</v>
      </c>
      <c r="O195" s="36"/>
    </row>
    <row r="196" spans="1:15" ht="30" customHeight="1" x14ac:dyDescent="0.2">
      <c r="A196" s="104"/>
      <c r="B196" s="223" t="s">
        <v>303</v>
      </c>
      <c r="C196" s="176" t="s">
        <v>159</v>
      </c>
      <c r="D196" s="99" t="s">
        <v>160</v>
      </c>
      <c r="E196" s="177"/>
      <c r="F196" s="281"/>
      <c r="G196" s="65"/>
      <c r="H196" s="229"/>
      <c r="I196" s="424" t="str">
        <f t="shared" ca="1" si="15"/>
        <v>LOCKED</v>
      </c>
      <c r="J196" s="425" t="str">
        <f t="shared" si="19"/>
        <v>Planing of PavementCW 3450-R5</v>
      </c>
      <c r="K196" s="426" t="e">
        <v>#N/A</v>
      </c>
      <c r="L196" s="427" t="str">
        <f t="shared" ca="1" si="16"/>
        <v>F0</v>
      </c>
      <c r="M196" s="427" t="str">
        <f t="shared" ca="1" si="17"/>
        <v>C2</v>
      </c>
      <c r="N196" s="427" t="str">
        <f t="shared" ca="1" si="18"/>
        <v>C2</v>
      </c>
      <c r="O196" s="36"/>
    </row>
    <row r="197" spans="1:15" ht="30" customHeight="1" x14ac:dyDescent="0.2">
      <c r="A197" s="98"/>
      <c r="B197" s="134" t="s">
        <v>29</v>
      </c>
      <c r="C197" s="176" t="s">
        <v>161</v>
      </c>
      <c r="D197" s="99" t="s">
        <v>16</v>
      </c>
      <c r="E197" s="177" t="s">
        <v>84</v>
      </c>
      <c r="F197" s="228">
        <v>150</v>
      </c>
      <c r="G197" s="51"/>
      <c r="H197" s="252">
        <f>ROUND(G197*F197,2)</f>
        <v>0</v>
      </c>
      <c r="I197" s="424" t="str">
        <f t="shared" ca="1" si="15"/>
        <v/>
      </c>
      <c r="J197" s="425" t="str">
        <f t="shared" si="19"/>
        <v>0 - 50 mm Depth (Asphalt)m²</v>
      </c>
      <c r="K197" s="426" t="e">
        <v>#N/A</v>
      </c>
      <c r="L197" s="427" t="str">
        <f t="shared" ca="1" si="16"/>
        <v>F0</v>
      </c>
      <c r="M197" s="427" t="str">
        <f t="shared" ca="1" si="17"/>
        <v>C2</v>
      </c>
      <c r="N197" s="427" t="str">
        <f t="shared" ca="1" si="18"/>
        <v>C2</v>
      </c>
      <c r="O197" s="36"/>
    </row>
    <row r="198" spans="1:15" ht="30" customHeight="1" x14ac:dyDescent="0.2">
      <c r="A198" s="98"/>
      <c r="B198" s="134" t="s">
        <v>32</v>
      </c>
      <c r="C198" s="176" t="s">
        <v>304</v>
      </c>
      <c r="D198" s="99" t="s">
        <v>16</v>
      </c>
      <c r="E198" s="177" t="s">
        <v>84</v>
      </c>
      <c r="F198" s="228">
        <v>50</v>
      </c>
      <c r="G198" s="51"/>
      <c r="H198" s="252">
        <f>ROUND(G198*F198,2)</f>
        <v>0</v>
      </c>
      <c r="I198" s="424" t="str">
        <f t="shared" ref="I198:I261" ca="1" si="21">IF(CELL("protect",$G198)=1, "LOCKED", "")</f>
        <v/>
      </c>
      <c r="J198" s="425" t="str">
        <f t="shared" si="19"/>
        <v>0 - 50 mm Depth (Concrete)m²</v>
      </c>
      <c r="K198" s="426" t="e">
        <v>#N/A</v>
      </c>
      <c r="L198" s="427" t="str">
        <f t="shared" ref="L198:L261" ca="1" si="22">CELL("format",$F198)</f>
        <v>F0</v>
      </c>
      <c r="M198" s="427" t="str">
        <f t="shared" ref="M198:M261" ca="1" si="23">CELL("format",$G198)</f>
        <v>C2</v>
      </c>
      <c r="N198" s="427" t="str">
        <f t="shared" ref="N198:N261" ca="1" si="24">CELL("format",$H198)</f>
        <v>C2</v>
      </c>
      <c r="O198" s="36"/>
    </row>
    <row r="199" spans="1:15" ht="30" customHeight="1" x14ac:dyDescent="0.2">
      <c r="A199" s="104"/>
      <c r="B199" s="223" t="s">
        <v>305</v>
      </c>
      <c r="C199" s="176" t="s">
        <v>164</v>
      </c>
      <c r="D199" s="99" t="s">
        <v>165</v>
      </c>
      <c r="E199" s="177"/>
      <c r="F199" s="282"/>
      <c r="G199" s="65"/>
      <c r="H199" s="229"/>
      <c r="I199" s="424" t="str">
        <f t="shared" ca="1" si="21"/>
        <v>LOCKED</v>
      </c>
      <c r="J199" s="425" t="str">
        <f t="shared" ref="J199:J262" si="25">CLEAN(CONCATENATE(TRIM($A199),TRIM($C199),IF(LEFT($D199)&lt;&gt;"E",TRIM($D199),),TRIM($E199)))</f>
        <v>Detectable Warning Surface TilesCW 3326</v>
      </c>
      <c r="K199" s="426" t="e">
        <v>#N/A</v>
      </c>
      <c r="L199" s="427" t="str">
        <f t="shared" ca="1" si="22"/>
        <v>F0</v>
      </c>
      <c r="M199" s="427" t="str">
        <f t="shared" ca="1" si="23"/>
        <v>C2</v>
      </c>
      <c r="N199" s="427" t="str">
        <f t="shared" ca="1" si="24"/>
        <v>C2</v>
      </c>
      <c r="O199" s="36"/>
    </row>
    <row r="200" spans="1:15" ht="30" customHeight="1" x14ac:dyDescent="0.2">
      <c r="A200" s="98"/>
      <c r="B200" s="134" t="s">
        <v>29</v>
      </c>
      <c r="C200" s="176" t="s">
        <v>166</v>
      </c>
      <c r="D200" s="99"/>
      <c r="E200" s="177" t="s">
        <v>56</v>
      </c>
      <c r="F200" s="228">
        <v>12</v>
      </c>
      <c r="G200" s="51"/>
      <c r="H200" s="252">
        <f>ROUND(G200*F200,2)</f>
        <v>0</v>
      </c>
      <c r="I200" s="424" t="str">
        <f t="shared" ca="1" si="21"/>
        <v/>
      </c>
      <c r="J200" s="425" t="str">
        <f t="shared" si="25"/>
        <v>610 mm X 1220 mmeach</v>
      </c>
      <c r="K200" s="426" t="e">
        <v>#N/A</v>
      </c>
      <c r="L200" s="427" t="str">
        <f t="shared" ca="1" si="22"/>
        <v>F0</v>
      </c>
      <c r="M200" s="427" t="str">
        <f t="shared" ca="1" si="23"/>
        <v>C2</v>
      </c>
      <c r="N200" s="427" t="str">
        <f t="shared" ca="1" si="24"/>
        <v>C2</v>
      </c>
      <c r="O200" s="36"/>
    </row>
    <row r="201" spans="1:15" ht="42.95" customHeight="1" x14ac:dyDescent="0.2">
      <c r="B201" s="107"/>
      <c r="C201" s="248" t="s">
        <v>167</v>
      </c>
      <c r="D201" s="234"/>
      <c r="E201" s="249"/>
      <c r="F201" s="258"/>
      <c r="G201" s="65"/>
      <c r="H201" s="237"/>
      <c r="I201" s="424" t="str">
        <f t="shared" ca="1" si="21"/>
        <v>LOCKED</v>
      </c>
      <c r="J201" s="425" t="str">
        <f t="shared" si="25"/>
        <v>JOINT AND CRACK SEALING</v>
      </c>
      <c r="K201" s="426" t="e">
        <v>#N/A</v>
      </c>
      <c r="L201" s="427" t="str">
        <f t="shared" ca="1" si="22"/>
        <v>G</v>
      </c>
      <c r="M201" s="427" t="str">
        <f t="shared" ca="1" si="23"/>
        <v>C2</v>
      </c>
      <c r="N201" s="427" t="str">
        <f t="shared" ca="1" si="24"/>
        <v>C2</v>
      </c>
      <c r="O201" s="36"/>
    </row>
    <row r="202" spans="1:15" ht="30" customHeight="1" x14ac:dyDescent="0.2">
      <c r="A202" s="98"/>
      <c r="B202" s="223" t="s">
        <v>306</v>
      </c>
      <c r="C202" s="176" t="s">
        <v>172</v>
      </c>
      <c r="D202" s="99" t="s">
        <v>173</v>
      </c>
      <c r="E202" s="177" t="s">
        <v>34</v>
      </c>
      <c r="F202" s="228">
        <v>500</v>
      </c>
      <c r="G202" s="51"/>
      <c r="H202" s="229">
        <f>ROUND(G202*F202,2)</f>
        <v>0</v>
      </c>
      <c r="I202" s="424" t="str">
        <f t="shared" ca="1" si="21"/>
        <v/>
      </c>
      <c r="J202" s="425" t="str">
        <f t="shared" si="25"/>
        <v>Reflective Crack MaintenanceCW 3250-R7m</v>
      </c>
      <c r="K202" s="426" t="e">
        <v>#N/A</v>
      </c>
      <c r="L202" s="427" t="str">
        <f t="shared" ca="1" si="22"/>
        <v>F0</v>
      </c>
      <c r="M202" s="427" t="str">
        <f t="shared" ca="1" si="23"/>
        <v>C2</v>
      </c>
      <c r="N202" s="427" t="str">
        <f t="shared" ca="1" si="24"/>
        <v>C2</v>
      </c>
      <c r="O202" s="36"/>
    </row>
    <row r="203" spans="1:15" ht="33.950000000000003" customHeight="1" x14ac:dyDescent="0.2">
      <c r="B203" s="107"/>
      <c r="C203" s="248" t="s">
        <v>174</v>
      </c>
      <c r="D203" s="234"/>
      <c r="E203" s="251"/>
      <c r="F203" s="250"/>
      <c r="G203" s="65"/>
      <c r="H203" s="237"/>
      <c r="I203" s="424" t="str">
        <f t="shared" ca="1" si="21"/>
        <v>LOCKED</v>
      </c>
      <c r="J203" s="425" t="str">
        <f t="shared" si="25"/>
        <v>ROADWORKS - NEW CONSTRUCTION</v>
      </c>
      <c r="K203" s="426" t="e">
        <v>#N/A</v>
      </c>
      <c r="L203" s="427" t="str">
        <f t="shared" ca="1" si="22"/>
        <v>G</v>
      </c>
      <c r="M203" s="427" t="str">
        <f t="shared" ca="1" si="23"/>
        <v>C2</v>
      </c>
      <c r="N203" s="427" t="str">
        <f t="shared" ca="1" si="24"/>
        <v>C2</v>
      </c>
      <c r="O203" s="36"/>
    </row>
    <row r="204" spans="1:15" ht="45" customHeight="1" x14ac:dyDescent="0.2">
      <c r="A204" s="98"/>
      <c r="B204" s="223" t="s">
        <v>307</v>
      </c>
      <c r="C204" s="176" t="s">
        <v>176</v>
      </c>
      <c r="D204" s="99" t="s">
        <v>177</v>
      </c>
      <c r="E204" s="177"/>
      <c r="F204" s="247"/>
      <c r="G204" s="65"/>
      <c r="H204" s="252"/>
      <c r="I204" s="424" t="str">
        <f t="shared" ca="1" si="21"/>
        <v>LOCKED</v>
      </c>
      <c r="J204" s="425" t="str">
        <f t="shared" si="25"/>
        <v>Concrete Pavements, Median Slabs, Bull-noses, and Safety MediansCW 3310-R14</v>
      </c>
      <c r="K204" s="426" t="e">
        <v>#N/A</v>
      </c>
      <c r="L204" s="427" t="str">
        <f t="shared" ca="1" si="22"/>
        <v>F0</v>
      </c>
      <c r="M204" s="427" t="str">
        <f t="shared" ca="1" si="23"/>
        <v>C2</v>
      </c>
      <c r="N204" s="427" t="str">
        <f t="shared" ca="1" si="24"/>
        <v>C2</v>
      </c>
      <c r="O204" s="36"/>
    </row>
    <row r="205" spans="1:15" ht="45" customHeight="1" x14ac:dyDescent="0.2">
      <c r="A205" s="98"/>
      <c r="B205" s="364" t="s">
        <v>29</v>
      </c>
      <c r="C205" s="240" t="s">
        <v>308</v>
      </c>
      <c r="D205" s="241" t="s">
        <v>16</v>
      </c>
      <c r="E205" s="242" t="s">
        <v>84</v>
      </c>
      <c r="F205" s="256">
        <v>16565</v>
      </c>
      <c r="G205" s="244"/>
      <c r="H205" s="280">
        <f t="shared" ref="H205:H212" si="26">ROUND(G205*F205,2)</f>
        <v>0</v>
      </c>
      <c r="I205" s="424" t="str">
        <f t="shared" ca="1" si="21"/>
        <v/>
      </c>
      <c r="J205" s="425" t="str">
        <f t="shared" si="25"/>
        <v>Construction of 250 mm Concrete Pavement (Plain-Dowelled) "Slip Form Paving"m²</v>
      </c>
      <c r="K205" s="426" t="e">
        <v>#N/A</v>
      </c>
      <c r="L205" s="427" t="str">
        <f t="shared" ca="1" si="22"/>
        <v>F0</v>
      </c>
      <c r="M205" s="427" t="str">
        <f t="shared" ca="1" si="23"/>
        <v>C2</v>
      </c>
      <c r="N205" s="427" t="str">
        <f t="shared" ca="1" si="24"/>
        <v>C2</v>
      </c>
      <c r="O205" s="36"/>
    </row>
    <row r="206" spans="1:15" ht="45" customHeight="1" x14ac:dyDescent="0.2">
      <c r="A206" s="98"/>
      <c r="B206" s="134" t="s">
        <v>32</v>
      </c>
      <c r="C206" s="176" t="s">
        <v>178</v>
      </c>
      <c r="D206" s="99" t="s">
        <v>16</v>
      </c>
      <c r="E206" s="177" t="s">
        <v>84</v>
      </c>
      <c r="F206" s="228">
        <v>950</v>
      </c>
      <c r="G206" s="51"/>
      <c r="H206" s="252">
        <f t="shared" si="26"/>
        <v>0</v>
      </c>
      <c r="I206" s="424" t="str">
        <f t="shared" ca="1" si="21"/>
        <v/>
      </c>
      <c r="J206" s="425" t="str">
        <f t="shared" si="25"/>
        <v>Construction of 200 mm Concrete Pavement (Plain-Dowelled)m²</v>
      </c>
      <c r="K206" s="426" t="e">
        <v>#N/A</v>
      </c>
      <c r="L206" s="427" t="str">
        <f t="shared" ca="1" si="22"/>
        <v>F0</v>
      </c>
      <c r="M206" s="427" t="str">
        <f t="shared" ca="1" si="23"/>
        <v>C2</v>
      </c>
      <c r="N206" s="427" t="str">
        <f t="shared" ca="1" si="24"/>
        <v>C2</v>
      </c>
      <c r="O206" s="36"/>
    </row>
    <row r="207" spans="1:15" s="221" customFormat="1" ht="45" customHeight="1" x14ac:dyDescent="0.2">
      <c r="A207" s="98"/>
      <c r="B207" s="134" t="s">
        <v>35</v>
      </c>
      <c r="C207" s="238" t="s">
        <v>838</v>
      </c>
      <c r="D207" s="99" t="s">
        <v>16</v>
      </c>
      <c r="E207" s="239" t="s">
        <v>84</v>
      </c>
      <c r="F207" s="283">
        <v>650</v>
      </c>
      <c r="G207" s="81"/>
      <c r="H207" s="252">
        <f t="shared" ref="H207" si="27">ROUND(G207*F207,2)</f>
        <v>0</v>
      </c>
      <c r="I207" s="424" t="str">
        <f t="shared" ca="1" si="21"/>
        <v/>
      </c>
      <c r="J207" s="425" t="str">
        <f t="shared" si="25"/>
        <v>Construction of 200 mm Concrete Pavement (Reinforced)m²</v>
      </c>
      <c r="K207" s="426" t="e">
        <v>#N/A</v>
      </c>
      <c r="L207" s="427" t="str">
        <f t="shared" ca="1" si="22"/>
        <v>F0</v>
      </c>
      <c r="M207" s="427" t="str">
        <f t="shared" ca="1" si="23"/>
        <v>C2</v>
      </c>
      <c r="N207" s="427" t="str">
        <f t="shared" ca="1" si="24"/>
        <v>C2</v>
      </c>
      <c r="O207" s="36"/>
    </row>
    <row r="208" spans="1:15" ht="45" customHeight="1" x14ac:dyDescent="0.2">
      <c r="A208" s="98"/>
      <c r="B208" s="134" t="s">
        <v>37</v>
      </c>
      <c r="C208" s="238" t="s">
        <v>309</v>
      </c>
      <c r="D208" s="99" t="s">
        <v>16</v>
      </c>
      <c r="E208" s="239" t="s">
        <v>84</v>
      </c>
      <c r="F208" s="283">
        <v>1400</v>
      </c>
      <c r="G208" s="81"/>
      <c r="H208" s="252">
        <f t="shared" si="26"/>
        <v>0</v>
      </c>
      <c r="I208" s="424" t="str">
        <f t="shared" ca="1" si="21"/>
        <v/>
      </c>
      <c r="J208" s="425" t="str">
        <f t="shared" si="25"/>
        <v>Construction of 150 mm Concrete Pavement (Reinforced)m²</v>
      </c>
      <c r="K208" s="426" t="e">
        <v>#N/A</v>
      </c>
      <c r="L208" s="427" t="str">
        <f t="shared" ca="1" si="22"/>
        <v>F0</v>
      </c>
      <c r="M208" s="427" t="str">
        <f t="shared" ca="1" si="23"/>
        <v>C2</v>
      </c>
      <c r="N208" s="427" t="str">
        <f t="shared" ca="1" si="24"/>
        <v>C2</v>
      </c>
      <c r="O208" s="36"/>
    </row>
    <row r="209" spans="1:15" ht="30" customHeight="1" x14ac:dyDescent="0.2">
      <c r="A209" s="108"/>
      <c r="B209" s="135" t="s">
        <v>43</v>
      </c>
      <c r="C209" s="284" t="s">
        <v>179</v>
      </c>
      <c r="D209" s="231" t="s">
        <v>180</v>
      </c>
      <c r="E209" s="285" t="s">
        <v>84</v>
      </c>
      <c r="F209" s="283">
        <v>320</v>
      </c>
      <c r="G209" s="81"/>
      <c r="H209" s="286">
        <f t="shared" si="26"/>
        <v>0</v>
      </c>
      <c r="I209" s="424" t="str">
        <f t="shared" ca="1" si="21"/>
        <v/>
      </c>
      <c r="J209" s="425" t="str">
        <f t="shared" si="25"/>
        <v>Construction of Concrete Median SlabsSD-227Am²</v>
      </c>
      <c r="K209" s="426" t="e">
        <v>#N/A</v>
      </c>
      <c r="L209" s="427" t="str">
        <f t="shared" ca="1" si="22"/>
        <v>F0</v>
      </c>
      <c r="M209" s="427" t="str">
        <f t="shared" ca="1" si="23"/>
        <v>C2</v>
      </c>
      <c r="N209" s="427" t="str">
        <f t="shared" ca="1" si="24"/>
        <v>C2</v>
      </c>
      <c r="O209" s="36"/>
    </row>
    <row r="210" spans="1:15" ht="30" customHeight="1" x14ac:dyDescent="0.2">
      <c r="A210" s="98"/>
      <c r="B210" s="134" t="s">
        <v>44</v>
      </c>
      <c r="C210" s="176" t="s">
        <v>181</v>
      </c>
      <c r="D210" s="99" t="s">
        <v>182</v>
      </c>
      <c r="E210" s="177" t="s">
        <v>84</v>
      </c>
      <c r="F210" s="228">
        <v>630</v>
      </c>
      <c r="G210" s="51"/>
      <c r="H210" s="252">
        <f t="shared" si="26"/>
        <v>0</v>
      </c>
      <c r="I210" s="424" t="str">
        <f t="shared" ca="1" si="21"/>
        <v/>
      </c>
      <c r="J210" s="425" t="str">
        <f t="shared" si="25"/>
        <v>Construction of Monolithic Concrete Median SlabsSD-226Am²</v>
      </c>
      <c r="K210" s="426" t="e">
        <v>#N/A</v>
      </c>
      <c r="L210" s="427" t="str">
        <f t="shared" ca="1" si="22"/>
        <v>F0</v>
      </c>
      <c r="M210" s="427" t="str">
        <f t="shared" ca="1" si="23"/>
        <v>C2</v>
      </c>
      <c r="N210" s="427" t="str">
        <f t="shared" ca="1" si="24"/>
        <v>C2</v>
      </c>
      <c r="O210" s="36"/>
    </row>
    <row r="211" spans="1:15" ht="30" customHeight="1" x14ac:dyDescent="0.2">
      <c r="A211" s="98"/>
      <c r="B211" s="134" t="s">
        <v>312</v>
      </c>
      <c r="C211" s="176" t="s">
        <v>310</v>
      </c>
      <c r="D211" s="99" t="s">
        <v>311</v>
      </c>
      <c r="E211" s="177" t="s">
        <v>84</v>
      </c>
      <c r="F211" s="228">
        <v>750</v>
      </c>
      <c r="G211" s="51"/>
      <c r="H211" s="252">
        <f t="shared" si="26"/>
        <v>0</v>
      </c>
      <c r="I211" s="424" t="str">
        <f t="shared" ca="1" si="21"/>
        <v/>
      </c>
      <c r="J211" s="425" t="str">
        <f t="shared" si="25"/>
        <v>Construction of Monolithic Curb and SidewalkSD-228Bm²</v>
      </c>
      <c r="K211" s="426" t="e">
        <v>#N/A</v>
      </c>
      <c r="L211" s="427" t="str">
        <f t="shared" ca="1" si="22"/>
        <v>F0</v>
      </c>
      <c r="M211" s="427" t="str">
        <f t="shared" ca="1" si="23"/>
        <v>C2</v>
      </c>
      <c r="N211" s="427" t="str">
        <f t="shared" ca="1" si="24"/>
        <v>C2</v>
      </c>
      <c r="O211" s="36"/>
    </row>
    <row r="212" spans="1:15" ht="30" customHeight="1" x14ac:dyDescent="0.2">
      <c r="A212" s="98"/>
      <c r="B212" s="134" t="s">
        <v>326</v>
      </c>
      <c r="C212" s="176" t="s">
        <v>183</v>
      </c>
      <c r="D212" s="99" t="s">
        <v>184</v>
      </c>
      <c r="E212" s="177" t="s">
        <v>84</v>
      </c>
      <c r="F212" s="228">
        <v>30</v>
      </c>
      <c r="G212" s="51"/>
      <c r="H212" s="252">
        <f t="shared" si="26"/>
        <v>0</v>
      </c>
      <c r="I212" s="424" t="str">
        <f t="shared" ca="1" si="21"/>
        <v/>
      </c>
      <c r="J212" s="425" t="str">
        <f t="shared" si="25"/>
        <v>Construction of Monolithic Concrete Bull-nosesSD-227Cm²</v>
      </c>
      <c r="K212" s="426" t="e">
        <v>#N/A</v>
      </c>
      <c r="L212" s="427" t="str">
        <f t="shared" ca="1" si="22"/>
        <v>F0</v>
      </c>
      <c r="M212" s="427" t="str">
        <f t="shared" ca="1" si="23"/>
        <v>C2</v>
      </c>
      <c r="N212" s="427" t="str">
        <f t="shared" ca="1" si="24"/>
        <v>C2</v>
      </c>
      <c r="O212" s="36"/>
    </row>
    <row r="213" spans="1:15" ht="30" customHeight="1" x14ac:dyDescent="0.2">
      <c r="A213" s="98"/>
      <c r="B213" s="223" t="s">
        <v>313</v>
      </c>
      <c r="C213" s="176" t="s">
        <v>314</v>
      </c>
      <c r="D213" s="99" t="s">
        <v>177</v>
      </c>
      <c r="E213" s="177"/>
      <c r="F213" s="247"/>
      <c r="G213" s="65"/>
      <c r="H213" s="252"/>
      <c r="I213" s="424" t="str">
        <f t="shared" ca="1" si="21"/>
        <v>LOCKED</v>
      </c>
      <c r="J213" s="425" t="str">
        <f t="shared" si="25"/>
        <v>Concrete Pavements for Early OpeningCW 3310-R14</v>
      </c>
      <c r="K213" s="426" t="e">
        <v>#N/A</v>
      </c>
      <c r="L213" s="427" t="str">
        <f t="shared" ca="1" si="22"/>
        <v>F0</v>
      </c>
      <c r="M213" s="427" t="str">
        <f t="shared" ca="1" si="23"/>
        <v>C2</v>
      </c>
      <c r="N213" s="427" t="str">
        <f t="shared" ca="1" si="24"/>
        <v>C2</v>
      </c>
      <c r="O213" s="36"/>
    </row>
    <row r="214" spans="1:15" ht="45" customHeight="1" x14ac:dyDescent="0.2">
      <c r="A214" s="98"/>
      <c r="B214" s="134" t="s">
        <v>29</v>
      </c>
      <c r="C214" s="176" t="s">
        <v>315</v>
      </c>
      <c r="D214" s="99"/>
      <c r="E214" s="177" t="s">
        <v>84</v>
      </c>
      <c r="F214" s="228">
        <v>200</v>
      </c>
      <c r="G214" s="51"/>
      <c r="H214" s="252">
        <f>ROUND(G214*F214,2)</f>
        <v>0</v>
      </c>
      <c r="I214" s="424" t="str">
        <f t="shared" ca="1" si="21"/>
        <v/>
      </c>
      <c r="J214" s="425" t="str">
        <f t="shared" si="25"/>
        <v>Construction of 250 mm Concrete Pavement for Early Opening 24 hour (Plain-Dowelled)m²</v>
      </c>
      <c r="K214" s="426" t="e">
        <v>#N/A</v>
      </c>
      <c r="L214" s="427" t="str">
        <f t="shared" ca="1" si="22"/>
        <v>F0</v>
      </c>
      <c r="M214" s="427" t="str">
        <f t="shared" ca="1" si="23"/>
        <v>C2</v>
      </c>
      <c r="N214" s="427" t="str">
        <f t="shared" ca="1" si="24"/>
        <v>C2</v>
      </c>
      <c r="O214" s="36"/>
    </row>
    <row r="215" spans="1:15" ht="45" customHeight="1" x14ac:dyDescent="0.2">
      <c r="A215" s="98"/>
      <c r="B215" s="122" t="s">
        <v>316</v>
      </c>
      <c r="C215" s="266" t="s">
        <v>186</v>
      </c>
      <c r="D215" s="267" t="s">
        <v>177</v>
      </c>
      <c r="E215" s="268"/>
      <c r="F215" s="287"/>
      <c r="G215" s="288"/>
      <c r="H215" s="289"/>
      <c r="I215" s="424" t="str">
        <f t="shared" ca="1" si="21"/>
        <v>LOCKED</v>
      </c>
      <c r="J215" s="425" t="str">
        <f t="shared" si="25"/>
        <v>Concrete Curbs, Curb and Gutter, and Splash StripsCW 3310-R14</v>
      </c>
      <c r="K215" s="426" t="e">
        <v>#N/A</v>
      </c>
      <c r="L215" s="427" t="str">
        <f t="shared" ca="1" si="22"/>
        <v>F0</v>
      </c>
      <c r="M215" s="427" t="str">
        <f t="shared" ca="1" si="23"/>
        <v>G</v>
      </c>
      <c r="N215" s="427" t="str">
        <f t="shared" ca="1" si="24"/>
        <v>C2</v>
      </c>
      <c r="O215" s="36"/>
    </row>
    <row r="216" spans="1:15" ht="30" customHeight="1" x14ac:dyDescent="0.2">
      <c r="A216" s="124"/>
      <c r="B216" s="122" t="s">
        <v>29</v>
      </c>
      <c r="C216" s="266" t="s">
        <v>317</v>
      </c>
      <c r="D216" s="267" t="s">
        <v>318</v>
      </c>
      <c r="E216" s="268" t="s">
        <v>34</v>
      </c>
      <c r="F216" s="269">
        <v>225</v>
      </c>
      <c r="G216" s="270"/>
      <c r="H216" s="271">
        <f t="shared" ref="H216:H223" si="28">ROUND(G216*F216,2)</f>
        <v>0</v>
      </c>
      <c r="I216" s="424" t="str">
        <f t="shared" ca="1" si="21"/>
        <v/>
      </c>
      <c r="J216" s="425" t="str">
        <f t="shared" si="25"/>
        <v>Construction of Barrier (180 mm ht, Separate)SD-203Am</v>
      </c>
      <c r="K216" s="426" t="e">
        <v>#N/A</v>
      </c>
      <c r="L216" s="427" t="str">
        <f t="shared" ca="1" si="22"/>
        <v>F0</v>
      </c>
      <c r="M216" s="427" t="str">
        <f t="shared" ca="1" si="23"/>
        <v>C2</v>
      </c>
      <c r="N216" s="427" t="str">
        <f t="shared" ca="1" si="24"/>
        <v>C2</v>
      </c>
      <c r="O216" s="36"/>
    </row>
    <row r="217" spans="1:15" ht="60" customHeight="1" x14ac:dyDescent="0.2">
      <c r="A217" s="124"/>
      <c r="B217" s="135" t="s">
        <v>32</v>
      </c>
      <c r="C217" s="266" t="s">
        <v>187</v>
      </c>
      <c r="D217" s="267" t="s">
        <v>188</v>
      </c>
      <c r="E217" s="268" t="s">
        <v>34</v>
      </c>
      <c r="F217" s="287">
        <v>475</v>
      </c>
      <c r="G217" s="270"/>
      <c r="H217" s="271">
        <f t="shared" si="28"/>
        <v>0</v>
      </c>
      <c r="I217" s="424" t="str">
        <f t="shared" ca="1" si="21"/>
        <v/>
      </c>
      <c r="J217" s="425" t="str">
        <f t="shared" si="25"/>
        <v>Construction of Curb and Gutter (180 mm ht, Barrier, Integral, 600 mm width, 150 mm Plain Concrete Pavement)SD-200m</v>
      </c>
      <c r="K217" s="426" t="e">
        <v>#N/A</v>
      </c>
      <c r="L217" s="427" t="str">
        <f t="shared" ca="1" si="22"/>
        <v>F0</v>
      </c>
      <c r="M217" s="427" t="str">
        <f t="shared" ca="1" si="23"/>
        <v>C2</v>
      </c>
      <c r="N217" s="427" t="str">
        <f t="shared" ca="1" si="24"/>
        <v>C2</v>
      </c>
      <c r="O217" s="36"/>
    </row>
    <row r="218" spans="1:15" ht="60" customHeight="1" x14ac:dyDescent="0.2">
      <c r="A218" s="124"/>
      <c r="B218" s="122" t="s">
        <v>35</v>
      </c>
      <c r="C218" s="117" t="s">
        <v>319</v>
      </c>
      <c r="D218" s="231" t="s">
        <v>320</v>
      </c>
      <c r="E218" s="232" t="s">
        <v>34</v>
      </c>
      <c r="F218" s="283">
        <v>15</v>
      </c>
      <c r="G218" s="274"/>
      <c r="H218" s="271">
        <f t="shared" si="28"/>
        <v>0</v>
      </c>
      <c r="I218" s="424" t="str">
        <f t="shared" ca="1" si="21"/>
        <v/>
      </c>
      <c r="J218" s="425" t="str">
        <f t="shared" si="25"/>
        <v>Construction of Curb and Gutter (15 mm ht, Lip Curb, Integral, 600 mm width, 150 mm Plain Concrete Pavement)SD-200 SD-202Bm</v>
      </c>
      <c r="K218" s="426" t="e">
        <v>#N/A</v>
      </c>
      <c r="L218" s="427" t="str">
        <f t="shared" ca="1" si="22"/>
        <v>F0</v>
      </c>
      <c r="M218" s="427" t="str">
        <f t="shared" ca="1" si="23"/>
        <v>C2</v>
      </c>
      <c r="N218" s="427" t="str">
        <f t="shared" ca="1" si="24"/>
        <v>C2</v>
      </c>
      <c r="O218" s="36"/>
    </row>
    <row r="219" spans="1:15" ht="60" customHeight="1" x14ac:dyDescent="0.2">
      <c r="A219" s="108"/>
      <c r="B219" s="135" t="s">
        <v>37</v>
      </c>
      <c r="C219" s="117" t="s">
        <v>321</v>
      </c>
      <c r="D219" s="231" t="s">
        <v>320</v>
      </c>
      <c r="E219" s="232" t="s">
        <v>34</v>
      </c>
      <c r="F219" s="283">
        <v>30</v>
      </c>
      <c r="G219" s="274"/>
      <c r="H219" s="271">
        <f t="shared" si="28"/>
        <v>0</v>
      </c>
      <c r="I219" s="424" t="str">
        <f t="shared" ca="1" si="21"/>
        <v/>
      </c>
      <c r="J219" s="425" t="str">
        <f t="shared" si="25"/>
        <v>Construction of Curb and Gutter (75 mm ht, Lip Curb, Integral, 600 mm width, 150 mm Plain Concrete Pavement)SD-200 SD-202Bm</v>
      </c>
      <c r="K219" s="426" t="e">
        <v>#N/A</v>
      </c>
      <c r="L219" s="427" t="str">
        <f t="shared" ca="1" si="22"/>
        <v>F0</v>
      </c>
      <c r="M219" s="427" t="str">
        <f t="shared" ca="1" si="23"/>
        <v>C2</v>
      </c>
      <c r="N219" s="427" t="str">
        <f t="shared" ca="1" si="24"/>
        <v>C2</v>
      </c>
      <c r="O219" s="36"/>
    </row>
    <row r="220" spans="1:15" ht="45" customHeight="1" x14ac:dyDescent="0.2">
      <c r="A220" s="108"/>
      <c r="B220" s="135" t="s">
        <v>43</v>
      </c>
      <c r="C220" s="266" t="s">
        <v>322</v>
      </c>
      <c r="D220" s="267" t="s">
        <v>323</v>
      </c>
      <c r="E220" s="268" t="s">
        <v>34</v>
      </c>
      <c r="F220" s="269">
        <v>500</v>
      </c>
      <c r="G220" s="270"/>
      <c r="H220" s="271">
        <f t="shared" si="28"/>
        <v>0</v>
      </c>
      <c r="I220" s="424" t="str">
        <f t="shared" ca="1" si="21"/>
        <v/>
      </c>
      <c r="J220" s="425" t="str">
        <f t="shared" si="25"/>
        <v>Construction of Mountable Curb 120 (Integral)SD-201m</v>
      </c>
      <c r="K220" s="426" t="e">
        <v>#N/A</v>
      </c>
      <c r="L220" s="427" t="str">
        <f t="shared" ca="1" si="22"/>
        <v>F0</v>
      </c>
      <c r="M220" s="427" t="str">
        <f t="shared" ca="1" si="23"/>
        <v>C2</v>
      </c>
      <c r="N220" s="427" t="str">
        <f t="shared" ca="1" si="24"/>
        <v>C2</v>
      </c>
      <c r="O220" s="36"/>
    </row>
    <row r="221" spans="1:15" ht="45" customHeight="1" x14ac:dyDescent="0.2">
      <c r="A221" s="124"/>
      <c r="B221" s="122" t="s">
        <v>44</v>
      </c>
      <c r="C221" s="266" t="s">
        <v>191</v>
      </c>
      <c r="D221" s="267" t="s">
        <v>192</v>
      </c>
      <c r="E221" s="268" t="s">
        <v>34</v>
      </c>
      <c r="F221" s="269">
        <v>165</v>
      </c>
      <c r="G221" s="270"/>
      <c r="H221" s="271">
        <f t="shared" si="28"/>
        <v>0</v>
      </c>
      <c r="I221" s="424" t="str">
        <f t="shared" ca="1" si="21"/>
        <v/>
      </c>
      <c r="J221" s="425" t="str">
        <f t="shared" si="25"/>
        <v>Construction of Curb Ramp (8-12 mm ht, Monolithic)SD-229Cm</v>
      </c>
      <c r="K221" s="426" t="e">
        <v>#N/A</v>
      </c>
      <c r="L221" s="427" t="str">
        <f t="shared" ca="1" si="22"/>
        <v>F0</v>
      </c>
      <c r="M221" s="427" t="str">
        <f t="shared" ca="1" si="23"/>
        <v>C2</v>
      </c>
      <c r="N221" s="427" t="str">
        <f t="shared" ca="1" si="24"/>
        <v>C2</v>
      </c>
      <c r="O221" s="36"/>
    </row>
    <row r="222" spans="1:15" ht="50.1" customHeight="1" x14ac:dyDescent="0.2">
      <c r="A222" s="124"/>
      <c r="B222" s="122" t="s">
        <v>312</v>
      </c>
      <c r="C222" s="266" t="s">
        <v>324</v>
      </c>
      <c r="D222" s="267" t="s">
        <v>325</v>
      </c>
      <c r="E222" s="268" t="s">
        <v>34</v>
      </c>
      <c r="F222" s="269">
        <v>2075</v>
      </c>
      <c r="G222" s="270"/>
      <c r="H222" s="271">
        <f t="shared" si="28"/>
        <v>0</v>
      </c>
      <c r="I222" s="424" t="str">
        <f t="shared" ca="1" si="21"/>
        <v/>
      </c>
      <c r="J222" s="425" t="str">
        <f t="shared" si="25"/>
        <v>Construction of Splash Strip (180 mm ht, Monolithic Barrier Curb, 750 mm width) "Slip Form Paving"SD-223Am</v>
      </c>
      <c r="K222" s="426" t="e">
        <v>#N/A</v>
      </c>
      <c r="L222" s="427" t="str">
        <f t="shared" ca="1" si="22"/>
        <v>F0</v>
      </c>
      <c r="M222" s="427" t="str">
        <f t="shared" ca="1" si="23"/>
        <v>C2</v>
      </c>
      <c r="N222" s="427" t="str">
        <f t="shared" ca="1" si="24"/>
        <v>C2</v>
      </c>
      <c r="O222" s="36"/>
    </row>
    <row r="223" spans="1:15" ht="60" customHeight="1" x14ac:dyDescent="0.2">
      <c r="A223" s="121"/>
      <c r="B223" s="135" t="s">
        <v>326</v>
      </c>
      <c r="C223" s="266" t="s">
        <v>327</v>
      </c>
      <c r="D223" s="267" t="s">
        <v>328</v>
      </c>
      <c r="E223" s="268" t="s">
        <v>34</v>
      </c>
      <c r="F223" s="269">
        <v>175</v>
      </c>
      <c r="G223" s="270"/>
      <c r="H223" s="271">
        <f t="shared" si="28"/>
        <v>0</v>
      </c>
      <c r="I223" s="424" t="str">
        <f t="shared" ca="1" si="21"/>
        <v/>
      </c>
      <c r="J223" s="425" t="str">
        <f t="shared" si="25"/>
        <v>Construction of Splash Strip (180 mm ht, Monolithic Modified Barrier Curb, 750 mm width)SD-223Am</v>
      </c>
      <c r="K223" s="426" t="e">
        <v>#N/A</v>
      </c>
      <c r="L223" s="427" t="str">
        <f t="shared" ca="1" si="22"/>
        <v>F0</v>
      </c>
      <c r="M223" s="427" t="str">
        <f t="shared" ca="1" si="23"/>
        <v>C2</v>
      </c>
      <c r="N223" s="427" t="str">
        <f t="shared" ca="1" si="24"/>
        <v>C2</v>
      </c>
      <c r="O223" s="36"/>
    </row>
    <row r="224" spans="1:15" ht="30" customHeight="1" x14ac:dyDescent="0.2">
      <c r="A224" s="121"/>
      <c r="B224" s="223" t="s">
        <v>329</v>
      </c>
      <c r="C224" s="176" t="s">
        <v>196</v>
      </c>
      <c r="D224" s="99" t="s">
        <v>177</v>
      </c>
      <c r="E224" s="177" t="s">
        <v>34</v>
      </c>
      <c r="F224" s="247">
        <v>3600</v>
      </c>
      <c r="G224" s="51"/>
      <c r="H224" s="65">
        <f>ROUND(G224*F224,2)</f>
        <v>0</v>
      </c>
      <c r="I224" s="424" t="str">
        <f t="shared" ca="1" si="21"/>
        <v/>
      </c>
      <c r="J224" s="425" t="str">
        <f t="shared" si="25"/>
        <v>Supply and Installation of Dowel AssembliesCW 3310-R14m</v>
      </c>
      <c r="K224" s="426" t="e">
        <v>#N/A</v>
      </c>
      <c r="L224" s="427" t="str">
        <f t="shared" ca="1" si="22"/>
        <v>F0</v>
      </c>
      <c r="M224" s="427" t="str">
        <f t="shared" ca="1" si="23"/>
        <v>C2</v>
      </c>
      <c r="N224" s="427" t="str">
        <f t="shared" ca="1" si="24"/>
        <v>C2</v>
      </c>
      <c r="O224" s="36"/>
    </row>
    <row r="225" spans="1:15" ht="30" customHeight="1" x14ac:dyDescent="0.2">
      <c r="A225" s="98"/>
      <c r="B225" s="223" t="s">
        <v>330</v>
      </c>
      <c r="C225" s="176" t="s">
        <v>198</v>
      </c>
      <c r="D225" s="99" t="s">
        <v>199</v>
      </c>
      <c r="E225" s="177" t="s">
        <v>84</v>
      </c>
      <c r="F225" s="247">
        <v>1100</v>
      </c>
      <c r="G225" s="51"/>
      <c r="H225" s="65">
        <f>ROUND(G225*F225,2)</f>
        <v>0</v>
      </c>
      <c r="I225" s="424" t="str">
        <f t="shared" ca="1" si="21"/>
        <v/>
      </c>
      <c r="J225" s="425" t="str">
        <f t="shared" si="25"/>
        <v>100 mm Concrete SidewalkCW 3325-R5m²</v>
      </c>
      <c r="K225" s="426" t="e">
        <v>#N/A</v>
      </c>
      <c r="L225" s="427" t="str">
        <f t="shared" ca="1" si="22"/>
        <v>F0</v>
      </c>
      <c r="M225" s="427" t="str">
        <f t="shared" ca="1" si="23"/>
        <v>C2</v>
      </c>
      <c r="N225" s="427" t="str">
        <f t="shared" ca="1" si="24"/>
        <v>C2</v>
      </c>
      <c r="O225" s="36"/>
    </row>
    <row r="226" spans="1:15" ht="45" customHeight="1" x14ac:dyDescent="0.2">
      <c r="A226" s="98"/>
      <c r="B226" s="223" t="s">
        <v>331</v>
      </c>
      <c r="C226" s="176" t="s">
        <v>201</v>
      </c>
      <c r="D226" s="99" t="s">
        <v>156</v>
      </c>
      <c r="E226" s="246"/>
      <c r="F226" s="228"/>
      <c r="G226" s="65"/>
      <c r="H226" s="252"/>
      <c r="I226" s="424" t="str">
        <f t="shared" ca="1" si="21"/>
        <v>LOCKED</v>
      </c>
      <c r="J226" s="425" t="str">
        <f t="shared" si="25"/>
        <v>Construction of Asphaltic Concrete PavementsCW 3410-R9</v>
      </c>
      <c r="K226" s="426" t="e">
        <v>#N/A</v>
      </c>
      <c r="L226" s="427" t="str">
        <f t="shared" ca="1" si="22"/>
        <v>F0</v>
      </c>
      <c r="M226" s="427" t="str">
        <f t="shared" ca="1" si="23"/>
        <v>C2</v>
      </c>
      <c r="N226" s="427" t="str">
        <f t="shared" ca="1" si="24"/>
        <v>C2</v>
      </c>
      <c r="O226" s="36"/>
    </row>
    <row r="227" spans="1:15" ht="30" customHeight="1" x14ac:dyDescent="0.2">
      <c r="A227" s="98"/>
      <c r="B227" s="134" t="s">
        <v>29</v>
      </c>
      <c r="C227" s="176" t="s">
        <v>157</v>
      </c>
      <c r="D227" s="99"/>
      <c r="E227" s="177"/>
      <c r="F227" s="228"/>
      <c r="G227" s="65"/>
      <c r="H227" s="252"/>
      <c r="I227" s="424" t="str">
        <f t="shared" ca="1" si="21"/>
        <v>LOCKED</v>
      </c>
      <c r="J227" s="425" t="str">
        <f t="shared" si="25"/>
        <v>Main Line Paving</v>
      </c>
      <c r="K227" s="426" t="e">
        <v>#N/A</v>
      </c>
      <c r="L227" s="427" t="str">
        <f t="shared" ca="1" si="22"/>
        <v>F0</v>
      </c>
      <c r="M227" s="427" t="str">
        <f t="shared" ca="1" si="23"/>
        <v>C2</v>
      </c>
      <c r="N227" s="427" t="str">
        <f t="shared" ca="1" si="24"/>
        <v>C2</v>
      </c>
      <c r="O227" s="36"/>
    </row>
    <row r="228" spans="1:15" ht="30" customHeight="1" x14ac:dyDescent="0.2">
      <c r="A228" s="98"/>
      <c r="B228" s="105" t="s">
        <v>787</v>
      </c>
      <c r="C228" s="240" t="s">
        <v>788</v>
      </c>
      <c r="D228" s="241"/>
      <c r="E228" s="242" t="s">
        <v>95</v>
      </c>
      <c r="F228" s="243">
        <v>400</v>
      </c>
      <c r="G228" s="244"/>
      <c r="H228" s="280">
        <f>ROUND(G228*F228,2)</f>
        <v>0</v>
      </c>
      <c r="I228" s="424" t="str">
        <f t="shared" ca="1" si="21"/>
        <v/>
      </c>
      <c r="J228" s="425" t="str">
        <f t="shared" si="25"/>
        <v>Type IAtonne</v>
      </c>
      <c r="K228" s="426" t="e">
        <v>#N/A</v>
      </c>
      <c r="L228" s="427" t="str">
        <f t="shared" ca="1" si="22"/>
        <v>F0</v>
      </c>
      <c r="M228" s="427" t="str">
        <f t="shared" ca="1" si="23"/>
        <v>C2</v>
      </c>
      <c r="N228" s="427" t="str">
        <f t="shared" ca="1" si="24"/>
        <v>C2</v>
      </c>
      <c r="O228" s="36"/>
    </row>
    <row r="229" spans="1:15" ht="45" customHeight="1" x14ac:dyDescent="0.2">
      <c r="A229" s="98"/>
      <c r="B229" s="223" t="s">
        <v>332</v>
      </c>
      <c r="C229" s="176" t="s">
        <v>204</v>
      </c>
      <c r="D229" s="99" t="s">
        <v>156</v>
      </c>
      <c r="E229" s="177" t="s">
        <v>95</v>
      </c>
      <c r="F229" s="228">
        <v>1000</v>
      </c>
      <c r="G229" s="51"/>
      <c r="H229" s="65">
        <f>ROUND(G229*F229,2)</f>
        <v>0</v>
      </c>
      <c r="I229" s="424" t="str">
        <f t="shared" ca="1" si="21"/>
        <v/>
      </c>
      <c r="J229" s="425" t="str">
        <f t="shared" si="25"/>
        <v>Construction of Asphaltic Concrete Base Course (Type III)CW 3410-R9tonne</v>
      </c>
      <c r="K229" s="426" t="e">
        <v>#N/A</v>
      </c>
      <c r="L229" s="427" t="str">
        <f t="shared" ca="1" si="22"/>
        <v>F0</v>
      </c>
      <c r="M229" s="427" t="str">
        <f t="shared" ca="1" si="23"/>
        <v>C2</v>
      </c>
      <c r="N229" s="427" t="str">
        <f t="shared" ca="1" si="24"/>
        <v>C2</v>
      </c>
      <c r="O229" s="36"/>
    </row>
    <row r="230" spans="1:15" ht="33.950000000000003" customHeight="1" x14ac:dyDescent="0.2">
      <c r="B230" s="110"/>
      <c r="C230" s="257" t="s">
        <v>205</v>
      </c>
      <c r="D230" s="236"/>
      <c r="E230" s="258"/>
      <c r="F230" s="250"/>
      <c r="G230" s="65"/>
      <c r="H230" s="259"/>
      <c r="I230" s="424" t="str">
        <f t="shared" ca="1" si="21"/>
        <v>LOCKED</v>
      </c>
      <c r="J230" s="425" t="str">
        <f t="shared" si="25"/>
        <v>ASSOCIATED DRAINAGE AND UNDERGROUND WORKS</v>
      </c>
      <c r="K230" s="426" t="e">
        <v>#N/A</v>
      </c>
      <c r="L230" s="427" t="str">
        <f t="shared" ca="1" si="22"/>
        <v>G</v>
      </c>
      <c r="M230" s="427" t="str">
        <f t="shared" ca="1" si="23"/>
        <v>C2</v>
      </c>
      <c r="N230" s="427" t="str">
        <f t="shared" ca="1" si="24"/>
        <v>C2</v>
      </c>
      <c r="O230" s="36"/>
    </row>
    <row r="231" spans="1:15" ht="30" customHeight="1" x14ac:dyDescent="0.2">
      <c r="A231" s="111"/>
      <c r="B231" s="223" t="s">
        <v>333</v>
      </c>
      <c r="C231" s="290" t="s">
        <v>207</v>
      </c>
      <c r="D231" s="261" t="s">
        <v>208</v>
      </c>
      <c r="E231" s="291" t="s">
        <v>56</v>
      </c>
      <c r="F231" s="263">
        <v>2</v>
      </c>
      <c r="G231" s="81"/>
      <c r="H231" s="65">
        <f>ROUND(G231*F231,2)</f>
        <v>0</v>
      </c>
      <c r="I231" s="424" t="str">
        <f t="shared" ca="1" si="21"/>
        <v/>
      </c>
      <c r="J231" s="425" t="str">
        <f t="shared" si="25"/>
        <v>Removal of Existing Catch BasinsCW 2130-R12each</v>
      </c>
      <c r="K231" s="426" t="e">
        <v>#N/A</v>
      </c>
      <c r="L231" s="427" t="str">
        <f t="shared" ca="1" si="22"/>
        <v>F0</v>
      </c>
      <c r="M231" s="427" t="str">
        <f t="shared" ca="1" si="23"/>
        <v>C2</v>
      </c>
      <c r="N231" s="427" t="str">
        <f t="shared" ca="1" si="24"/>
        <v>C2</v>
      </c>
      <c r="O231" s="36"/>
    </row>
    <row r="232" spans="1:15" ht="30" customHeight="1" x14ac:dyDescent="0.2">
      <c r="A232" s="98"/>
      <c r="B232" s="223" t="s">
        <v>334</v>
      </c>
      <c r="C232" s="176" t="s">
        <v>210</v>
      </c>
      <c r="D232" s="99" t="s">
        <v>208</v>
      </c>
      <c r="E232" s="177" t="s">
        <v>56</v>
      </c>
      <c r="F232" s="247">
        <v>7</v>
      </c>
      <c r="G232" s="51"/>
      <c r="H232" s="65">
        <f>ROUND(G232*F232,2)</f>
        <v>0</v>
      </c>
      <c r="I232" s="424" t="str">
        <f t="shared" ca="1" si="21"/>
        <v/>
      </c>
      <c r="J232" s="425" t="str">
        <f t="shared" si="25"/>
        <v>Abandoning Existing Drainage InletsCW 2130-R12each</v>
      </c>
      <c r="K232" s="426" t="e">
        <v>#N/A</v>
      </c>
      <c r="L232" s="427" t="str">
        <f t="shared" ca="1" si="22"/>
        <v>F0</v>
      </c>
      <c r="M232" s="427" t="str">
        <f t="shared" ca="1" si="23"/>
        <v>C2</v>
      </c>
      <c r="N232" s="427" t="str">
        <f t="shared" ca="1" si="24"/>
        <v>C2</v>
      </c>
      <c r="O232" s="36"/>
    </row>
    <row r="233" spans="1:15" ht="30" customHeight="1" x14ac:dyDescent="0.2">
      <c r="A233" s="98"/>
      <c r="B233" s="223" t="s">
        <v>335</v>
      </c>
      <c r="C233" s="176" t="s">
        <v>212</v>
      </c>
      <c r="D233" s="99" t="s">
        <v>213</v>
      </c>
      <c r="E233" s="177" t="s">
        <v>34</v>
      </c>
      <c r="F233" s="247">
        <v>800</v>
      </c>
      <c r="G233" s="51"/>
      <c r="H233" s="65">
        <f>ROUND(G233*F233,2)</f>
        <v>0</v>
      </c>
      <c r="I233" s="424" t="str">
        <f t="shared" ca="1" si="21"/>
        <v/>
      </c>
      <c r="J233" s="425" t="str">
        <f t="shared" si="25"/>
        <v>Installation of SubdrainsCW 3120-R4m</v>
      </c>
      <c r="K233" s="426" t="e">
        <v>#N/A</v>
      </c>
      <c r="L233" s="427" t="str">
        <f t="shared" ca="1" si="22"/>
        <v>F0</v>
      </c>
      <c r="M233" s="427" t="str">
        <f t="shared" ca="1" si="23"/>
        <v>C2</v>
      </c>
      <c r="N233" s="427" t="str">
        <f t="shared" ca="1" si="24"/>
        <v>C2</v>
      </c>
      <c r="O233" s="36"/>
    </row>
    <row r="234" spans="1:15" ht="30" customHeight="1" x14ac:dyDescent="0.2">
      <c r="A234" s="109"/>
      <c r="B234" s="223" t="s">
        <v>336</v>
      </c>
      <c r="C234" s="292" t="s">
        <v>337</v>
      </c>
      <c r="D234" s="99" t="s">
        <v>338</v>
      </c>
      <c r="E234" s="177" t="s">
        <v>34</v>
      </c>
      <c r="F234" s="247">
        <v>150</v>
      </c>
      <c r="G234" s="51"/>
      <c r="H234" s="65">
        <f>ROUND(G234*F234,2)</f>
        <v>0</v>
      </c>
      <c r="I234" s="424" t="str">
        <f t="shared" ca="1" si="21"/>
        <v/>
      </c>
      <c r="J234" s="425" t="str">
        <f t="shared" si="25"/>
        <v>Removal of Existing Culvertsm</v>
      </c>
      <c r="K234" s="426" t="e">
        <v>#N/A</v>
      </c>
      <c r="L234" s="427" t="str">
        <f t="shared" ca="1" si="22"/>
        <v>F0</v>
      </c>
      <c r="M234" s="427" t="str">
        <f t="shared" ca="1" si="23"/>
        <v>C2</v>
      </c>
      <c r="N234" s="427" t="str">
        <f t="shared" ca="1" si="24"/>
        <v>C2</v>
      </c>
      <c r="O234" s="36"/>
    </row>
    <row r="235" spans="1:15" ht="30" customHeight="1" x14ac:dyDescent="0.2">
      <c r="A235" s="130"/>
      <c r="B235" s="122" t="s">
        <v>339</v>
      </c>
      <c r="C235" s="293" t="s">
        <v>340</v>
      </c>
      <c r="D235" s="267" t="s">
        <v>341</v>
      </c>
      <c r="E235" s="268" t="s">
        <v>34</v>
      </c>
      <c r="F235" s="287">
        <v>300</v>
      </c>
      <c r="G235" s="270"/>
      <c r="H235" s="271">
        <f>ROUND(G235*F235,2)</f>
        <v>0</v>
      </c>
      <c r="I235" s="424" t="str">
        <f t="shared" ca="1" si="21"/>
        <v/>
      </c>
      <c r="J235" s="425" t="str">
        <f t="shared" si="25"/>
        <v>Watermain and Water Service InsulationCW 2110, SD-018m</v>
      </c>
      <c r="K235" s="426" t="e">
        <v>#N/A</v>
      </c>
      <c r="L235" s="427" t="str">
        <f t="shared" ca="1" si="22"/>
        <v>F0</v>
      </c>
      <c r="M235" s="427" t="str">
        <f t="shared" ca="1" si="23"/>
        <v>C2</v>
      </c>
      <c r="N235" s="427" t="str">
        <f t="shared" ca="1" si="24"/>
        <v>C2</v>
      </c>
      <c r="O235" s="36"/>
    </row>
    <row r="236" spans="1:15" ht="33.950000000000003" customHeight="1" x14ac:dyDescent="0.2">
      <c r="A236" s="7"/>
      <c r="B236" s="112"/>
      <c r="C236" s="257" t="s">
        <v>214</v>
      </c>
      <c r="D236" s="236"/>
      <c r="E236" s="258"/>
      <c r="F236" s="250"/>
      <c r="G236" s="65"/>
      <c r="H236" s="259"/>
      <c r="I236" s="424" t="str">
        <f t="shared" ca="1" si="21"/>
        <v>LOCKED</v>
      </c>
      <c r="J236" s="425" t="str">
        <f t="shared" si="25"/>
        <v>ADJUSTMENTS</v>
      </c>
      <c r="K236" s="426" t="e">
        <v>#N/A</v>
      </c>
      <c r="L236" s="427" t="str">
        <f t="shared" ca="1" si="22"/>
        <v>G</v>
      </c>
      <c r="M236" s="427" t="str">
        <f t="shared" ca="1" si="23"/>
        <v>C2</v>
      </c>
      <c r="N236" s="427" t="str">
        <f t="shared" ca="1" si="24"/>
        <v>C2</v>
      </c>
      <c r="O236" s="36"/>
    </row>
    <row r="237" spans="1:15" ht="45" customHeight="1" x14ac:dyDescent="0.2">
      <c r="A237" s="98"/>
      <c r="B237" s="223" t="s">
        <v>342</v>
      </c>
      <c r="C237" s="176" t="s">
        <v>216</v>
      </c>
      <c r="D237" s="99" t="s">
        <v>217</v>
      </c>
      <c r="E237" s="177" t="s">
        <v>56</v>
      </c>
      <c r="F237" s="247">
        <v>16</v>
      </c>
      <c r="G237" s="51"/>
      <c r="H237" s="65">
        <f>ROUND(G237*F237,2)</f>
        <v>0</v>
      </c>
      <c r="I237" s="424" t="str">
        <f t="shared" ca="1" si="21"/>
        <v/>
      </c>
      <c r="J237" s="425" t="str">
        <f t="shared" si="25"/>
        <v>Adjustment of Catch Basins / Manholes FramesCW 3210-R7each</v>
      </c>
      <c r="K237" s="426" t="e">
        <v>#N/A</v>
      </c>
      <c r="L237" s="427" t="str">
        <f t="shared" ca="1" si="22"/>
        <v>F0</v>
      </c>
      <c r="M237" s="427" t="str">
        <f t="shared" ca="1" si="23"/>
        <v>C2</v>
      </c>
      <c r="N237" s="427" t="str">
        <f t="shared" ca="1" si="24"/>
        <v>C2</v>
      </c>
      <c r="O237" s="36"/>
    </row>
    <row r="238" spans="1:15" ht="30" customHeight="1" x14ac:dyDescent="0.2">
      <c r="A238" s="98"/>
      <c r="B238" s="223" t="s">
        <v>343</v>
      </c>
      <c r="C238" s="176" t="s">
        <v>223</v>
      </c>
      <c r="D238" s="99" t="s">
        <v>217</v>
      </c>
      <c r="E238" s="177" t="s">
        <v>56</v>
      </c>
      <c r="F238" s="247">
        <v>1</v>
      </c>
      <c r="G238" s="51"/>
      <c r="H238" s="65">
        <f>ROUND(G238*F238,2)</f>
        <v>0</v>
      </c>
      <c r="I238" s="424" t="str">
        <f t="shared" ca="1" si="21"/>
        <v/>
      </c>
      <c r="J238" s="425" t="str">
        <f t="shared" si="25"/>
        <v>Adjustment of Valve BoxesCW 3210-R7each</v>
      </c>
      <c r="K238" s="426" t="e">
        <v>#N/A</v>
      </c>
      <c r="L238" s="427" t="str">
        <f t="shared" ca="1" si="22"/>
        <v>F0</v>
      </c>
      <c r="M238" s="427" t="str">
        <f t="shared" ca="1" si="23"/>
        <v>C2</v>
      </c>
      <c r="N238" s="427" t="str">
        <f t="shared" ca="1" si="24"/>
        <v>C2</v>
      </c>
      <c r="O238" s="36"/>
    </row>
    <row r="239" spans="1:15" ht="30" customHeight="1" x14ac:dyDescent="0.2">
      <c r="A239" s="98"/>
      <c r="B239" s="223" t="s">
        <v>344</v>
      </c>
      <c r="C239" s="176" t="s">
        <v>225</v>
      </c>
      <c r="D239" s="99" t="s">
        <v>217</v>
      </c>
      <c r="E239" s="177" t="s">
        <v>56</v>
      </c>
      <c r="F239" s="247">
        <v>5</v>
      </c>
      <c r="G239" s="51"/>
      <c r="H239" s="65">
        <f>ROUND(G239*F239,2)</f>
        <v>0</v>
      </c>
      <c r="I239" s="424" t="str">
        <f t="shared" ca="1" si="21"/>
        <v/>
      </c>
      <c r="J239" s="425" t="str">
        <f t="shared" si="25"/>
        <v>Adjustment of Curb Stop BoxesCW 3210-R7each</v>
      </c>
      <c r="K239" s="426" t="e">
        <v>#N/A</v>
      </c>
      <c r="L239" s="427" t="str">
        <f t="shared" ca="1" si="22"/>
        <v>F0</v>
      </c>
      <c r="M239" s="427" t="str">
        <f t="shared" ca="1" si="23"/>
        <v>C2</v>
      </c>
      <c r="N239" s="427" t="str">
        <f t="shared" ca="1" si="24"/>
        <v>C2</v>
      </c>
      <c r="O239" s="36"/>
    </row>
    <row r="240" spans="1:15" ht="36.75" customHeight="1" x14ac:dyDescent="0.2">
      <c r="A240" s="114"/>
      <c r="B240" s="115"/>
      <c r="C240" s="257" t="s">
        <v>228</v>
      </c>
      <c r="D240" s="99"/>
      <c r="E240" s="177"/>
      <c r="F240" s="247"/>
      <c r="G240" s="65"/>
      <c r="H240" s="229"/>
      <c r="I240" s="424" t="str">
        <f t="shared" ca="1" si="21"/>
        <v>LOCKED</v>
      </c>
      <c r="J240" s="425" t="str">
        <f t="shared" si="25"/>
        <v>TEMPORARY PAVEMENT</v>
      </c>
      <c r="K240" s="426" t="e">
        <v>#N/A</v>
      </c>
      <c r="L240" s="427" t="str">
        <f t="shared" ca="1" si="22"/>
        <v>F0</v>
      </c>
      <c r="M240" s="427" t="str">
        <f t="shared" ca="1" si="23"/>
        <v>C2</v>
      </c>
      <c r="N240" s="427" t="str">
        <f t="shared" ca="1" si="24"/>
        <v>C2</v>
      </c>
      <c r="O240" s="36"/>
    </row>
    <row r="241" spans="1:15" ht="30" customHeight="1" x14ac:dyDescent="0.2">
      <c r="A241" s="97"/>
      <c r="B241" s="223" t="s">
        <v>345</v>
      </c>
      <c r="C241" s="176" t="s">
        <v>93</v>
      </c>
      <c r="D241" s="99" t="s">
        <v>91</v>
      </c>
      <c r="E241" s="177"/>
      <c r="F241" s="228"/>
      <c r="G241" s="65"/>
      <c r="H241" s="229"/>
      <c r="I241" s="424" t="str">
        <f t="shared" ca="1" si="21"/>
        <v>LOCKED</v>
      </c>
      <c r="J241" s="425" t="str">
        <f t="shared" si="25"/>
        <v>Crushed Sub-base MaterialCW 3110-R17</v>
      </c>
      <c r="K241" s="426" t="e">
        <v>#N/A</v>
      </c>
      <c r="L241" s="427" t="str">
        <f t="shared" ca="1" si="22"/>
        <v>F0</v>
      </c>
      <c r="M241" s="427" t="str">
        <f t="shared" ca="1" si="23"/>
        <v>C2</v>
      </c>
      <c r="N241" s="427" t="str">
        <f t="shared" ca="1" si="24"/>
        <v>C2</v>
      </c>
      <c r="O241" s="36"/>
    </row>
    <row r="242" spans="1:15" ht="30" customHeight="1" x14ac:dyDescent="0.2">
      <c r="A242" s="98"/>
      <c r="B242" s="134" t="s">
        <v>29</v>
      </c>
      <c r="C242" s="176" t="s">
        <v>94</v>
      </c>
      <c r="D242" s="99" t="s">
        <v>16</v>
      </c>
      <c r="E242" s="177" t="s">
        <v>95</v>
      </c>
      <c r="F242" s="228">
        <v>350</v>
      </c>
      <c r="G242" s="51"/>
      <c r="H242" s="65">
        <f>ROUND(G242*F242,2)</f>
        <v>0</v>
      </c>
      <c r="I242" s="424" t="str">
        <f t="shared" ca="1" si="21"/>
        <v/>
      </c>
      <c r="J242" s="425" t="str">
        <f t="shared" si="25"/>
        <v>50 mmtonne</v>
      </c>
      <c r="K242" s="426" t="e">
        <v>#N/A</v>
      </c>
      <c r="L242" s="427" t="str">
        <f t="shared" ca="1" si="22"/>
        <v>F0</v>
      </c>
      <c r="M242" s="427" t="str">
        <f t="shared" ca="1" si="23"/>
        <v>C2</v>
      </c>
      <c r="N242" s="427" t="str">
        <f t="shared" ca="1" si="24"/>
        <v>C2</v>
      </c>
      <c r="O242" s="36"/>
    </row>
    <row r="243" spans="1:15" ht="30" customHeight="1" x14ac:dyDescent="0.2">
      <c r="A243" s="98"/>
      <c r="B243" s="223" t="s">
        <v>346</v>
      </c>
      <c r="C243" s="176" t="s">
        <v>99</v>
      </c>
      <c r="D243" s="99" t="s">
        <v>91</v>
      </c>
      <c r="E243" s="177" t="s">
        <v>88</v>
      </c>
      <c r="F243" s="228">
        <v>40</v>
      </c>
      <c r="G243" s="51"/>
      <c r="H243" s="65">
        <f>ROUND(G243*F243,2)</f>
        <v>0</v>
      </c>
      <c r="I243" s="424" t="str">
        <f t="shared" ca="1" si="21"/>
        <v/>
      </c>
      <c r="J243" s="425" t="str">
        <f t="shared" si="25"/>
        <v>Supplying and Placing Base Course MaterialCW 3110-R17m³</v>
      </c>
      <c r="K243" s="426" t="e">
        <v>#N/A</v>
      </c>
      <c r="L243" s="427" t="str">
        <f t="shared" ca="1" si="22"/>
        <v>F0</v>
      </c>
      <c r="M243" s="427" t="str">
        <f t="shared" ca="1" si="23"/>
        <v>C2</v>
      </c>
      <c r="N243" s="427" t="str">
        <f t="shared" ca="1" si="24"/>
        <v>C2</v>
      </c>
      <c r="O243" s="36"/>
    </row>
    <row r="244" spans="1:15" ht="30" customHeight="1" x14ac:dyDescent="0.2">
      <c r="A244" s="131"/>
      <c r="B244" s="223" t="s">
        <v>347</v>
      </c>
      <c r="C244" s="294" t="s">
        <v>201</v>
      </c>
      <c r="D244" s="295" t="s">
        <v>156</v>
      </c>
      <c r="E244" s="296"/>
      <c r="F244" s="297"/>
      <c r="G244" s="298"/>
      <c r="H244" s="299"/>
      <c r="I244" s="424" t="str">
        <f t="shared" ca="1" si="21"/>
        <v>LOCKED</v>
      </c>
      <c r="J244" s="425" t="str">
        <f t="shared" si="25"/>
        <v>Construction of Asphaltic Concrete PavementsCW 3410-R9</v>
      </c>
      <c r="K244" s="426" t="e">
        <v>#N/A</v>
      </c>
      <c r="L244" s="427" t="str">
        <f t="shared" ca="1" si="22"/>
        <v>F0</v>
      </c>
      <c r="M244" s="427" t="str">
        <f t="shared" ca="1" si="23"/>
        <v>G</v>
      </c>
      <c r="N244" s="427" t="str">
        <f t="shared" ca="1" si="24"/>
        <v>C2</v>
      </c>
      <c r="O244" s="36"/>
    </row>
    <row r="245" spans="1:15" ht="30" customHeight="1" x14ac:dyDescent="0.2">
      <c r="A245" s="131"/>
      <c r="B245" s="134" t="s">
        <v>29</v>
      </c>
      <c r="C245" s="294" t="s">
        <v>157</v>
      </c>
      <c r="D245" s="295"/>
      <c r="E245" s="300"/>
      <c r="F245" s="297"/>
      <c r="G245" s="298"/>
      <c r="H245" s="299"/>
      <c r="I245" s="424" t="str">
        <f t="shared" ca="1" si="21"/>
        <v>LOCKED</v>
      </c>
      <c r="J245" s="425" t="str">
        <f t="shared" si="25"/>
        <v>Main Line Paving</v>
      </c>
      <c r="K245" s="426" t="e">
        <v>#N/A</v>
      </c>
      <c r="L245" s="427" t="str">
        <f t="shared" ca="1" si="22"/>
        <v>F0</v>
      </c>
      <c r="M245" s="427" t="str">
        <f t="shared" ca="1" si="23"/>
        <v>G</v>
      </c>
      <c r="N245" s="427" t="str">
        <f t="shared" ca="1" si="24"/>
        <v>C2</v>
      </c>
      <c r="O245" s="36"/>
    </row>
    <row r="246" spans="1:15" ht="30" customHeight="1" x14ac:dyDescent="0.2">
      <c r="A246" s="131"/>
      <c r="B246" s="132" t="s">
        <v>787</v>
      </c>
      <c r="C246" s="294" t="s">
        <v>788</v>
      </c>
      <c r="D246" s="295"/>
      <c r="E246" s="300" t="s">
        <v>95</v>
      </c>
      <c r="F246" s="297">
        <v>100</v>
      </c>
      <c r="G246" s="301"/>
      <c r="H246" s="65">
        <f>ROUND(G246*F246,2)</f>
        <v>0</v>
      </c>
      <c r="I246" s="424" t="str">
        <f t="shared" ca="1" si="21"/>
        <v/>
      </c>
      <c r="J246" s="425" t="str">
        <f t="shared" si="25"/>
        <v>Type IAtonne</v>
      </c>
      <c r="K246" s="426" t="e">
        <v>#N/A</v>
      </c>
      <c r="L246" s="427" t="str">
        <f t="shared" ca="1" si="22"/>
        <v>F0</v>
      </c>
      <c r="M246" s="427" t="str">
        <f t="shared" ca="1" si="23"/>
        <v>C2</v>
      </c>
      <c r="N246" s="427" t="str">
        <f t="shared" ca="1" si="24"/>
        <v>C2</v>
      </c>
      <c r="O246" s="36"/>
    </row>
    <row r="247" spans="1:15" s="106" customFormat="1" ht="36.75" customHeight="1" x14ac:dyDescent="0.2">
      <c r="A247" s="98"/>
      <c r="B247" s="133" t="s">
        <v>348</v>
      </c>
      <c r="C247" s="176" t="s">
        <v>349</v>
      </c>
      <c r="D247" s="99" t="s">
        <v>350</v>
      </c>
      <c r="E247" s="177" t="s">
        <v>84</v>
      </c>
      <c r="F247" s="228">
        <v>1000</v>
      </c>
      <c r="G247" s="51"/>
      <c r="H247" s="65">
        <f>ROUND(G247*F247,2)</f>
        <v>0</v>
      </c>
      <c r="I247" s="424" t="str">
        <f t="shared" ca="1" si="21"/>
        <v/>
      </c>
      <c r="J247" s="425" t="str">
        <f t="shared" si="25"/>
        <v>Temporary Pavement Under Structurem²</v>
      </c>
      <c r="K247" s="426" t="e">
        <v>#N/A</v>
      </c>
      <c r="L247" s="427" t="str">
        <f t="shared" ca="1" si="22"/>
        <v>F0</v>
      </c>
      <c r="M247" s="427" t="str">
        <f t="shared" ca="1" si="23"/>
        <v>C2</v>
      </c>
      <c r="N247" s="427" t="str">
        <f t="shared" ca="1" si="24"/>
        <v>C2</v>
      </c>
      <c r="O247" s="36"/>
    </row>
    <row r="248" spans="1:15" ht="39.950000000000003" customHeight="1" x14ac:dyDescent="0.2">
      <c r="A248" s="102"/>
      <c r="B248" s="116"/>
      <c r="C248" s="257" t="s">
        <v>351</v>
      </c>
      <c r="D248" s="236"/>
      <c r="E248" s="258"/>
      <c r="F248" s="250"/>
      <c r="G248" s="65"/>
      <c r="H248" s="259"/>
      <c r="I248" s="424" t="str">
        <f t="shared" ca="1" si="21"/>
        <v>LOCKED</v>
      </c>
      <c r="J248" s="425" t="str">
        <f t="shared" si="25"/>
        <v>ACTIVE TRANSPORTATION PATHWAY</v>
      </c>
      <c r="K248" s="426" t="e">
        <v>#N/A</v>
      </c>
      <c r="L248" s="427" t="str">
        <f t="shared" ca="1" si="22"/>
        <v>G</v>
      </c>
      <c r="M248" s="427" t="str">
        <f t="shared" ca="1" si="23"/>
        <v>C2</v>
      </c>
      <c r="N248" s="427" t="str">
        <f t="shared" ca="1" si="24"/>
        <v>C2</v>
      </c>
      <c r="O248" s="36"/>
    </row>
    <row r="249" spans="1:15" ht="30" customHeight="1" x14ac:dyDescent="0.2">
      <c r="A249" s="98"/>
      <c r="B249" s="134" t="s">
        <v>352</v>
      </c>
      <c r="C249" s="176" t="s">
        <v>86</v>
      </c>
      <c r="D249" s="99" t="s">
        <v>91</v>
      </c>
      <c r="E249" s="177" t="s">
        <v>88</v>
      </c>
      <c r="F249" s="228">
        <v>750</v>
      </c>
      <c r="G249" s="51"/>
      <c r="H249" s="65">
        <f>ROUND(G249*F249,2)</f>
        <v>0</v>
      </c>
      <c r="I249" s="424" t="str">
        <f t="shared" ca="1" si="21"/>
        <v/>
      </c>
      <c r="J249" s="425" t="str">
        <f t="shared" si="25"/>
        <v>ExcavationCW 3110-R17m³</v>
      </c>
      <c r="K249" s="426" t="e">
        <v>#N/A</v>
      </c>
      <c r="L249" s="427" t="str">
        <f t="shared" ca="1" si="22"/>
        <v>F0</v>
      </c>
      <c r="M249" s="427" t="str">
        <f t="shared" ca="1" si="23"/>
        <v>C2</v>
      </c>
      <c r="N249" s="427" t="str">
        <f t="shared" ca="1" si="24"/>
        <v>C2</v>
      </c>
      <c r="O249" s="36"/>
    </row>
    <row r="250" spans="1:15" ht="30" customHeight="1" x14ac:dyDescent="0.2">
      <c r="A250" s="97"/>
      <c r="B250" s="134" t="s">
        <v>353</v>
      </c>
      <c r="C250" s="176" t="s">
        <v>90</v>
      </c>
      <c r="D250" s="99" t="s">
        <v>91</v>
      </c>
      <c r="E250" s="177" t="s">
        <v>84</v>
      </c>
      <c r="F250" s="228">
        <v>2700</v>
      </c>
      <c r="G250" s="51"/>
      <c r="H250" s="65">
        <f>ROUND(G250*F250,2)</f>
        <v>0</v>
      </c>
      <c r="I250" s="424" t="str">
        <f t="shared" ca="1" si="21"/>
        <v/>
      </c>
      <c r="J250" s="425" t="str">
        <f t="shared" si="25"/>
        <v>Sub-Grade CompactionCW 3110-R17m²</v>
      </c>
      <c r="K250" s="426" t="e">
        <v>#N/A</v>
      </c>
      <c r="L250" s="427" t="str">
        <f t="shared" ca="1" si="22"/>
        <v>F0</v>
      </c>
      <c r="M250" s="427" t="str">
        <f t="shared" ca="1" si="23"/>
        <v>C2</v>
      </c>
      <c r="N250" s="427" t="str">
        <f t="shared" ca="1" si="24"/>
        <v>C2</v>
      </c>
      <c r="O250" s="36"/>
    </row>
    <row r="251" spans="1:15" ht="30" customHeight="1" x14ac:dyDescent="0.2">
      <c r="A251" s="97"/>
      <c r="B251" s="134" t="s">
        <v>354</v>
      </c>
      <c r="C251" s="176" t="s">
        <v>93</v>
      </c>
      <c r="D251" s="99" t="s">
        <v>91</v>
      </c>
      <c r="E251" s="177"/>
      <c r="F251" s="228"/>
      <c r="G251" s="65"/>
      <c r="H251" s="229"/>
      <c r="I251" s="424" t="str">
        <f t="shared" ca="1" si="21"/>
        <v>LOCKED</v>
      </c>
      <c r="J251" s="425" t="str">
        <f t="shared" si="25"/>
        <v>Crushed Sub-base MaterialCW 3110-R17</v>
      </c>
      <c r="K251" s="426" t="e">
        <v>#N/A</v>
      </c>
      <c r="L251" s="427" t="str">
        <f t="shared" ca="1" si="22"/>
        <v>F0</v>
      </c>
      <c r="M251" s="427" t="str">
        <f t="shared" ca="1" si="23"/>
        <v>C2</v>
      </c>
      <c r="N251" s="427" t="str">
        <f t="shared" ca="1" si="24"/>
        <v>C2</v>
      </c>
      <c r="O251" s="36"/>
    </row>
    <row r="252" spans="1:15" ht="30" customHeight="1" x14ac:dyDescent="0.2">
      <c r="A252" s="98"/>
      <c r="B252" s="134" t="s">
        <v>29</v>
      </c>
      <c r="C252" s="176" t="s">
        <v>94</v>
      </c>
      <c r="D252" s="99" t="s">
        <v>16</v>
      </c>
      <c r="E252" s="177" t="s">
        <v>95</v>
      </c>
      <c r="F252" s="228">
        <v>1000</v>
      </c>
      <c r="G252" s="51"/>
      <c r="H252" s="252">
        <f>ROUND(G252*F252,2)</f>
        <v>0</v>
      </c>
      <c r="I252" s="424" t="str">
        <f t="shared" ca="1" si="21"/>
        <v/>
      </c>
      <c r="J252" s="425" t="str">
        <f t="shared" si="25"/>
        <v>50 mmtonne</v>
      </c>
      <c r="K252" s="426" t="e">
        <v>#N/A</v>
      </c>
      <c r="L252" s="427" t="str">
        <f t="shared" ca="1" si="22"/>
        <v>F0</v>
      </c>
      <c r="M252" s="427" t="str">
        <f t="shared" ca="1" si="23"/>
        <v>C2</v>
      </c>
      <c r="N252" s="427" t="str">
        <f t="shared" ca="1" si="24"/>
        <v>C2</v>
      </c>
      <c r="O252" s="36"/>
    </row>
    <row r="253" spans="1:15" ht="30" customHeight="1" x14ac:dyDescent="0.2">
      <c r="A253" s="98"/>
      <c r="B253" s="223" t="s">
        <v>355</v>
      </c>
      <c r="C253" s="176" t="s">
        <v>99</v>
      </c>
      <c r="D253" s="99" t="s">
        <v>91</v>
      </c>
      <c r="E253" s="177" t="s">
        <v>88</v>
      </c>
      <c r="F253" s="228">
        <v>150</v>
      </c>
      <c r="G253" s="51"/>
      <c r="H253" s="252">
        <f>ROUND(G253*F253,2)</f>
        <v>0</v>
      </c>
      <c r="I253" s="424" t="str">
        <f t="shared" ca="1" si="21"/>
        <v/>
      </c>
      <c r="J253" s="425" t="str">
        <f t="shared" si="25"/>
        <v>Supplying and Placing Base Course MaterialCW 3110-R17m³</v>
      </c>
      <c r="K253" s="426" t="e">
        <v>#N/A</v>
      </c>
      <c r="L253" s="427" t="str">
        <f t="shared" ca="1" si="22"/>
        <v>F0</v>
      </c>
      <c r="M253" s="427" t="str">
        <f t="shared" ca="1" si="23"/>
        <v>C2</v>
      </c>
      <c r="N253" s="427" t="str">
        <f t="shared" ca="1" si="24"/>
        <v>C2</v>
      </c>
      <c r="O253" s="36"/>
    </row>
    <row r="254" spans="1:15" ht="30" customHeight="1" x14ac:dyDescent="0.2">
      <c r="A254" s="98"/>
      <c r="B254" s="46" t="s">
        <v>356</v>
      </c>
      <c r="C254" s="176" t="s">
        <v>111</v>
      </c>
      <c r="D254" s="99" t="s">
        <v>112</v>
      </c>
      <c r="E254" s="177" t="s">
        <v>84</v>
      </c>
      <c r="F254" s="228">
        <v>2700</v>
      </c>
      <c r="G254" s="51"/>
      <c r="H254" s="252">
        <f>ROUND(G254*F254,2)</f>
        <v>0</v>
      </c>
      <c r="I254" s="424" t="str">
        <f t="shared" ca="1" si="21"/>
        <v/>
      </c>
      <c r="J254" s="425" t="str">
        <f t="shared" si="25"/>
        <v>Separation Geotextile FabricCW 3130-R4m²</v>
      </c>
      <c r="K254" s="426" t="e">
        <v>#N/A</v>
      </c>
      <c r="L254" s="427" t="str">
        <f t="shared" ca="1" si="22"/>
        <v>F0</v>
      </c>
      <c r="M254" s="427" t="str">
        <f t="shared" ca="1" si="23"/>
        <v>C2</v>
      </c>
      <c r="N254" s="427" t="str">
        <f t="shared" ca="1" si="24"/>
        <v>C2</v>
      </c>
      <c r="O254" s="36"/>
    </row>
    <row r="255" spans="1:15" ht="45" customHeight="1" x14ac:dyDescent="0.2">
      <c r="A255" s="98"/>
      <c r="B255" s="46" t="s">
        <v>357</v>
      </c>
      <c r="C255" s="176" t="s">
        <v>201</v>
      </c>
      <c r="D255" s="99" t="s">
        <v>156</v>
      </c>
      <c r="E255" s="177"/>
      <c r="F255" s="228"/>
      <c r="G255" s="65"/>
      <c r="H255" s="252"/>
      <c r="I255" s="424" t="str">
        <f t="shared" ca="1" si="21"/>
        <v>LOCKED</v>
      </c>
      <c r="J255" s="425" t="str">
        <f t="shared" si="25"/>
        <v>Construction of Asphaltic Concrete PavementsCW 3410-R9</v>
      </c>
      <c r="K255" s="426" t="e">
        <v>#N/A</v>
      </c>
      <c r="L255" s="427" t="str">
        <f t="shared" ca="1" si="22"/>
        <v>F0</v>
      </c>
      <c r="M255" s="427" t="str">
        <f t="shared" ca="1" si="23"/>
        <v>C2</v>
      </c>
      <c r="N255" s="427" t="str">
        <f t="shared" ca="1" si="24"/>
        <v>C2</v>
      </c>
      <c r="O255" s="36"/>
    </row>
    <row r="256" spans="1:15" ht="30" customHeight="1" x14ac:dyDescent="0.2">
      <c r="A256" s="98"/>
      <c r="B256" s="134" t="s">
        <v>29</v>
      </c>
      <c r="C256" s="176" t="s">
        <v>157</v>
      </c>
      <c r="D256" s="99"/>
      <c r="E256" s="177"/>
      <c r="F256" s="228"/>
      <c r="G256" s="65"/>
      <c r="H256" s="252"/>
      <c r="I256" s="424" t="str">
        <f t="shared" ca="1" si="21"/>
        <v>LOCKED</v>
      </c>
      <c r="J256" s="425" t="str">
        <f t="shared" si="25"/>
        <v>Main Line Paving</v>
      </c>
      <c r="K256" s="426" t="e">
        <v>#N/A</v>
      </c>
      <c r="L256" s="427" t="str">
        <f t="shared" ca="1" si="22"/>
        <v>F0</v>
      </c>
      <c r="M256" s="427" t="str">
        <f t="shared" ca="1" si="23"/>
        <v>C2</v>
      </c>
      <c r="N256" s="427" t="str">
        <f t="shared" ca="1" si="24"/>
        <v>C2</v>
      </c>
      <c r="O256" s="36"/>
    </row>
    <row r="257" spans="1:15" ht="30" customHeight="1" x14ac:dyDescent="0.2">
      <c r="A257" s="98"/>
      <c r="B257" s="105" t="s">
        <v>787</v>
      </c>
      <c r="C257" s="240" t="s">
        <v>788</v>
      </c>
      <c r="D257" s="241"/>
      <c r="E257" s="242" t="s">
        <v>95</v>
      </c>
      <c r="F257" s="243">
        <v>480</v>
      </c>
      <c r="G257" s="244"/>
      <c r="H257" s="280">
        <f>ROUND(G257*F257,2)</f>
        <v>0</v>
      </c>
      <c r="I257" s="424" t="str">
        <f t="shared" ca="1" si="21"/>
        <v/>
      </c>
      <c r="J257" s="425" t="str">
        <f t="shared" si="25"/>
        <v>Type IAtonne</v>
      </c>
      <c r="K257" s="426" t="e">
        <v>#N/A</v>
      </c>
      <c r="L257" s="427" t="str">
        <f t="shared" ca="1" si="22"/>
        <v>F0</v>
      </c>
      <c r="M257" s="427" t="str">
        <f t="shared" ca="1" si="23"/>
        <v>C2</v>
      </c>
      <c r="N257" s="427" t="str">
        <f t="shared" ca="1" si="24"/>
        <v>C2</v>
      </c>
      <c r="O257" s="36"/>
    </row>
    <row r="258" spans="1:15" ht="30" customHeight="1" x14ac:dyDescent="0.2">
      <c r="A258" s="98"/>
      <c r="B258" s="46" t="s">
        <v>358</v>
      </c>
      <c r="C258" s="176" t="s">
        <v>169</v>
      </c>
      <c r="D258" s="99" t="s">
        <v>173</v>
      </c>
      <c r="E258" s="177"/>
      <c r="F258" s="282"/>
      <c r="G258" s="65"/>
      <c r="H258" s="252"/>
      <c r="I258" s="424" t="str">
        <f t="shared" ca="1" si="21"/>
        <v>LOCKED</v>
      </c>
      <c r="J258" s="425" t="str">
        <f t="shared" si="25"/>
        <v>Crack SealingCW 3250-R7</v>
      </c>
      <c r="K258" s="426" t="e">
        <v>#N/A</v>
      </c>
      <c r="L258" s="427" t="str">
        <f t="shared" ca="1" si="22"/>
        <v>F0</v>
      </c>
      <c r="M258" s="427" t="str">
        <f t="shared" ca="1" si="23"/>
        <v>C2</v>
      </c>
      <c r="N258" s="427" t="str">
        <f t="shared" ca="1" si="24"/>
        <v>C2</v>
      </c>
      <c r="O258" s="36"/>
    </row>
    <row r="259" spans="1:15" s="106" customFormat="1" ht="30" customHeight="1" x14ac:dyDescent="0.2">
      <c r="A259" s="98"/>
      <c r="B259" s="134" t="s">
        <v>29</v>
      </c>
      <c r="C259" s="176" t="s">
        <v>359</v>
      </c>
      <c r="D259" s="99" t="s">
        <v>16</v>
      </c>
      <c r="E259" s="177" t="s">
        <v>34</v>
      </c>
      <c r="F259" s="228">
        <v>400</v>
      </c>
      <c r="G259" s="51"/>
      <c r="H259" s="252">
        <f>ROUND(G259*F259,2)</f>
        <v>0</v>
      </c>
      <c r="I259" s="424" t="str">
        <f t="shared" ca="1" si="21"/>
        <v/>
      </c>
      <c r="J259" s="425" t="str">
        <f t="shared" si="25"/>
        <v>2 mm to 10 mm Widem</v>
      </c>
      <c r="K259" s="426" t="e">
        <v>#N/A</v>
      </c>
      <c r="L259" s="427" t="str">
        <f t="shared" ca="1" si="22"/>
        <v>F0</v>
      </c>
      <c r="M259" s="427" t="str">
        <f t="shared" ca="1" si="23"/>
        <v>C2</v>
      </c>
      <c r="N259" s="427" t="str">
        <f t="shared" ca="1" si="24"/>
        <v>C2</v>
      </c>
      <c r="O259" s="36"/>
    </row>
    <row r="260" spans="1:15" s="106" customFormat="1" ht="30" customHeight="1" x14ac:dyDescent="0.2">
      <c r="A260" s="98"/>
      <c r="B260" s="134" t="s">
        <v>32</v>
      </c>
      <c r="C260" s="238" t="s">
        <v>822</v>
      </c>
      <c r="D260" s="99" t="s">
        <v>16</v>
      </c>
      <c r="E260" s="239" t="s">
        <v>34</v>
      </c>
      <c r="F260" s="228">
        <v>400</v>
      </c>
      <c r="G260" s="81"/>
      <c r="H260" s="252">
        <f>ROUND(G260*F260,2)</f>
        <v>0</v>
      </c>
      <c r="I260" s="424" t="str">
        <f t="shared" ca="1" si="21"/>
        <v/>
      </c>
      <c r="J260" s="425" t="str">
        <f t="shared" si="25"/>
        <v>&gt;10 mm to 25 mm Widem</v>
      </c>
      <c r="K260" s="426" t="e">
        <v>#N/A</v>
      </c>
      <c r="L260" s="427" t="str">
        <f t="shared" ca="1" si="22"/>
        <v>F0</v>
      </c>
      <c r="M260" s="427" t="str">
        <f t="shared" ca="1" si="23"/>
        <v>C2</v>
      </c>
      <c r="N260" s="427" t="str">
        <f t="shared" ca="1" si="24"/>
        <v>C2</v>
      </c>
      <c r="O260" s="36"/>
    </row>
    <row r="261" spans="1:15" s="106" customFormat="1" ht="36" customHeight="1" x14ac:dyDescent="0.2">
      <c r="A261" s="102"/>
      <c r="B261" s="110"/>
      <c r="C261" s="257" t="s">
        <v>232</v>
      </c>
      <c r="D261" s="236"/>
      <c r="E261" s="258"/>
      <c r="F261" s="250"/>
      <c r="G261" s="65"/>
      <c r="H261" s="259"/>
      <c r="I261" s="424" t="str">
        <f t="shared" ca="1" si="21"/>
        <v>LOCKED</v>
      </c>
      <c r="J261" s="425" t="str">
        <f t="shared" si="25"/>
        <v>MISCELLANEOUS</v>
      </c>
      <c r="K261" s="426" t="e">
        <v>#N/A</v>
      </c>
      <c r="L261" s="427" t="str">
        <f t="shared" ca="1" si="22"/>
        <v>G</v>
      </c>
      <c r="M261" s="427" t="str">
        <f t="shared" ca="1" si="23"/>
        <v>C2</v>
      </c>
      <c r="N261" s="427" t="str">
        <f t="shared" ca="1" si="24"/>
        <v>C2</v>
      </c>
      <c r="O261" s="36"/>
    </row>
    <row r="262" spans="1:15" s="106" customFormat="1" ht="30" customHeight="1" x14ac:dyDescent="0.2">
      <c r="A262" s="102"/>
      <c r="B262" s="223" t="s">
        <v>360</v>
      </c>
      <c r="C262" s="117" t="s">
        <v>234</v>
      </c>
      <c r="D262" s="118" t="s">
        <v>235</v>
      </c>
      <c r="E262" s="119" t="s">
        <v>56</v>
      </c>
      <c r="F262" s="120">
        <v>61</v>
      </c>
      <c r="G262" s="51"/>
      <c r="H262" s="65">
        <f t="shared" ref="H262:H276" si="29">ROUND(G262*F262,2)</f>
        <v>0</v>
      </c>
      <c r="I262" s="424" t="str">
        <f t="shared" ref="I262:I325" ca="1" si="30">IF(CELL("protect",$G262)=1, "LOCKED", "")</f>
        <v/>
      </c>
      <c r="J262" s="425" t="str">
        <f t="shared" si="25"/>
        <v>Tree Removaleach</v>
      </c>
      <c r="K262" s="426" t="e">
        <v>#N/A</v>
      </c>
      <c r="L262" s="427" t="str">
        <f t="shared" ref="L262:L325" ca="1" si="31">CELL("format",$F262)</f>
        <v>G</v>
      </c>
      <c r="M262" s="427" t="str">
        <f t="shared" ref="M262:M325" ca="1" si="32">CELL("format",$G262)</f>
        <v>C2</v>
      </c>
      <c r="N262" s="427" t="str">
        <f t="shared" ref="N262:N325" ca="1" si="33">CELL("format",$H262)</f>
        <v>C2</v>
      </c>
      <c r="O262" s="36"/>
    </row>
    <row r="263" spans="1:15" s="106" customFormat="1" ht="30" customHeight="1" x14ac:dyDescent="0.2">
      <c r="A263" s="102"/>
      <c r="B263" s="46" t="s">
        <v>361</v>
      </c>
      <c r="C263" s="117" t="s">
        <v>362</v>
      </c>
      <c r="D263" s="118" t="s">
        <v>363</v>
      </c>
      <c r="E263" s="119" t="s">
        <v>34</v>
      </c>
      <c r="F263" s="120">
        <v>80</v>
      </c>
      <c r="G263" s="51"/>
      <c r="H263" s="65">
        <f t="shared" si="29"/>
        <v>0</v>
      </c>
      <c r="I263" s="424" t="str">
        <f t="shared" ca="1" si="30"/>
        <v/>
      </c>
      <c r="J263" s="425" t="str">
        <f t="shared" ref="J263:J326" si="34">CLEAN(CONCATENATE(TRIM($A263),TRIM($C263),IF(LEFT($D263)&lt;&gt;"E",TRIM($D263),),TRIM($E263)))</f>
        <v>Chain Link Fence Removalm</v>
      </c>
      <c r="K263" s="426" t="e">
        <v>#N/A</v>
      </c>
      <c r="L263" s="427" t="str">
        <f t="shared" ca="1" si="31"/>
        <v>G</v>
      </c>
      <c r="M263" s="427" t="str">
        <f t="shared" ca="1" si="32"/>
        <v>C2</v>
      </c>
      <c r="N263" s="427" t="str">
        <f t="shared" ca="1" si="33"/>
        <v>C2</v>
      </c>
      <c r="O263" s="36"/>
    </row>
    <row r="264" spans="1:15" s="106" customFormat="1" ht="30" customHeight="1" x14ac:dyDescent="0.2">
      <c r="A264" s="102"/>
      <c r="B264" s="46" t="s">
        <v>364</v>
      </c>
      <c r="C264" s="117" t="s">
        <v>365</v>
      </c>
      <c r="D264" s="118" t="s">
        <v>367</v>
      </c>
      <c r="E264" s="119"/>
      <c r="F264" s="120"/>
      <c r="G264" s="65"/>
      <c r="H264" s="65"/>
      <c r="I264" s="424" t="str">
        <f t="shared" ca="1" si="30"/>
        <v>LOCKED</v>
      </c>
      <c r="J264" s="425" t="str">
        <f t="shared" si="34"/>
        <v>Chain Link FenceCW 3550-R2</v>
      </c>
      <c r="K264" s="426" t="e">
        <v>#N/A</v>
      </c>
      <c r="L264" s="427" t="str">
        <f t="shared" ca="1" si="31"/>
        <v>G</v>
      </c>
      <c r="M264" s="427" t="str">
        <f t="shared" ca="1" si="32"/>
        <v>C2</v>
      </c>
      <c r="N264" s="427" t="str">
        <f t="shared" ca="1" si="33"/>
        <v>C2</v>
      </c>
      <c r="O264" s="36"/>
    </row>
    <row r="265" spans="1:15" s="106" customFormat="1" ht="30" customHeight="1" x14ac:dyDescent="0.2">
      <c r="A265" s="102"/>
      <c r="B265" s="46" t="s">
        <v>29</v>
      </c>
      <c r="C265" s="117" t="s">
        <v>366</v>
      </c>
      <c r="E265" s="119" t="s">
        <v>34</v>
      </c>
      <c r="F265" s="120">
        <v>80</v>
      </c>
      <c r="G265" s="51"/>
      <c r="H265" s="65">
        <f>ROUND(G265*F265,2)</f>
        <v>0</v>
      </c>
      <c r="I265" s="424" t="str">
        <f t="shared" ca="1" si="30"/>
        <v/>
      </c>
      <c r="J265" s="425" t="str">
        <f t="shared" si="34"/>
        <v>1.83m Heightm</v>
      </c>
      <c r="K265" s="426" t="e">
        <v>#N/A</v>
      </c>
      <c r="L265" s="427" t="str">
        <f t="shared" ca="1" si="31"/>
        <v>G</v>
      </c>
      <c r="M265" s="427" t="str">
        <f t="shared" ca="1" si="32"/>
        <v>C2</v>
      </c>
      <c r="N265" s="427" t="str">
        <f t="shared" ca="1" si="33"/>
        <v>C2</v>
      </c>
      <c r="O265" s="36"/>
    </row>
    <row r="266" spans="1:15" s="106" customFormat="1" ht="30" customHeight="1" x14ac:dyDescent="0.2">
      <c r="A266" s="102"/>
      <c r="B266" s="223" t="s">
        <v>368</v>
      </c>
      <c r="C266" s="117" t="s">
        <v>369</v>
      </c>
      <c r="D266" s="118" t="s">
        <v>370</v>
      </c>
      <c r="E266" s="119" t="s">
        <v>34</v>
      </c>
      <c r="F266" s="120">
        <v>5</v>
      </c>
      <c r="G266" s="51"/>
      <c r="H266" s="65">
        <f t="shared" si="29"/>
        <v>0</v>
      </c>
      <c r="I266" s="424" t="str">
        <f t="shared" ca="1" si="30"/>
        <v/>
      </c>
      <c r="J266" s="425" t="str">
        <f t="shared" si="34"/>
        <v>Wood Fence Removalm</v>
      </c>
      <c r="K266" s="426" t="e">
        <v>#N/A</v>
      </c>
      <c r="L266" s="427" t="str">
        <f t="shared" ca="1" si="31"/>
        <v>G</v>
      </c>
      <c r="M266" s="427" t="str">
        <f t="shared" ca="1" si="32"/>
        <v>C2</v>
      </c>
      <c r="N266" s="427" t="str">
        <f t="shared" ca="1" si="33"/>
        <v>C2</v>
      </c>
      <c r="O266" s="36"/>
    </row>
    <row r="267" spans="1:15" s="106" customFormat="1" ht="30" customHeight="1" x14ac:dyDescent="0.2">
      <c r="A267" s="102"/>
      <c r="B267" s="46" t="s">
        <v>371</v>
      </c>
      <c r="C267" s="117" t="s">
        <v>372</v>
      </c>
      <c r="D267" s="118" t="s">
        <v>370</v>
      </c>
      <c r="E267" s="119" t="s">
        <v>84</v>
      </c>
      <c r="F267" s="120">
        <v>10</v>
      </c>
      <c r="G267" s="51"/>
      <c r="H267" s="65">
        <f t="shared" si="29"/>
        <v>0</v>
      </c>
      <c r="I267" s="424" t="str">
        <f t="shared" ca="1" si="30"/>
        <v/>
      </c>
      <c r="J267" s="425" t="str">
        <f t="shared" si="34"/>
        <v>Grouted Rip Rap Removalm²</v>
      </c>
      <c r="K267" s="426" t="e">
        <v>#N/A</v>
      </c>
      <c r="L267" s="427" t="str">
        <f t="shared" ca="1" si="31"/>
        <v>G</v>
      </c>
      <c r="M267" s="427" t="str">
        <f t="shared" ca="1" si="32"/>
        <v>C2</v>
      </c>
      <c r="N267" s="427" t="str">
        <f t="shared" ca="1" si="33"/>
        <v>C2</v>
      </c>
      <c r="O267" s="36"/>
    </row>
    <row r="268" spans="1:15" s="106" customFormat="1" ht="30" customHeight="1" x14ac:dyDescent="0.2">
      <c r="A268" s="102"/>
      <c r="B268" s="223" t="s">
        <v>373</v>
      </c>
      <c r="C268" s="117" t="s">
        <v>374</v>
      </c>
      <c r="D268" s="118" t="s">
        <v>370</v>
      </c>
      <c r="E268" s="119" t="s">
        <v>56</v>
      </c>
      <c r="F268" s="120">
        <v>4</v>
      </c>
      <c r="G268" s="51"/>
      <c r="H268" s="65">
        <f t="shared" si="29"/>
        <v>0</v>
      </c>
      <c r="I268" s="424" t="str">
        <f t="shared" ca="1" si="30"/>
        <v/>
      </c>
      <c r="J268" s="425" t="str">
        <f t="shared" si="34"/>
        <v>Landscape Boulder Relocationeach</v>
      </c>
      <c r="K268" s="426" t="e">
        <v>#N/A</v>
      </c>
      <c r="L268" s="427" t="str">
        <f t="shared" ca="1" si="31"/>
        <v>G</v>
      </c>
      <c r="M268" s="427" t="str">
        <f t="shared" ca="1" si="32"/>
        <v>C2</v>
      </c>
      <c r="N268" s="427" t="str">
        <f t="shared" ca="1" si="33"/>
        <v>C2</v>
      </c>
      <c r="O268" s="36"/>
    </row>
    <row r="269" spans="1:15" s="106" customFormat="1" ht="30" customHeight="1" x14ac:dyDescent="0.2">
      <c r="A269" s="102"/>
      <c r="B269" s="135" t="s">
        <v>375</v>
      </c>
      <c r="C269" s="117" t="s">
        <v>376</v>
      </c>
      <c r="D269" s="118" t="s">
        <v>370</v>
      </c>
      <c r="E269" s="119" t="s">
        <v>56</v>
      </c>
      <c r="F269" s="120">
        <v>2</v>
      </c>
      <c r="G269" s="51"/>
      <c r="H269" s="65">
        <f t="shared" si="29"/>
        <v>0</v>
      </c>
      <c r="I269" s="424" t="str">
        <f t="shared" ca="1" si="30"/>
        <v/>
      </c>
      <c r="J269" s="425" t="str">
        <f t="shared" si="34"/>
        <v>Landscape Planter Relocationeach</v>
      </c>
      <c r="K269" s="426" t="e">
        <v>#N/A</v>
      </c>
      <c r="L269" s="427" t="str">
        <f t="shared" ca="1" si="31"/>
        <v>G</v>
      </c>
      <c r="M269" s="427" t="str">
        <f t="shared" ca="1" si="32"/>
        <v>C2</v>
      </c>
      <c r="N269" s="427" t="str">
        <f t="shared" ca="1" si="33"/>
        <v>C2</v>
      </c>
      <c r="O269" s="36"/>
    </row>
    <row r="270" spans="1:15" s="106" customFormat="1" ht="45" customHeight="1" x14ac:dyDescent="0.2">
      <c r="A270" s="102"/>
      <c r="B270" s="122" t="s">
        <v>377</v>
      </c>
      <c r="C270" s="117" t="s">
        <v>378</v>
      </c>
      <c r="D270" s="118" t="s">
        <v>370</v>
      </c>
      <c r="E270" s="119" t="s">
        <v>56</v>
      </c>
      <c r="F270" s="120">
        <v>2</v>
      </c>
      <c r="G270" s="51"/>
      <c r="H270" s="65">
        <f t="shared" si="29"/>
        <v>0</v>
      </c>
      <c r="I270" s="424" t="str">
        <f t="shared" ca="1" si="30"/>
        <v/>
      </c>
      <c r="J270" s="425" t="str">
        <f t="shared" si="34"/>
        <v>Relocation of "Transcona Community Path Sign"each</v>
      </c>
      <c r="K270" s="426" t="e">
        <v>#N/A</v>
      </c>
      <c r="L270" s="427" t="str">
        <f t="shared" ca="1" si="31"/>
        <v>G</v>
      </c>
      <c r="M270" s="427" t="str">
        <f t="shared" ca="1" si="32"/>
        <v>C2</v>
      </c>
      <c r="N270" s="427" t="str">
        <f t="shared" ca="1" si="33"/>
        <v>C2</v>
      </c>
      <c r="O270" s="36"/>
    </row>
    <row r="271" spans="1:15" s="106" customFormat="1" ht="45" customHeight="1" x14ac:dyDescent="0.2">
      <c r="A271" s="102"/>
      <c r="B271" s="122" t="s">
        <v>379</v>
      </c>
      <c r="C271" s="117" t="s">
        <v>244</v>
      </c>
      <c r="D271" s="118" t="s">
        <v>245</v>
      </c>
      <c r="E271" s="119" t="s">
        <v>250</v>
      </c>
      <c r="F271" s="120">
        <v>1</v>
      </c>
      <c r="G271" s="51"/>
      <c r="H271" s="65">
        <f t="shared" si="29"/>
        <v>0</v>
      </c>
      <c r="I271" s="424" t="str">
        <f t="shared" ca="1" si="30"/>
        <v/>
      </c>
      <c r="J271" s="425" t="str">
        <f t="shared" si="34"/>
        <v>Supply and Installation of Crash Attenuation BarrierLS</v>
      </c>
      <c r="K271" s="426" t="e">
        <v>#N/A</v>
      </c>
      <c r="L271" s="427" t="str">
        <f t="shared" ca="1" si="31"/>
        <v>G</v>
      </c>
      <c r="M271" s="427" t="str">
        <f t="shared" ca="1" si="32"/>
        <v>C2</v>
      </c>
      <c r="N271" s="427" t="str">
        <f t="shared" ca="1" si="33"/>
        <v>C2</v>
      </c>
      <c r="O271" s="36"/>
    </row>
    <row r="272" spans="1:15" s="106" customFormat="1" ht="30" customHeight="1" x14ac:dyDescent="0.2">
      <c r="A272" s="136"/>
      <c r="B272" s="122" t="s">
        <v>380</v>
      </c>
      <c r="C272" s="117" t="s">
        <v>381</v>
      </c>
      <c r="D272" s="302" t="s">
        <v>382</v>
      </c>
      <c r="E272" s="272" t="s">
        <v>250</v>
      </c>
      <c r="F272" s="273">
        <v>1</v>
      </c>
      <c r="G272" s="270"/>
      <c r="H272" s="271">
        <f t="shared" si="29"/>
        <v>0</v>
      </c>
      <c r="I272" s="424" t="str">
        <f t="shared" ca="1" si="30"/>
        <v/>
      </c>
      <c r="J272" s="425" t="str">
        <f t="shared" si="34"/>
        <v>Relocation of Transcona BIZ PedestalLS</v>
      </c>
      <c r="K272" s="426" t="e">
        <v>#N/A</v>
      </c>
      <c r="L272" s="427" t="str">
        <f t="shared" ca="1" si="31"/>
        <v>F0</v>
      </c>
      <c r="M272" s="427" t="str">
        <f t="shared" ca="1" si="32"/>
        <v>C2</v>
      </c>
      <c r="N272" s="427" t="str">
        <f t="shared" ca="1" si="33"/>
        <v>C2</v>
      </c>
      <c r="O272" s="36"/>
    </row>
    <row r="273" spans="1:15" s="106" customFormat="1" ht="30" customHeight="1" x14ac:dyDescent="0.2">
      <c r="A273" s="102"/>
      <c r="B273" s="122" t="s">
        <v>383</v>
      </c>
      <c r="C273" s="117" t="s">
        <v>258</v>
      </c>
      <c r="D273" s="302" t="s">
        <v>259</v>
      </c>
      <c r="E273" s="272" t="s">
        <v>260</v>
      </c>
      <c r="F273" s="303">
        <v>25</v>
      </c>
      <c r="G273" s="270"/>
      <c r="H273" s="271">
        <f t="shared" si="29"/>
        <v>0</v>
      </c>
      <c r="I273" s="424" t="str">
        <f t="shared" ca="1" si="30"/>
        <v/>
      </c>
      <c r="J273" s="425" t="str">
        <f t="shared" si="34"/>
        <v>Hydro Excavationhrs</v>
      </c>
      <c r="K273" s="426" t="e">
        <v>#N/A</v>
      </c>
      <c r="L273" s="427" t="str">
        <f t="shared" ca="1" si="31"/>
        <v>G</v>
      </c>
      <c r="M273" s="427" t="str">
        <f t="shared" ca="1" si="32"/>
        <v>C2</v>
      </c>
      <c r="N273" s="427" t="str">
        <f t="shared" ca="1" si="33"/>
        <v>C2</v>
      </c>
      <c r="O273" s="36"/>
    </row>
    <row r="274" spans="1:15" ht="30" customHeight="1" x14ac:dyDescent="0.2">
      <c r="A274" s="137"/>
      <c r="B274" s="122" t="s">
        <v>384</v>
      </c>
      <c r="C274" s="117" t="s">
        <v>385</v>
      </c>
      <c r="D274" s="231" t="s">
        <v>386</v>
      </c>
      <c r="E274" s="232" t="s">
        <v>34</v>
      </c>
      <c r="F274" s="304">
        <v>8</v>
      </c>
      <c r="G274" s="270"/>
      <c r="H274" s="271">
        <f t="shared" si="29"/>
        <v>0</v>
      </c>
      <c r="I274" s="424" t="str">
        <f t="shared" ca="1" si="30"/>
        <v/>
      </c>
      <c r="J274" s="425" t="str">
        <f t="shared" si="34"/>
        <v>GatesCW 3550-R2m</v>
      </c>
      <c r="K274" s="426" t="e">
        <v>#N/A</v>
      </c>
      <c r="L274" s="427" t="str">
        <f t="shared" ca="1" si="31"/>
        <v>F0</v>
      </c>
      <c r="M274" s="427" t="str">
        <f t="shared" ca="1" si="32"/>
        <v>C2</v>
      </c>
      <c r="N274" s="427" t="str">
        <f t="shared" ca="1" si="33"/>
        <v>C2</v>
      </c>
      <c r="O274" s="36"/>
    </row>
    <row r="275" spans="1:15" ht="30" customHeight="1" x14ac:dyDescent="0.2">
      <c r="A275" s="104"/>
      <c r="B275" s="122" t="s">
        <v>387</v>
      </c>
      <c r="C275" s="176" t="s">
        <v>262</v>
      </c>
      <c r="D275" s="99" t="s">
        <v>263</v>
      </c>
      <c r="E275" s="177" t="s">
        <v>88</v>
      </c>
      <c r="F275" s="228">
        <v>45</v>
      </c>
      <c r="G275" s="270"/>
      <c r="H275" s="271">
        <f t="shared" si="29"/>
        <v>0</v>
      </c>
      <c r="I275" s="424" t="str">
        <f t="shared" ca="1" si="30"/>
        <v/>
      </c>
      <c r="J275" s="425" t="str">
        <f t="shared" si="34"/>
        <v>Grouted Stone RiprapCW 3615-R2m³</v>
      </c>
      <c r="K275" s="426" t="e">
        <v>#N/A</v>
      </c>
      <c r="L275" s="427" t="str">
        <f t="shared" ca="1" si="31"/>
        <v>F0</v>
      </c>
      <c r="M275" s="427" t="str">
        <f t="shared" ca="1" si="32"/>
        <v>C2</v>
      </c>
      <c r="N275" s="427" t="str">
        <f t="shared" ca="1" si="33"/>
        <v>C2</v>
      </c>
      <c r="O275" s="36"/>
    </row>
    <row r="276" spans="1:15" ht="30" customHeight="1" x14ac:dyDescent="0.2">
      <c r="A276" s="138"/>
      <c r="B276" s="139" t="s">
        <v>388</v>
      </c>
      <c r="C276" s="176" t="s">
        <v>389</v>
      </c>
      <c r="D276" s="99" t="s">
        <v>390</v>
      </c>
      <c r="E276" s="177" t="s">
        <v>250</v>
      </c>
      <c r="F276" s="228">
        <v>1</v>
      </c>
      <c r="G276" s="305"/>
      <c r="H276" s="306">
        <f t="shared" si="29"/>
        <v>0</v>
      </c>
      <c r="I276" s="424" t="str">
        <f t="shared" ca="1" si="30"/>
        <v/>
      </c>
      <c r="J276" s="425" t="str">
        <f t="shared" si="34"/>
        <v>Demolition and RemovalsLS</v>
      </c>
      <c r="K276" s="426" t="e">
        <v>#N/A</v>
      </c>
      <c r="L276" s="427" t="str">
        <f t="shared" ca="1" si="31"/>
        <v>F0</v>
      </c>
      <c r="M276" s="427" t="str">
        <f t="shared" ca="1" si="32"/>
        <v>C2</v>
      </c>
      <c r="N276" s="427" t="str">
        <f t="shared" ca="1" si="33"/>
        <v>C2</v>
      </c>
      <c r="O276" s="36"/>
    </row>
    <row r="277" spans="1:15" ht="30" customHeight="1" x14ac:dyDescent="0.2">
      <c r="A277" s="138"/>
      <c r="B277" s="139" t="s">
        <v>391</v>
      </c>
      <c r="C277" s="176" t="s">
        <v>392</v>
      </c>
      <c r="D277" s="118" t="s">
        <v>370</v>
      </c>
      <c r="E277" s="119" t="s">
        <v>56</v>
      </c>
      <c r="F277" s="120">
        <v>8</v>
      </c>
      <c r="G277" s="51"/>
      <c r="H277" s="65">
        <f>ROUND(G277*F277,2)</f>
        <v>0</v>
      </c>
      <c r="I277" s="424" t="str">
        <f t="shared" ca="1" si="30"/>
        <v/>
      </c>
      <c r="J277" s="425" t="str">
        <f t="shared" si="34"/>
        <v>Speed Table Removalseach</v>
      </c>
      <c r="K277" s="426" t="e">
        <v>#N/A</v>
      </c>
      <c r="L277" s="427" t="str">
        <f t="shared" ca="1" si="31"/>
        <v>G</v>
      </c>
      <c r="M277" s="427" t="str">
        <f t="shared" ca="1" si="32"/>
        <v>C2</v>
      </c>
      <c r="N277" s="427" t="str">
        <f t="shared" ca="1" si="33"/>
        <v>C2</v>
      </c>
      <c r="O277" s="36"/>
    </row>
    <row r="278" spans="1:15" ht="30" customHeight="1" x14ac:dyDescent="0.2">
      <c r="A278" s="138"/>
      <c r="B278" s="139" t="s">
        <v>393</v>
      </c>
      <c r="C278" s="176" t="s">
        <v>394</v>
      </c>
      <c r="D278" s="118" t="s">
        <v>395</v>
      </c>
      <c r="E278" s="119" t="s">
        <v>56</v>
      </c>
      <c r="F278" s="120">
        <v>105</v>
      </c>
      <c r="G278" s="51"/>
      <c r="H278" s="65">
        <f>ROUND(G278*F278,2)</f>
        <v>0</v>
      </c>
      <c r="I278" s="424" t="str">
        <f t="shared" ca="1" si="30"/>
        <v/>
      </c>
      <c r="J278" s="425" t="str">
        <f t="shared" si="34"/>
        <v>Temporary Precast Concrete Barrierseach</v>
      </c>
      <c r="K278" s="426" t="e">
        <v>#N/A</v>
      </c>
      <c r="L278" s="427" t="str">
        <f t="shared" ca="1" si="31"/>
        <v>G</v>
      </c>
      <c r="M278" s="427" t="str">
        <f t="shared" ca="1" si="32"/>
        <v>C2</v>
      </c>
      <c r="N278" s="427" t="str">
        <f t="shared" ca="1" si="33"/>
        <v>C2</v>
      </c>
      <c r="O278" s="36"/>
    </row>
    <row r="279" spans="1:15" s="106" customFormat="1" ht="37.5" customHeight="1" x14ac:dyDescent="0.2">
      <c r="A279" s="34"/>
      <c r="B279" s="84" t="str">
        <f>B148</f>
        <v>C</v>
      </c>
      <c r="C279" s="448" t="str">
        <f>+C148</f>
        <v>PLESSIS ROAD CONCRETE RECONSTRUCTION - DUGALD ROAD TO PANDORA AVENUE W.</v>
      </c>
      <c r="D279" s="449"/>
      <c r="E279" s="449"/>
      <c r="F279" s="450"/>
      <c r="G279" s="307" t="s">
        <v>77</v>
      </c>
      <c r="H279" s="308">
        <f>SUM(H149:H278)</f>
        <v>0</v>
      </c>
      <c r="I279" s="424" t="str">
        <f t="shared" ca="1" si="30"/>
        <v>LOCKED</v>
      </c>
      <c r="J279" s="425" t="str">
        <f t="shared" si="34"/>
        <v>PLESSIS ROAD CONCRETE RECONSTRUCTION - DUGALD ROAD TO PANDORA AVENUE W.</v>
      </c>
      <c r="K279" s="426" t="e">
        <v>#N/A</v>
      </c>
      <c r="L279" s="427" t="str">
        <f t="shared" ca="1" si="31"/>
        <v>F0</v>
      </c>
      <c r="M279" s="427" t="str">
        <f t="shared" ca="1" si="32"/>
        <v>C2</v>
      </c>
      <c r="N279" s="427" t="str">
        <f t="shared" ca="1" si="33"/>
        <v>C2</v>
      </c>
      <c r="O279" s="36"/>
    </row>
    <row r="280" spans="1:15" ht="30" customHeight="1" x14ac:dyDescent="0.2">
      <c r="A280" s="102"/>
      <c r="B280" s="140" t="s">
        <v>396</v>
      </c>
      <c r="C280" s="451" t="s">
        <v>397</v>
      </c>
      <c r="D280" s="451"/>
      <c r="E280" s="451"/>
      <c r="F280" s="451"/>
      <c r="G280" s="451"/>
      <c r="H280" s="452"/>
      <c r="I280" s="424" t="str">
        <f t="shared" ca="1" si="30"/>
        <v>LOCKED</v>
      </c>
      <c r="J280" s="425" t="str">
        <f t="shared" si="34"/>
        <v>PLESSIS ROAD - MISCELLANEOUS WATERMAIN, WASTEWATER SEWER AND LAND DRAINAGE WORKS</v>
      </c>
      <c r="K280" s="426" t="e">
        <v>#N/A</v>
      </c>
      <c r="L280" s="427" t="str">
        <f t="shared" ca="1" si="31"/>
        <v>F0</v>
      </c>
      <c r="M280" s="427" t="str">
        <f t="shared" ca="1" si="32"/>
        <v>F0</v>
      </c>
      <c r="N280" s="427" t="str">
        <f t="shared" ca="1" si="33"/>
        <v>F0</v>
      </c>
      <c r="O280" s="36"/>
    </row>
    <row r="281" spans="1:15" ht="36" customHeight="1" x14ac:dyDescent="0.2">
      <c r="A281" s="15"/>
      <c r="B281" s="116"/>
      <c r="C281" s="257" t="s">
        <v>398</v>
      </c>
      <c r="D281" s="236"/>
      <c r="E281" s="258"/>
      <c r="F281" s="250"/>
      <c r="G281" s="279"/>
      <c r="H281" s="259"/>
      <c r="I281" s="424" t="str">
        <f t="shared" ca="1" si="30"/>
        <v>LOCKED</v>
      </c>
      <c r="J281" s="425" t="str">
        <f t="shared" si="34"/>
        <v>WATERMAINS</v>
      </c>
      <c r="K281" s="426" t="e">
        <v>#N/A</v>
      </c>
      <c r="L281" s="427" t="str">
        <f t="shared" ca="1" si="31"/>
        <v>G</v>
      </c>
      <c r="M281" s="427" t="str">
        <f t="shared" ca="1" si="32"/>
        <v>C2</v>
      </c>
      <c r="N281" s="427" t="str">
        <f t="shared" ca="1" si="33"/>
        <v>C2</v>
      </c>
      <c r="O281" s="36"/>
    </row>
    <row r="282" spans="1:15" ht="30" customHeight="1" x14ac:dyDescent="0.2">
      <c r="A282" s="15"/>
      <c r="B282" s="133" t="s">
        <v>399</v>
      </c>
      <c r="C282" s="162" t="s">
        <v>400</v>
      </c>
      <c r="D282" s="53" t="s">
        <v>401</v>
      </c>
      <c r="E282" s="66"/>
      <c r="F282" s="67"/>
      <c r="G282" s="65"/>
      <c r="H282" s="309"/>
      <c r="I282" s="424" t="str">
        <f t="shared" ca="1" si="30"/>
        <v>LOCKED</v>
      </c>
      <c r="J282" s="425" t="str">
        <f t="shared" si="34"/>
        <v>WatermainCW 2110-R11</v>
      </c>
      <c r="K282" s="426" t="e">
        <v>#N/A</v>
      </c>
      <c r="L282" s="427" t="str">
        <f t="shared" ca="1" si="31"/>
        <v>,0</v>
      </c>
      <c r="M282" s="427" t="str">
        <f t="shared" ca="1" si="32"/>
        <v>C2</v>
      </c>
      <c r="N282" s="427" t="str">
        <f t="shared" ca="1" si="33"/>
        <v>C2</v>
      </c>
      <c r="O282" s="36"/>
    </row>
    <row r="283" spans="1:15" ht="30" customHeight="1" x14ac:dyDescent="0.2">
      <c r="A283" s="15"/>
      <c r="B283" s="133" t="s">
        <v>29</v>
      </c>
      <c r="C283" s="310" t="s">
        <v>402</v>
      </c>
      <c r="D283" s="53"/>
      <c r="E283" s="66"/>
      <c r="F283" s="67"/>
      <c r="G283" s="65"/>
      <c r="H283" s="309"/>
      <c r="I283" s="424" t="str">
        <f t="shared" ca="1" si="30"/>
        <v>LOCKED</v>
      </c>
      <c r="J283" s="425" t="str">
        <f t="shared" si="34"/>
        <v>150 mm</v>
      </c>
      <c r="K283" s="426" t="e">
        <v>#N/A</v>
      </c>
      <c r="L283" s="427" t="str">
        <f t="shared" ca="1" si="31"/>
        <v>,0</v>
      </c>
      <c r="M283" s="427" t="str">
        <f t="shared" ca="1" si="32"/>
        <v>C2</v>
      </c>
      <c r="N283" s="427" t="str">
        <f t="shared" ca="1" si="33"/>
        <v>C2</v>
      </c>
      <c r="O283" s="36"/>
    </row>
    <row r="284" spans="1:15" ht="45" customHeight="1" x14ac:dyDescent="0.2">
      <c r="A284" s="15"/>
      <c r="B284" s="141" t="s">
        <v>787</v>
      </c>
      <c r="C284" s="64" t="s">
        <v>819</v>
      </c>
      <c r="D284" s="53"/>
      <c r="E284" s="66" t="s">
        <v>34</v>
      </c>
      <c r="F284" s="67">
        <v>5</v>
      </c>
      <c r="G284" s="51"/>
      <c r="H284" s="252">
        <f>ROUND(G284*F284,2)</f>
        <v>0</v>
      </c>
      <c r="I284" s="424" t="str">
        <f t="shared" ca="1" si="30"/>
        <v/>
      </c>
      <c r="J284" s="425" t="str">
        <f t="shared" si="34"/>
        <v>In a Trench With Class B Sand Bedding, Class 3 Backfillm</v>
      </c>
      <c r="K284" s="426" t="e">
        <v>#N/A</v>
      </c>
      <c r="L284" s="427" t="str">
        <f t="shared" ca="1" si="31"/>
        <v>,0</v>
      </c>
      <c r="M284" s="427" t="str">
        <f t="shared" ca="1" si="32"/>
        <v>C2</v>
      </c>
      <c r="N284" s="427" t="str">
        <f t="shared" ca="1" si="33"/>
        <v>C2</v>
      </c>
      <c r="O284" s="36"/>
    </row>
    <row r="285" spans="1:15" ht="30" customHeight="1" x14ac:dyDescent="0.2">
      <c r="A285" s="15"/>
      <c r="B285" s="133" t="s">
        <v>403</v>
      </c>
      <c r="C285" s="64" t="s">
        <v>404</v>
      </c>
      <c r="D285" s="311"/>
      <c r="E285" s="66"/>
      <c r="F285" s="67"/>
      <c r="G285" s="65"/>
      <c r="H285" s="61"/>
      <c r="I285" s="424" t="str">
        <f t="shared" ca="1" si="30"/>
        <v>LOCKED</v>
      </c>
      <c r="J285" s="425" t="str">
        <f t="shared" si="34"/>
        <v>200mm</v>
      </c>
      <c r="K285" s="426" t="e">
        <v>#N/A</v>
      </c>
      <c r="L285" s="427" t="str">
        <f t="shared" ca="1" si="31"/>
        <v>,0</v>
      </c>
      <c r="M285" s="427" t="str">
        <f t="shared" ca="1" si="32"/>
        <v>C2</v>
      </c>
      <c r="N285" s="427" t="str">
        <f t="shared" ca="1" si="33"/>
        <v>C2</v>
      </c>
      <c r="O285" s="36"/>
    </row>
    <row r="286" spans="1:15" ht="45" customHeight="1" x14ac:dyDescent="0.2">
      <c r="A286" s="15"/>
      <c r="B286" s="141" t="s">
        <v>787</v>
      </c>
      <c r="C286" s="64" t="s">
        <v>820</v>
      </c>
      <c r="D286" s="312"/>
      <c r="E286" s="66" t="s">
        <v>34</v>
      </c>
      <c r="F286" s="67">
        <v>100</v>
      </c>
      <c r="G286" s="51"/>
      <c r="H286" s="252">
        <f>ROUND(G286*F286,2)</f>
        <v>0</v>
      </c>
      <c r="I286" s="424" t="str">
        <f t="shared" ca="1" si="30"/>
        <v/>
      </c>
      <c r="J286" s="425" t="str">
        <f t="shared" si="34"/>
        <v>Trenchless Installation With Class B Sand Bedding, Class 3 Backfillm</v>
      </c>
      <c r="K286" s="426" t="e">
        <v>#N/A</v>
      </c>
      <c r="L286" s="427" t="str">
        <f t="shared" ca="1" si="31"/>
        <v>,0</v>
      </c>
      <c r="M286" s="427" t="str">
        <f t="shared" ca="1" si="32"/>
        <v>C2</v>
      </c>
      <c r="N286" s="427" t="str">
        <f t="shared" ca="1" si="33"/>
        <v>C2</v>
      </c>
      <c r="O286" s="36"/>
    </row>
    <row r="287" spans="1:15" ht="30" customHeight="1" x14ac:dyDescent="0.2">
      <c r="A287" s="15"/>
      <c r="B287" s="133" t="s">
        <v>405</v>
      </c>
      <c r="C287" s="162" t="s">
        <v>406</v>
      </c>
      <c r="D287" s="53" t="s">
        <v>401</v>
      </c>
      <c r="E287" s="313"/>
      <c r="F287" s="67"/>
      <c r="G287" s="65"/>
      <c r="H287" s="309"/>
      <c r="I287" s="424" t="str">
        <f t="shared" ca="1" si="30"/>
        <v>LOCKED</v>
      </c>
      <c r="J287" s="425" t="str">
        <f t="shared" si="34"/>
        <v>Hydrant AssemblyCW 2110-R11</v>
      </c>
      <c r="K287" s="426" t="e">
        <v>#N/A</v>
      </c>
      <c r="L287" s="427" t="str">
        <f t="shared" ca="1" si="31"/>
        <v>,0</v>
      </c>
      <c r="M287" s="427" t="str">
        <f t="shared" ca="1" si="32"/>
        <v>C2</v>
      </c>
      <c r="N287" s="427" t="str">
        <f t="shared" ca="1" si="33"/>
        <v>C2</v>
      </c>
      <c r="O287" s="36"/>
    </row>
    <row r="288" spans="1:15" ht="30" customHeight="1" x14ac:dyDescent="0.2">
      <c r="A288" s="15"/>
      <c r="B288" s="133" t="s">
        <v>29</v>
      </c>
      <c r="C288" s="310" t="s">
        <v>407</v>
      </c>
      <c r="D288" s="53"/>
      <c r="E288" s="66" t="s">
        <v>56</v>
      </c>
      <c r="F288" s="67">
        <v>1</v>
      </c>
      <c r="G288" s="51"/>
      <c r="H288" s="252">
        <f>ROUND(G288*F288,2)</f>
        <v>0</v>
      </c>
      <c r="I288" s="424" t="str">
        <f t="shared" ca="1" si="30"/>
        <v/>
      </c>
      <c r="J288" s="425" t="str">
        <f t="shared" si="34"/>
        <v>SD-006each</v>
      </c>
      <c r="K288" s="426" t="e">
        <v>#N/A</v>
      </c>
      <c r="L288" s="427" t="str">
        <f t="shared" ca="1" si="31"/>
        <v>,0</v>
      </c>
      <c r="M288" s="427" t="str">
        <f t="shared" ca="1" si="32"/>
        <v>C2</v>
      </c>
      <c r="N288" s="427" t="str">
        <f t="shared" ca="1" si="33"/>
        <v>C2</v>
      </c>
      <c r="O288" s="36"/>
    </row>
    <row r="289" spans="1:15" ht="30" customHeight="1" x14ac:dyDescent="0.2">
      <c r="A289" s="15"/>
      <c r="B289" s="133" t="s">
        <v>408</v>
      </c>
      <c r="C289" s="162" t="s">
        <v>409</v>
      </c>
      <c r="D289" s="53" t="s">
        <v>401</v>
      </c>
      <c r="E289" s="313"/>
      <c r="F289" s="67"/>
      <c r="G289" s="65"/>
      <c r="H289" s="309"/>
      <c r="I289" s="424" t="str">
        <f t="shared" ca="1" si="30"/>
        <v>LOCKED</v>
      </c>
      <c r="J289" s="425" t="str">
        <f t="shared" si="34"/>
        <v>Watermain ValveCW 2110-R11</v>
      </c>
      <c r="K289" s="426" t="e">
        <v>#N/A</v>
      </c>
      <c r="L289" s="427" t="str">
        <f t="shared" ca="1" si="31"/>
        <v>,0</v>
      </c>
      <c r="M289" s="427" t="str">
        <f t="shared" ca="1" si="32"/>
        <v>C2</v>
      </c>
      <c r="N289" s="427" t="str">
        <f t="shared" ca="1" si="33"/>
        <v>C2</v>
      </c>
      <c r="O289" s="36"/>
    </row>
    <row r="290" spans="1:15" ht="30" customHeight="1" x14ac:dyDescent="0.2">
      <c r="A290" s="15"/>
      <c r="B290" s="133" t="s">
        <v>29</v>
      </c>
      <c r="C290" s="310" t="s">
        <v>402</v>
      </c>
      <c r="D290" s="53"/>
      <c r="E290" s="66" t="s">
        <v>56</v>
      </c>
      <c r="F290" s="67">
        <v>1</v>
      </c>
      <c r="G290" s="51"/>
      <c r="H290" s="252">
        <f>ROUND(G290*F290,2)</f>
        <v>0</v>
      </c>
      <c r="I290" s="424" t="str">
        <f t="shared" ca="1" si="30"/>
        <v/>
      </c>
      <c r="J290" s="425" t="str">
        <f t="shared" si="34"/>
        <v>150 mmeach</v>
      </c>
      <c r="K290" s="426" t="e">
        <v>#N/A</v>
      </c>
      <c r="L290" s="427" t="str">
        <f t="shared" ca="1" si="31"/>
        <v>,0</v>
      </c>
      <c r="M290" s="427" t="str">
        <f t="shared" ca="1" si="32"/>
        <v>C2</v>
      </c>
      <c r="N290" s="427" t="str">
        <f t="shared" ca="1" si="33"/>
        <v>C2</v>
      </c>
      <c r="O290" s="36"/>
    </row>
    <row r="291" spans="1:15" ht="30" customHeight="1" x14ac:dyDescent="0.2">
      <c r="A291" s="15"/>
      <c r="B291" s="133" t="s">
        <v>32</v>
      </c>
      <c r="C291" s="310" t="s">
        <v>410</v>
      </c>
      <c r="D291" s="53"/>
      <c r="E291" s="66" t="s">
        <v>56</v>
      </c>
      <c r="F291" s="67">
        <v>1</v>
      </c>
      <c r="G291" s="51"/>
      <c r="H291" s="252">
        <f>ROUND(G291*F291,2)</f>
        <v>0</v>
      </c>
      <c r="I291" s="424" t="str">
        <f t="shared" ca="1" si="30"/>
        <v/>
      </c>
      <c r="J291" s="425" t="str">
        <f t="shared" si="34"/>
        <v>200 mmeach</v>
      </c>
      <c r="K291" s="426" t="e">
        <v>#N/A</v>
      </c>
      <c r="L291" s="427" t="str">
        <f t="shared" ca="1" si="31"/>
        <v>,0</v>
      </c>
      <c r="M291" s="427" t="str">
        <f t="shared" ca="1" si="32"/>
        <v>C2</v>
      </c>
      <c r="N291" s="427" t="str">
        <f t="shared" ca="1" si="33"/>
        <v>C2</v>
      </c>
      <c r="O291" s="36"/>
    </row>
    <row r="292" spans="1:15" ht="30" customHeight="1" x14ac:dyDescent="0.2">
      <c r="A292" s="15"/>
      <c r="B292" s="133" t="s">
        <v>411</v>
      </c>
      <c r="C292" s="162" t="s">
        <v>412</v>
      </c>
      <c r="D292" s="53" t="s">
        <v>401</v>
      </c>
      <c r="E292" s="313"/>
      <c r="F292" s="67"/>
      <c r="G292" s="65"/>
      <c r="H292" s="309"/>
      <c r="I292" s="424" t="str">
        <f t="shared" ca="1" si="30"/>
        <v>LOCKED</v>
      </c>
      <c r="J292" s="425" t="str">
        <f t="shared" si="34"/>
        <v>FittingsCW 2110-R11</v>
      </c>
      <c r="K292" s="426" t="e">
        <v>#N/A</v>
      </c>
      <c r="L292" s="427" t="str">
        <f t="shared" ca="1" si="31"/>
        <v>,0</v>
      </c>
      <c r="M292" s="427" t="str">
        <f t="shared" ca="1" si="32"/>
        <v>C2</v>
      </c>
      <c r="N292" s="427" t="str">
        <f t="shared" ca="1" si="33"/>
        <v>C2</v>
      </c>
      <c r="O292" s="36"/>
    </row>
    <row r="293" spans="1:15" ht="30" customHeight="1" x14ac:dyDescent="0.2">
      <c r="A293" s="15"/>
      <c r="B293" s="133" t="s">
        <v>29</v>
      </c>
      <c r="C293" s="162" t="s">
        <v>413</v>
      </c>
      <c r="D293" s="53"/>
      <c r="E293" s="66"/>
      <c r="F293" s="67"/>
      <c r="G293" s="65"/>
      <c r="H293" s="309"/>
      <c r="I293" s="424" t="str">
        <f t="shared" ca="1" si="30"/>
        <v>LOCKED</v>
      </c>
      <c r="J293" s="425" t="str">
        <f t="shared" si="34"/>
        <v>Tees</v>
      </c>
      <c r="K293" s="426" t="e">
        <v>#N/A</v>
      </c>
      <c r="L293" s="427" t="str">
        <f t="shared" ca="1" si="31"/>
        <v>,0</v>
      </c>
      <c r="M293" s="427" t="str">
        <f t="shared" ca="1" si="32"/>
        <v>C2</v>
      </c>
      <c r="N293" s="427" t="str">
        <f t="shared" ca="1" si="33"/>
        <v>C2</v>
      </c>
      <c r="O293" s="36"/>
    </row>
    <row r="294" spans="1:15" ht="30" customHeight="1" x14ac:dyDescent="0.2">
      <c r="A294" s="15"/>
      <c r="B294" s="141" t="s">
        <v>787</v>
      </c>
      <c r="C294" s="162" t="s">
        <v>821</v>
      </c>
      <c r="D294" s="312"/>
      <c r="E294" s="66" t="s">
        <v>56</v>
      </c>
      <c r="F294" s="67">
        <v>1</v>
      </c>
      <c r="G294" s="51"/>
      <c r="H294" s="252">
        <f>ROUND(G294*F294,2)</f>
        <v>0</v>
      </c>
      <c r="I294" s="424" t="str">
        <f t="shared" ca="1" si="30"/>
        <v/>
      </c>
      <c r="J294" s="425" t="str">
        <f t="shared" si="34"/>
        <v>200 mm x 200 mm x 150 mmeach</v>
      </c>
      <c r="K294" s="426" t="e">
        <v>#N/A</v>
      </c>
      <c r="L294" s="427" t="str">
        <f t="shared" ca="1" si="31"/>
        <v>,0</v>
      </c>
      <c r="M294" s="427" t="str">
        <f t="shared" ca="1" si="32"/>
        <v>C2</v>
      </c>
      <c r="N294" s="427" t="str">
        <f t="shared" ca="1" si="33"/>
        <v>C2</v>
      </c>
      <c r="O294" s="36"/>
    </row>
    <row r="295" spans="1:15" ht="30" customHeight="1" x14ac:dyDescent="0.2">
      <c r="A295" s="15"/>
      <c r="B295" s="133" t="s">
        <v>32</v>
      </c>
      <c r="C295" s="162" t="s">
        <v>414</v>
      </c>
      <c r="D295" s="312"/>
      <c r="E295" s="66"/>
      <c r="F295" s="67"/>
      <c r="G295" s="65"/>
      <c r="H295" s="309"/>
      <c r="I295" s="424" t="str">
        <f t="shared" ca="1" si="30"/>
        <v>LOCKED</v>
      </c>
      <c r="J295" s="425" t="str">
        <f t="shared" si="34"/>
        <v>Bends (SD-004)</v>
      </c>
      <c r="K295" s="426" t="e">
        <v>#N/A</v>
      </c>
      <c r="L295" s="427" t="str">
        <f t="shared" ca="1" si="31"/>
        <v>,0</v>
      </c>
      <c r="M295" s="427" t="str">
        <f t="shared" ca="1" si="32"/>
        <v>C2</v>
      </c>
      <c r="N295" s="427" t="str">
        <f t="shared" ca="1" si="33"/>
        <v>C2</v>
      </c>
      <c r="O295" s="36"/>
    </row>
    <row r="296" spans="1:15" ht="30" customHeight="1" x14ac:dyDescent="0.2">
      <c r="A296" s="15"/>
      <c r="B296" s="141" t="s">
        <v>787</v>
      </c>
      <c r="C296" s="310" t="s">
        <v>790</v>
      </c>
      <c r="D296" s="312"/>
      <c r="E296" s="66" t="s">
        <v>56</v>
      </c>
      <c r="F296" s="67">
        <v>1</v>
      </c>
      <c r="G296" s="51"/>
      <c r="H296" s="252">
        <f>ROUND(G296*F296,2)</f>
        <v>0</v>
      </c>
      <c r="I296" s="424" t="str">
        <f t="shared" ca="1" si="30"/>
        <v/>
      </c>
      <c r="J296" s="425" t="str">
        <f t="shared" si="34"/>
        <v>200 mm - 11.25ºeach</v>
      </c>
      <c r="K296" s="426" t="e">
        <v>#N/A</v>
      </c>
      <c r="L296" s="427" t="str">
        <f t="shared" ca="1" si="31"/>
        <v>,0</v>
      </c>
      <c r="M296" s="427" t="str">
        <f t="shared" ca="1" si="32"/>
        <v>C2</v>
      </c>
      <c r="N296" s="427" t="str">
        <f t="shared" ca="1" si="33"/>
        <v>C2</v>
      </c>
      <c r="O296" s="36"/>
    </row>
    <row r="297" spans="1:15" ht="30" customHeight="1" x14ac:dyDescent="0.2">
      <c r="A297" s="15"/>
      <c r="B297" s="141" t="s">
        <v>789</v>
      </c>
      <c r="C297" s="310" t="s">
        <v>791</v>
      </c>
      <c r="D297" s="312"/>
      <c r="E297" s="66" t="s">
        <v>56</v>
      </c>
      <c r="F297" s="67">
        <v>2</v>
      </c>
      <c r="G297" s="51"/>
      <c r="H297" s="252">
        <f>ROUND(G297*F297,2)</f>
        <v>0</v>
      </c>
      <c r="I297" s="424" t="str">
        <f t="shared" ca="1" si="30"/>
        <v/>
      </c>
      <c r="J297" s="425" t="str">
        <f t="shared" si="34"/>
        <v>200 mm - 45ºeach</v>
      </c>
      <c r="K297" s="426" t="e">
        <v>#N/A</v>
      </c>
      <c r="L297" s="427" t="str">
        <f t="shared" ca="1" si="31"/>
        <v>,0</v>
      </c>
      <c r="M297" s="427" t="str">
        <f t="shared" ca="1" si="32"/>
        <v>C2</v>
      </c>
      <c r="N297" s="427" t="str">
        <f t="shared" ca="1" si="33"/>
        <v>C2</v>
      </c>
      <c r="O297" s="36"/>
    </row>
    <row r="298" spans="1:15" ht="30" customHeight="1" x14ac:dyDescent="0.2">
      <c r="A298" s="15"/>
      <c r="B298" s="133" t="s">
        <v>35</v>
      </c>
      <c r="C298" s="162" t="s">
        <v>415</v>
      </c>
      <c r="D298" s="312"/>
      <c r="E298" s="66"/>
      <c r="F298" s="67"/>
      <c r="G298" s="65"/>
      <c r="H298" s="309"/>
      <c r="I298" s="424" t="str">
        <f t="shared" ca="1" si="30"/>
        <v>LOCKED</v>
      </c>
      <c r="J298" s="425" t="str">
        <f t="shared" si="34"/>
        <v>Bends (SD-005)</v>
      </c>
      <c r="K298" s="426" t="e">
        <v>#N/A</v>
      </c>
      <c r="L298" s="427" t="str">
        <f t="shared" ca="1" si="31"/>
        <v>,0</v>
      </c>
      <c r="M298" s="427" t="str">
        <f t="shared" ca="1" si="32"/>
        <v>C2</v>
      </c>
      <c r="N298" s="427" t="str">
        <f t="shared" ca="1" si="33"/>
        <v>C2</v>
      </c>
      <c r="O298" s="36"/>
    </row>
    <row r="299" spans="1:15" ht="30" customHeight="1" x14ac:dyDescent="0.2">
      <c r="A299" s="15"/>
      <c r="B299" s="141" t="s">
        <v>787</v>
      </c>
      <c r="C299" s="162" t="s">
        <v>792</v>
      </c>
      <c r="D299" s="312"/>
      <c r="E299" s="66" t="s">
        <v>56</v>
      </c>
      <c r="F299" s="67">
        <v>1</v>
      </c>
      <c r="G299" s="51"/>
      <c r="H299" s="252">
        <f>ROUND(G299*F299,2)</f>
        <v>0</v>
      </c>
      <c r="I299" s="424" t="str">
        <f t="shared" ca="1" si="30"/>
        <v/>
      </c>
      <c r="J299" s="425" t="str">
        <f t="shared" si="34"/>
        <v>150 mm - 45ºeach</v>
      </c>
      <c r="K299" s="426" t="e">
        <v>#N/A</v>
      </c>
      <c r="L299" s="427" t="str">
        <f t="shared" ca="1" si="31"/>
        <v>,0</v>
      </c>
      <c r="M299" s="427" t="str">
        <f t="shared" ca="1" si="32"/>
        <v>C2</v>
      </c>
      <c r="N299" s="427" t="str">
        <f t="shared" ca="1" si="33"/>
        <v>C2</v>
      </c>
      <c r="O299" s="36"/>
    </row>
    <row r="300" spans="1:15" ht="45" customHeight="1" x14ac:dyDescent="0.2">
      <c r="A300" s="15"/>
      <c r="B300" s="133" t="s">
        <v>416</v>
      </c>
      <c r="C300" s="162" t="s">
        <v>417</v>
      </c>
      <c r="D300" s="53" t="s">
        <v>401</v>
      </c>
      <c r="E300" s="313"/>
      <c r="F300" s="67"/>
      <c r="G300" s="65"/>
      <c r="H300" s="309"/>
      <c r="I300" s="424" t="str">
        <f t="shared" ca="1" si="30"/>
        <v>LOCKED</v>
      </c>
      <c r="J300" s="425" t="str">
        <f t="shared" si="34"/>
        <v>Connecting to Existing Watermains and Large Diameter Water ServicesCW 2110-R11</v>
      </c>
      <c r="K300" s="426" t="e">
        <v>#N/A</v>
      </c>
      <c r="L300" s="427" t="str">
        <f t="shared" ca="1" si="31"/>
        <v>,0</v>
      </c>
      <c r="M300" s="427" t="str">
        <f t="shared" ca="1" si="32"/>
        <v>C2</v>
      </c>
      <c r="N300" s="427" t="str">
        <f t="shared" ca="1" si="33"/>
        <v>C2</v>
      </c>
      <c r="O300" s="36"/>
    </row>
    <row r="301" spans="1:15" ht="30" customHeight="1" x14ac:dyDescent="0.2">
      <c r="A301" s="15"/>
      <c r="B301" s="133" t="s">
        <v>29</v>
      </c>
      <c r="C301" s="162" t="s">
        <v>418</v>
      </c>
      <c r="D301" s="312"/>
      <c r="E301" s="313"/>
      <c r="F301" s="67"/>
      <c r="G301" s="65"/>
      <c r="H301" s="314"/>
      <c r="I301" s="424" t="str">
        <f t="shared" ca="1" si="30"/>
        <v>LOCKED</v>
      </c>
      <c r="J301" s="425" t="str">
        <f t="shared" si="34"/>
        <v>In-line Connection - No Plug Existing</v>
      </c>
      <c r="K301" s="426" t="e">
        <v>#N/A</v>
      </c>
      <c r="L301" s="427" t="str">
        <f t="shared" ca="1" si="31"/>
        <v>,0</v>
      </c>
      <c r="M301" s="427" t="str">
        <f t="shared" ca="1" si="32"/>
        <v>C2</v>
      </c>
      <c r="N301" s="427" t="str">
        <f t="shared" ca="1" si="33"/>
        <v>C2</v>
      </c>
      <c r="O301" s="36"/>
    </row>
    <row r="302" spans="1:15" ht="30" customHeight="1" x14ac:dyDescent="0.2">
      <c r="A302" s="15"/>
      <c r="B302" s="141" t="s">
        <v>787</v>
      </c>
      <c r="C302" s="162" t="s">
        <v>402</v>
      </c>
      <c r="D302" s="312"/>
      <c r="E302" s="66" t="s">
        <v>56</v>
      </c>
      <c r="F302" s="67">
        <v>1</v>
      </c>
      <c r="G302" s="51"/>
      <c r="H302" s="252">
        <f>ROUND(G302*F302,2)</f>
        <v>0</v>
      </c>
      <c r="I302" s="424" t="str">
        <f t="shared" ca="1" si="30"/>
        <v/>
      </c>
      <c r="J302" s="425" t="str">
        <f t="shared" si="34"/>
        <v>150 mmeach</v>
      </c>
      <c r="K302" s="426" t="e">
        <v>#N/A</v>
      </c>
      <c r="L302" s="427" t="str">
        <f t="shared" ca="1" si="31"/>
        <v>,0</v>
      </c>
      <c r="M302" s="427" t="str">
        <f t="shared" ca="1" si="32"/>
        <v>C2</v>
      </c>
      <c r="N302" s="427" t="str">
        <f t="shared" ca="1" si="33"/>
        <v>C2</v>
      </c>
      <c r="O302" s="36"/>
    </row>
    <row r="303" spans="1:15" ht="30" customHeight="1" x14ac:dyDescent="0.2">
      <c r="A303" s="15"/>
      <c r="B303" s="141" t="s">
        <v>789</v>
      </c>
      <c r="C303" s="162" t="s">
        <v>410</v>
      </c>
      <c r="D303" s="312"/>
      <c r="E303" s="66" t="s">
        <v>56</v>
      </c>
      <c r="F303" s="67">
        <v>2</v>
      </c>
      <c r="G303" s="51"/>
      <c r="H303" s="252">
        <f>ROUND(G303*F303,2)</f>
        <v>0</v>
      </c>
      <c r="I303" s="424" t="str">
        <f t="shared" ca="1" si="30"/>
        <v/>
      </c>
      <c r="J303" s="425" t="str">
        <f t="shared" si="34"/>
        <v>200 mmeach</v>
      </c>
      <c r="K303" s="426" t="e">
        <v>#N/A</v>
      </c>
      <c r="L303" s="427" t="str">
        <f t="shared" ca="1" si="31"/>
        <v>,0</v>
      </c>
      <c r="M303" s="427" t="str">
        <f t="shared" ca="1" si="32"/>
        <v>C2</v>
      </c>
      <c r="N303" s="427" t="str">
        <f t="shared" ca="1" si="33"/>
        <v>C2</v>
      </c>
      <c r="O303" s="36"/>
    </row>
    <row r="304" spans="1:15" s="106" customFormat="1" ht="30" customHeight="1" x14ac:dyDescent="0.2">
      <c r="A304" s="148"/>
      <c r="B304" s="133" t="s">
        <v>419</v>
      </c>
      <c r="C304" s="381" t="s">
        <v>823</v>
      </c>
      <c r="D304" s="58" t="s">
        <v>401</v>
      </c>
      <c r="E304" s="59"/>
      <c r="F304" s="60"/>
      <c r="G304" s="224"/>
      <c r="H304" s="224"/>
      <c r="I304" s="424" t="str">
        <f t="shared" ca="1" si="30"/>
        <v>LOCKED</v>
      </c>
      <c r="J304" s="425" t="str">
        <f t="shared" si="34"/>
        <v>Water ServicesCW 2110-R11</v>
      </c>
      <c r="K304" s="426" t="e">
        <v>#N/A</v>
      </c>
      <c r="L304" s="427" t="str">
        <f t="shared" ca="1" si="31"/>
        <v>,0</v>
      </c>
      <c r="M304" s="427" t="str">
        <f t="shared" ca="1" si="32"/>
        <v>C2</v>
      </c>
      <c r="N304" s="427" t="str">
        <f t="shared" ca="1" si="33"/>
        <v>C2</v>
      </c>
      <c r="O304" s="36"/>
    </row>
    <row r="305" spans="1:15" s="106" customFormat="1" ht="30" customHeight="1" x14ac:dyDescent="0.2">
      <c r="A305" s="148"/>
      <c r="B305" s="133" t="s">
        <v>403</v>
      </c>
      <c r="C305" s="381" t="s">
        <v>94</v>
      </c>
      <c r="D305" s="382"/>
      <c r="E305" s="59"/>
      <c r="F305" s="60"/>
      <c r="G305" s="224"/>
      <c r="H305" s="224"/>
      <c r="I305" s="424" t="str">
        <f t="shared" ca="1" si="30"/>
        <v>LOCKED</v>
      </c>
      <c r="J305" s="425" t="str">
        <f t="shared" si="34"/>
        <v>50 mm</v>
      </c>
      <c r="K305" s="426" t="e">
        <v>#N/A</v>
      </c>
      <c r="L305" s="427" t="str">
        <f t="shared" ca="1" si="31"/>
        <v>,0</v>
      </c>
      <c r="M305" s="427" t="str">
        <f t="shared" ca="1" si="32"/>
        <v>C2</v>
      </c>
      <c r="N305" s="427" t="str">
        <f t="shared" ca="1" si="33"/>
        <v>C2</v>
      </c>
      <c r="O305" s="36"/>
    </row>
    <row r="306" spans="1:15" s="106" customFormat="1" ht="45" customHeight="1" x14ac:dyDescent="0.2">
      <c r="A306" s="148"/>
      <c r="B306" s="141" t="s">
        <v>787</v>
      </c>
      <c r="C306" s="57" t="s">
        <v>819</v>
      </c>
      <c r="D306" s="58"/>
      <c r="E306" s="59" t="s">
        <v>34</v>
      </c>
      <c r="F306" s="60">
        <v>10</v>
      </c>
      <c r="G306" s="383"/>
      <c r="H306" s="384">
        <f t="shared" ref="H306" si="35">ROUND(G306*F306,2)</f>
        <v>0</v>
      </c>
      <c r="I306" s="424" t="str">
        <f t="shared" ca="1" si="30"/>
        <v/>
      </c>
      <c r="J306" s="425" t="str">
        <f t="shared" si="34"/>
        <v>In a Trench With Class B Sand Bedding, Class 3 Backfillm</v>
      </c>
      <c r="K306" s="426" t="e">
        <v>#N/A</v>
      </c>
      <c r="L306" s="427" t="str">
        <f t="shared" ca="1" si="31"/>
        <v>,0</v>
      </c>
      <c r="M306" s="427" t="str">
        <f t="shared" ca="1" si="32"/>
        <v>C2</v>
      </c>
      <c r="N306" s="427" t="str">
        <f t="shared" ca="1" si="33"/>
        <v>C2</v>
      </c>
      <c r="O306" s="36"/>
    </row>
    <row r="307" spans="1:15" s="106" customFormat="1" ht="30" customHeight="1" x14ac:dyDescent="0.2">
      <c r="A307" s="148"/>
      <c r="B307" s="133" t="s">
        <v>424</v>
      </c>
      <c r="C307" s="381" t="s">
        <v>824</v>
      </c>
      <c r="D307" s="58" t="s">
        <v>401</v>
      </c>
      <c r="E307" s="59"/>
      <c r="F307" s="60"/>
      <c r="G307" s="224"/>
      <c r="H307" s="224"/>
      <c r="I307" s="424" t="str">
        <f t="shared" ca="1" si="30"/>
        <v>LOCKED</v>
      </c>
      <c r="J307" s="425" t="str">
        <f t="shared" si="34"/>
        <v>Corporation StopsCW 2110-R11</v>
      </c>
      <c r="K307" s="426" t="e">
        <v>#N/A</v>
      </c>
      <c r="L307" s="427" t="str">
        <f t="shared" ca="1" si="31"/>
        <v>,0</v>
      </c>
      <c r="M307" s="427" t="str">
        <f t="shared" ca="1" si="32"/>
        <v>C2</v>
      </c>
      <c r="N307" s="427" t="str">
        <f t="shared" ca="1" si="33"/>
        <v>C2</v>
      </c>
      <c r="O307" s="36"/>
    </row>
    <row r="308" spans="1:15" s="106" customFormat="1" ht="30" customHeight="1" x14ac:dyDescent="0.2">
      <c r="A308" s="148"/>
      <c r="B308" s="133" t="s">
        <v>403</v>
      </c>
      <c r="C308" s="381" t="s">
        <v>94</v>
      </c>
      <c r="D308" s="382"/>
      <c r="E308" s="59" t="s">
        <v>56</v>
      </c>
      <c r="F308" s="60">
        <v>1</v>
      </c>
      <c r="G308" s="383"/>
      <c r="H308" s="384">
        <f t="shared" ref="H308" si="36">ROUND(G308*F308,2)</f>
        <v>0</v>
      </c>
      <c r="I308" s="424" t="str">
        <f t="shared" ca="1" si="30"/>
        <v/>
      </c>
      <c r="J308" s="425" t="str">
        <f t="shared" si="34"/>
        <v>50 mmeach</v>
      </c>
      <c r="K308" s="426" t="e">
        <v>#N/A</v>
      </c>
      <c r="L308" s="427" t="str">
        <f t="shared" ca="1" si="31"/>
        <v>,0</v>
      </c>
      <c r="M308" s="427" t="str">
        <f t="shared" ca="1" si="32"/>
        <v>C2</v>
      </c>
      <c r="N308" s="427" t="str">
        <f t="shared" ca="1" si="33"/>
        <v>C2</v>
      </c>
      <c r="O308" s="36"/>
    </row>
    <row r="309" spans="1:15" s="106" customFormat="1" ht="30" customHeight="1" x14ac:dyDescent="0.2">
      <c r="A309" s="148"/>
      <c r="B309" s="133" t="s">
        <v>425</v>
      </c>
      <c r="C309" s="381" t="s">
        <v>825</v>
      </c>
      <c r="D309" s="58" t="s">
        <v>401</v>
      </c>
      <c r="E309" s="59"/>
      <c r="F309" s="60"/>
      <c r="G309" s="224"/>
      <c r="H309" s="224"/>
      <c r="I309" s="424" t="str">
        <f t="shared" ca="1" si="30"/>
        <v>LOCKED</v>
      </c>
      <c r="J309" s="425" t="str">
        <f t="shared" si="34"/>
        <v>Curb StopsCW 2110-R11</v>
      </c>
      <c r="K309" s="426" t="e">
        <v>#N/A</v>
      </c>
      <c r="L309" s="427" t="str">
        <f t="shared" ca="1" si="31"/>
        <v>,0</v>
      </c>
      <c r="M309" s="427" t="str">
        <f t="shared" ca="1" si="32"/>
        <v>C2</v>
      </c>
      <c r="N309" s="427" t="str">
        <f t="shared" ca="1" si="33"/>
        <v>C2</v>
      </c>
      <c r="O309" s="36"/>
    </row>
    <row r="310" spans="1:15" s="106" customFormat="1" ht="30" customHeight="1" x14ac:dyDescent="0.2">
      <c r="A310" s="148"/>
      <c r="B310" s="385" t="s">
        <v>403</v>
      </c>
      <c r="C310" s="386" t="s">
        <v>94</v>
      </c>
      <c r="D310" s="387"/>
      <c r="E310" s="388" t="s">
        <v>56</v>
      </c>
      <c r="F310" s="389">
        <v>1</v>
      </c>
      <c r="G310" s="390"/>
      <c r="H310" s="391">
        <f t="shared" ref="H310" si="37">ROUND(G310*F310,2)</f>
        <v>0</v>
      </c>
      <c r="I310" s="424" t="str">
        <f t="shared" ca="1" si="30"/>
        <v/>
      </c>
      <c r="J310" s="425" t="str">
        <f t="shared" si="34"/>
        <v>50 mmeach</v>
      </c>
      <c r="K310" s="426" t="e">
        <v>#N/A</v>
      </c>
      <c r="L310" s="427" t="str">
        <f t="shared" ca="1" si="31"/>
        <v>,0</v>
      </c>
      <c r="M310" s="427" t="str">
        <f t="shared" ca="1" si="32"/>
        <v>C2</v>
      </c>
      <c r="N310" s="427" t="str">
        <f t="shared" ca="1" si="33"/>
        <v>C2</v>
      </c>
      <c r="O310" s="36"/>
    </row>
    <row r="311" spans="1:15" s="106" customFormat="1" ht="30" customHeight="1" x14ac:dyDescent="0.2">
      <c r="A311" s="148"/>
      <c r="B311" s="133" t="s">
        <v>428</v>
      </c>
      <c r="C311" s="381" t="s">
        <v>826</v>
      </c>
      <c r="D311" s="58" t="s">
        <v>401</v>
      </c>
      <c r="E311" s="59"/>
      <c r="F311" s="60"/>
      <c r="G311" s="224"/>
      <c r="H311" s="224"/>
      <c r="I311" s="424" t="str">
        <f t="shared" ca="1" si="30"/>
        <v>LOCKED</v>
      </c>
      <c r="J311" s="425" t="str">
        <f t="shared" si="34"/>
        <v>Curb Stop BoxesCW 2110-R11</v>
      </c>
      <c r="K311" s="426" t="e">
        <v>#N/A</v>
      </c>
      <c r="L311" s="427" t="str">
        <f t="shared" ca="1" si="31"/>
        <v>,0</v>
      </c>
      <c r="M311" s="427" t="str">
        <f t="shared" ca="1" si="32"/>
        <v>C2</v>
      </c>
      <c r="N311" s="427" t="str">
        <f t="shared" ca="1" si="33"/>
        <v>C2</v>
      </c>
      <c r="O311" s="36"/>
    </row>
    <row r="312" spans="1:15" s="106" customFormat="1" ht="30" customHeight="1" x14ac:dyDescent="0.2">
      <c r="A312" s="148"/>
      <c r="B312" s="133" t="s">
        <v>403</v>
      </c>
      <c r="C312" s="381" t="s">
        <v>94</v>
      </c>
      <c r="D312" s="382"/>
      <c r="E312" s="59" t="s">
        <v>56</v>
      </c>
      <c r="F312" s="60">
        <v>1</v>
      </c>
      <c r="G312" s="383"/>
      <c r="H312" s="384">
        <f t="shared" ref="H312" si="38">ROUND(G312*F312,2)</f>
        <v>0</v>
      </c>
      <c r="I312" s="424" t="str">
        <f t="shared" ca="1" si="30"/>
        <v/>
      </c>
      <c r="J312" s="425" t="str">
        <f t="shared" si="34"/>
        <v>50 mmeach</v>
      </c>
      <c r="K312" s="426" t="e">
        <v>#N/A</v>
      </c>
      <c r="L312" s="427" t="str">
        <f t="shared" ca="1" si="31"/>
        <v>,0</v>
      </c>
      <c r="M312" s="427" t="str">
        <f t="shared" ca="1" si="32"/>
        <v>C2</v>
      </c>
      <c r="N312" s="427" t="str">
        <f t="shared" ca="1" si="33"/>
        <v>C2</v>
      </c>
      <c r="O312" s="36"/>
    </row>
    <row r="313" spans="1:15" s="106" customFormat="1" ht="30" customHeight="1" x14ac:dyDescent="0.2">
      <c r="A313" s="148"/>
      <c r="B313" s="133" t="s">
        <v>431</v>
      </c>
      <c r="C313" s="381" t="s">
        <v>827</v>
      </c>
      <c r="D313" s="58" t="s">
        <v>401</v>
      </c>
      <c r="E313" s="59"/>
      <c r="F313" s="60"/>
      <c r="G313" s="224"/>
      <c r="H313" s="224"/>
      <c r="I313" s="424" t="str">
        <f t="shared" ca="1" si="30"/>
        <v>LOCKED</v>
      </c>
      <c r="J313" s="425" t="str">
        <f t="shared" si="34"/>
        <v>10.9 Kilogram Sacrificial Zinc AnodesCW 2110-R11</v>
      </c>
      <c r="K313" s="426" t="e">
        <v>#N/A</v>
      </c>
      <c r="L313" s="427" t="str">
        <f t="shared" ca="1" si="31"/>
        <v>,0</v>
      </c>
      <c r="M313" s="427" t="str">
        <f t="shared" ca="1" si="32"/>
        <v>C2</v>
      </c>
      <c r="N313" s="427" t="str">
        <f t="shared" ca="1" si="33"/>
        <v>C2</v>
      </c>
      <c r="O313" s="36"/>
    </row>
    <row r="314" spans="1:15" s="106" customFormat="1" ht="30" customHeight="1" x14ac:dyDescent="0.2">
      <c r="A314" s="148"/>
      <c r="B314" s="133" t="s">
        <v>403</v>
      </c>
      <c r="C314" s="381" t="s">
        <v>828</v>
      </c>
      <c r="D314" s="382"/>
      <c r="E314" s="59" t="s">
        <v>56</v>
      </c>
      <c r="F314" s="60">
        <v>2</v>
      </c>
      <c r="G314" s="383"/>
      <c r="H314" s="384">
        <f t="shared" ref="H314" si="39">ROUND(G314*F314,2)</f>
        <v>0</v>
      </c>
      <c r="I314" s="424" t="str">
        <f t="shared" ca="1" si="30"/>
        <v/>
      </c>
      <c r="J314" s="425" t="str">
        <f t="shared" si="34"/>
        <v>On 50 mm Water Serviceseach</v>
      </c>
      <c r="K314" s="426" t="e">
        <v>#N/A</v>
      </c>
      <c r="L314" s="427" t="str">
        <f t="shared" ca="1" si="31"/>
        <v>,0</v>
      </c>
      <c r="M314" s="427" t="str">
        <f t="shared" ca="1" si="32"/>
        <v>C2</v>
      </c>
      <c r="N314" s="427" t="str">
        <f t="shared" ca="1" si="33"/>
        <v>C2</v>
      </c>
      <c r="O314" s="36"/>
    </row>
    <row r="315" spans="1:15" ht="30" customHeight="1" x14ac:dyDescent="0.2">
      <c r="A315" s="15"/>
      <c r="B315" s="133" t="s">
        <v>437</v>
      </c>
      <c r="C315" s="162" t="s">
        <v>420</v>
      </c>
      <c r="D315" s="53" t="s">
        <v>401</v>
      </c>
      <c r="E315" s="66"/>
      <c r="F315" s="67"/>
      <c r="G315" s="65"/>
      <c r="H315" s="65"/>
      <c r="I315" s="424" t="str">
        <f t="shared" ca="1" si="30"/>
        <v>LOCKED</v>
      </c>
      <c r="J315" s="425" t="str">
        <f t="shared" si="34"/>
        <v>Hydrant AdjustmentsCW 2110-R11</v>
      </c>
      <c r="K315" s="426" t="e">
        <v>#N/A</v>
      </c>
      <c r="L315" s="427" t="str">
        <f t="shared" ca="1" si="31"/>
        <v>,0</v>
      </c>
      <c r="M315" s="427" t="str">
        <f t="shared" ca="1" si="32"/>
        <v>C2</v>
      </c>
      <c r="N315" s="427" t="str">
        <f t="shared" ca="1" si="33"/>
        <v>C2</v>
      </c>
      <c r="O315" s="36"/>
    </row>
    <row r="316" spans="1:15" ht="30" customHeight="1" x14ac:dyDescent="0.2">
      <c r="A316" s="15"/>
      <c r="B316" s="133" t="s">
        <v>403</v>
      </c>
      <c r="C316" s="162" t="s">
        <v>421</v>
      </c>
      <c r="D316" s="315"/>
      <c r="E316" s="66"/>
      <c r="F316" s="67"/>
      <c r="G316" s="65"/>
      <c r="H316" s="65"/>
      <c r="I316" s="424" t="str">
        <f t="shared" ca="1" si="30"/>
        <v>LOCKED</v>
      </c>
      <c r="J316" s="425" t="str">
        <f t="shared" si="34"/>
        <v>Raising Existing Hydrant</v>
      </c>
      <c r="K316" s="426" t="e">
        <v>#N/A</v>
      </c>
      <c r="L316" s="427" t="str">
        <f t="shared" ca="1" si="31"/>
        <v>,0</v>
      </c>
      <c r="M316" s="427" t="str">
        <f t="shared" ca="1" si="32"/>
        <v>C2</v>
      </c>
      <c r="N316" s="427" t="str">
        <f t="shared" ca="1" si="33"/>
        <v>C2</v>
      </c>
      <c r="O316" s="36"/>
    </row>
    <row r="317" spans="1:15" ht="30" customHeight="1" x14ac:dyDescent="0.2">
      <c r="A317" s="15"/>
      <c r="B317" s="141" t="s">
        <v>787</v>
      </c>
      <c r="C317" s="162" t="s">
        <v>402</v>
      </c>
      <c r="D317" s="312"/>
      <c r="E317" s="66" t="s">
        <v>56</v>
      </c>
      <c r="F317" s="67">
        <v>1</v>
      </c>
      <c r="G317" s="51"/>
      <c r="H317" s="252">
        <f t="shared" ref="H317:H322" si="40">ROUND(G317*F317,2)</f>
        <v>0</v>
      </c>
      <c r="I317" s="424" t="str">
        <f t="shared" ca="1" si="30"/>
        <v/>
      </c>
      <c r="J317" s="425" t="str">
        <f t="shared" si="34"/>
        <v>150 mmeach</v>
      </c>
      <c r="K317" s="426" t="e">
        <v>#N/A</v>
      </c>
      <c r="L317" s="427" t="str">
        <f t="shared" ca="1" si="31"/>
        <v>,0</v>
      </c>
      <c r="M317" s="427" t="str">
        <f t="shared" ca="1" si="32"/>
        <v>C2</v>
      </c>
      <c r="N317" s="427" t="str">
        <f t="shared" ca="1" si="33"/>
        <v>C2</v>
      </c>
      <c r="O317" s="36"/>
    </row>
    <row r="318" spans="1:15" ht="30" customHeight="1" x14ac:dyDescent="0.2">
      <c r="A318" s="15"/>
      <c r="B318" s="141" t="s">
        <v>789</v>
      </c>
      <c r="C318" s="162" t="s">
        <v>793</v>
      </c>
      <c r="D318" s="312"/>
      <c r="E318" s="66" t="s">
        <v>56</v>
      </c>
      <c r="F318" s="67">
        <v>1</v>
      </c>
      <c r="G318" s="51"/>
      <c r="H318" s="252">
        <f t="shared" si="40"/>
        <v>0</v>
      </c>
      <c r="I318" s="424" t="str">
        <f t="shared" ca="1" si="30"/>
        <v/>
      </c>
      <c r="J318" s="425" t="str">
        <f t="shared" si="34"/>
        <v>300 mmeach</v>
      </c>
      <c r="K318" s="426" t="e">
        <v>#N/A</v>
      </c>
      <c r="L318" s="427" t="str">
        <f t="shared" ca="1" si="31"/>
        <v>,0</v>
      </c>
      <c r="M318" s="427" t="str">
        <f t="shared" ca="1" si="32"/>
        <v>C2</v>
      </c>
      <c r="N318" s="427" t="str">
        <f t="shared" ca="1" si="33"/>
        <v>C2</v>
      </c>
      <c r="O318" s="36"/>
    </row>
    <row r="319" spans="1:15" ht="30" customHeight="1" x14ac:dyDescent="0.2">
      <c r="A319" s="15"/>
      <c r="B319" s="133" t="s">
        <v>422</v>
      </c>
      <c r="C319" s="165" t="s">
        <v>423</v>
      </c>
      <c r="D319" s="316"/>
      <c r="E319" s="163" t="s">
        <v>56</v>
      </c>
      <c r="F319" s="67">
        <v>1</v>
      </c>
      <c r="G319" s="81"/>
      <c r="H319" s="252">
        <f t="shared" si="40"/>
        <v>0</v>
      </c>
      <c r="I319" s="424" t="str">
        <f t="shared" ca="1" si="30"/>
        <v/>
      </c>
      <c r="J319" s="425" t="str">
        <f t="shared" si="34"/>
        <v>Relocating existing Hydrant -Type 'A'each</v>
      </c>
      <c r="K319" s="426" t="e">
        <v>#N/A</v>
      </c>
      <c r="L319" s="427" t="str">
        <f t="shared" ca="1" si="31"/>
        <v>,0</v>
      </c>
      <c r="M319" s="427" t="str">
        <f t="shared" ca="1" si="32"/>
        <v>C2</v>
      </c>
      <c r="N319" s="427" t="str">
        <f t="shared" ca="1" si="33"/>
        <v>C2</v>
      </c>
      <c r="O319" s="36"/>
    </row>
    <row r="320" spans="1:15" ht="30" customHeight="1" x14ac:dyDescent="0.2">
      <c r="A320" s="15"/>
      <c r="B320" s="133" t="s">
        <v>441</v>
      </c>
      <c r="C320" s="165" t="s">
        <v>223</v>
      </c>
      <c r="D320" s="316" t="s">
        <v>217</v>
      </c>
      <c r="E320" s="163" t="s">
        <v>56</v>
      </c>
      <c r="F320" s="67">
        <v>9</v>
      </c>
      <c r="G320" s="81"/>
      <c r="H320" s="252">
        <f t="shared" si="40"/>
        <v>0</v>
      </c>
      <c r="I320" s="424" t="str">
        <f t="shared" ca="1" si="30"/>
        <v/>
      </c>
      <c r="J320" s="425" t="str">
        <f t="shared" si="34"/>
        <v>Adjustment of Valve BoxesCW 3210-R7each</v>
      </c>
      <c r="K320" s="426" t="e">
        <v>#N/A</v>
      </c>
      <c r="L320" s="427" t="str">
        <f t="shared" ca="1" si="31"/>
        <v>,0</v>
      </c>
      <c r="M320" s="427" t="str">
        <f t="shared" ca="1" si="32"/>
        <v>C2</v>
      </c>
      <c r="N320" s="427" t="str">
        <f t="shared" ca="1" si="33"/>
        <v>C2</v>
      </c>
      <c r="O320" s="36"/>
    </row>
    <row r="321" spans="1:15" ht="45" customHeight="1" x14ac:dyDescent="0.2">
      <c r="A321" s="15"/>
      <c r="B321" s="133" t="s">
        <v>443</v>
      </c>
      <c r="C321" s="162" t="s">
        <v>426</v>
      </c>
      <c r="D321" s="315" t="s">
        <v>427</v>
      </c>
      <c r="E321" s="66" t="s">
        <v>34</v>
      </c>
      <c r="F321" s="67">
        <v>330</v>
      </c>
      <c r="G321" s="51"/>
      <c r="H321" s="252">
        <f t="shared" si="40"/>
        <v>0</v>
      </c>
      <c r="I321" s="424" t="str">
        <f t="shared" ca="1" si="30"/>
        <v/>
      </c>
      <c r="J321" s="425" t="str">
        <f t="shared" si="34"/>
        <v>Removal of Abandoned 200mm Asbestos Cement Watermainm</v>
      </c>
      <c r="K321" s="426" t="e">
        <v>#N/A</v>
      </c>
      <c r="L321" s="427" t="str">
        <f t="shared" ca="1" si="31"/>
        <v>,0</v>
      </c>
      <c r="M321" s="427" t="str">
        <f t="shared" ca="1" si="32"/>
        <v>C2</v>
      </c>
      <c r="N321" s="427" t="str">
        <f t="shared" ca="1" si="33"/>
        <v>C2</v>
      </c>
      <c r="O321" s="36"/>
    </row>
    <row r="322" spans="1:15" ht="45" customHeight="1" x14ac:dyDescent="0.2">
      <c r="A322" s="15"/>
      <c r="B322" s="133" t="s">
        <v>448</v>
      </c>
      <c r="C322" s="162" t="s">
        <v>429</v>
      </c>
      <c r="D322" s="53" t="s">
        <v>238</v>
      </c>
      <c r="E322" s="66" t="s">
        <v>56</v>
      </c>
      <c r="F322" s="67">
        <v>1</v>
      </c>
      <c r="G322" s="51"/>
      <c r="H322" s="252">
        <f t="shared" si="40"/>
        <v>0</v>
      </c>
      <c r="I322" s="424" t="str">
        <f t="shared" ca="1" si="30"/>
        <v/>
      </c>
      <c r="J322" s="425" t="str">
        <f t="shared" si="34"/>
        <v>Removal of Existing Box Enclosure (Dugald Aband)CW 3530-R3each</v>
      </c>
      <c r="K322" s="426" t="e">
        <v>#N/A</v>
      </c>
      <c r="L322" s="427" t="str">
        <f t="shared" ca="1" si="31"/>
        <v>,0</v>
      </c>
      <c r="M322" s="427" t="str">
        <f t="shared" ca="1" si="32"/>
        <v>C2</v>
      </c>
      <c r="N322" s="427" t="str">
        <f t="shared" ca="1" si="33"/>
        <v>C2</v>
      </c>
      <c r="O322" s="36"/>
    </row>
    <row r="323" spans="1:15" s="221" customFormat="1" ht="45" customHeight="1" x14ac:dyDescent="0.2">
      <c r="A323" s="15"/>
      <c r="B323" s="133" t="s">
        <v>451</v>
      </c>
      <c r="C323" s="166" t="s">
        <v>843</v>
      </c>
      <c r="D323" s="150" t="s">
        <v>579</v>
      </c>
      <c r="E323" s="151" t="s">
        <v>452</v>
      </c>
      <c r="F323" s="67">
        <v>5</v>
      </c>
      <c r="G323" s="51"/>
      <c r="H323" s="252">
        <f>ROUND(G323*F323,2)</f>
        <v>0</v>
      </c>
      <c r="I323" s="424" t="str">
        <f t="shared" ca="1" si="30"/>
        <v/>
      </c>
      <c r="J323" s="425" t="str">
        <f t="shared" si="34"/>
        <v>Abandoning Existing Watermain with Cement Stabilized Flowable Fillm3</v>
      </c>
      <c r="K323" s="426" t="e">
        <v>#N/A</v>
      </c>
      <c r="L323" s="427" t="str">
        <f t="shared" ca="1" si="31"/>
        <v>,0</v>
      </c>
      <c r="M323" s="427" t="str">
        <f t="shared" ca="1" si="32"/>
        <v>C2</v>
      </c>
      <c r="N323" s="427" t="str">
        <f t="shared" ca="1" si="33"/>
        <v>C2</v>
      </c>
      <c r="O323" s="36"/>
    </row>
    <row r="324" spans="1:15" ht="36" customHeight="1" x14ac:dyDescent="0.2">
      <c r="A324" s="15"/>
      <c r="B324" s="133"/>
      <c r="C324" s="317" t="s">
        <v>430</v>
      </c>
      <c r="D324" s="315"/>
      <c r="E324" s="66"/>
      <c r="F324" s="67"/>
      <c r="G324" s="65"/>
      <c r="H324" s="318"/>
      <c r="I324" s="424" t="str">
        <f t="shared" ca="1" si="30"/>
        <v>LOCKED</v>
      </c>
      <c r="J324" s="425" t="str">
        <f t="shared" si="34"/>
        <v>WASTE WATER SEWERS</v>
      </c>
      <c r="K324" s="426" t="e">
        <v>#N/A</v>
      </c>
      <c r="L324" s="427" t="str">
        <f t="shared" ca="1" si="31"/>
        <v>,0</v>
      </c>
      <c r="M324" s="427" t="str">
        <f t="shared" ca="1" si="32"/>
        <v>C2</v>
      </c>
      <c r="N324" s="427" t="str">
        <f t="shared" ca="1" si="33"/>
        <v>C2</v>
      </c>
      <c r="O324" s="36"/>
    </row>
    <row r="325" spans="1:15" ht="30" customHeight="1" x14ac:dyDescent="0.2">
      <c r="A325" s="15"/>
      <c r="B325" s="133" t="s">
        <v>453</v>
      </c>
      <c r="C325" s="64" t="s">
        <v>432</v>
      </c>
      <c r="D325" s="53" t="s">
        <v>208</v>
      </c>
      <c r="E325" s="66"/>
      <c r="F325" s="67"/>
      <c r="G325" s="65"/>
      <c r="H325" s="65"/>
      <c r="I325" s="424" t="str">
        <f t="shared" ca="1" si="30"/>
        <v>LOCKED</v>
      </c>
      <c r="J325" s="425" t="str">
        <f t="shared" si="34"/>
        <v>Wastewater SewersCW 2130-R12</v>
      </c>
      <c r="K325" s="426" t="e">
        <v>#N/A</v>
      </c>
      <c r="L325" s="427" t="str">
        <f t="shared" ca="1" si="31"/>
        <v>,0</v>
      </c>
      <c r="M325" s="427" t="str">
        <f t="shared" ca="1" si="32"/>
        <v>C2</v>
      </c>
      <c r="N325" s="427" t="str">
        <f t="shared" ca="1" si="33"/>
        <v>C2</v>
      </c>
      <c r="O325" s="36"/>
    </row>
    <row r="326" spans="1:15" ht="45" customHeight="1" x14ac:dyDescent="0.2">
      <c r="A326" s="15"/>
      <c r="B326" s="365" t="s">
        <v>29</v>
      </c>
      <c r="C326" s="319" t="s">
        <v>433</v>
      </c>
      <c r="D326" s="320"/>
      <c r="E326" s="321"/>
      <c r="F326" s="67"/>
      <c r="G326" s="65"/>
      <c r="H326" s="65"/>
      <c r="I326" s="424" t="str">
        <f t="shared" ref="I326:I389" ca="1" si="41">IF(CELL("protect",$G326)=1, "LOCKED", "")</f>
        <v>LOCKED</v>
      </c>
      <c r="J326" s="425" t="str">
        <f t="shared" si="34"/>
        <v>150 mm PVC DR 18 C900 WWS FRM c/w Bends</v>
      </c>
      <c r="K326" s="426" t="e">
        <v>#N/A</v>
      </c>
      <c r="L326" s="427" t="str">
        <f t="shared" ref="L326:L389" ca="1" si="42">CELL("format",$F326)</f>
        <v>,0</v>
      </c>
      <c r="M326" s="427" t="str">
        <f t="shared" ref="M326:M389" ca="1" si="43">CELL("format",$G326)</f>
        <v>C2</v>
      </c>
      <c r="N326" s="427" t="str">
        <f t="shared" ref="N326:N389" ca="1" si="44">CELL("format",$H326)</f>
        <v>C2</v>
      </c>
      <c r="O326" s="36"/>
    </row>
    <row r="327" spans="1:15" ht="45" customHeight="1" x14ac:dyDescent="0.2">
      <c r="A327" s="15"/>
      <c r="B327" s="142" t="s">
        <v>787</v>
      </c>
      <c r="C327" s="149" t="s">
        <v>794</v>
      </c>
      <c r="D327" s="150"/>
      <c r="E327" s="151" t="s">
        <v>34</v>
      </c>
      <c r="F327" s="67">
        <v>115</v>
      </c>
      <c r="G327" s="51"/>
      <c r="H327" s="252">
        <f>ROUND(G327*F327,2)</f>
        <v>0</v>
      </c>
      <c r="I327" s="424" t="str">
        <f t="shared" ca="1" si="41"/>
        <v/>
      </c>
      <c r="J327" s="425" t="str">
        <f t="shared" ref="J327:J390" si="45">CLEAN(CONCATENATE(TRIM($A327),TRIM($C327),IF(LEFT($D327)&lt;&gt;"E",TRIM($D327),),TRIM($E327)))</f>
        <v>In a Trench, Class B Sand Bedding, Class 4 Backfillm</v>
      </c>
      <c r="K327" s="426" t="e">
        <v>#N/A</v>
      </c>
      <c r="L327" s="427" t="str">
        <f t="shared" ca="1" si="42"/>
        <v>,0</v>
      </c>
      <c r="M327" s="427" t="str">
        <f t="shared" ca="1" si="43"/>
        <v>C2</v>
      </c>
      <c r="N327" s="427" t="str">
        <f t="shared" ca="1" si="44"/>
        <v>C2</v>
      </c>
      <c r="O327" s="36"/>
    </row>
    <row r="328" spans="1:15" ht="45" customHeight="1" x14ac:dyDescent="0.2">
      <c r="A328" s="15"/>
      <c r="B328" s="143" t="s">
        <v>789</v>
      </c>
      <c r="C328" s="64" t="s">
        <v>795</v>
      </c>
      <c r="D328" s="150"/>
      <c r="E328" s="151" t="s">
        <v>34</v>
      </c>
      <c r="F328" s="67">
        <v>115</v>
      </c>
      <c r="G328" s="51"/>
      <c r="H328" s="252">
        <f>ROUND(G328*F328,2)</f>
        <v>0</v>
      </c>
      <c r="I328" s="424" t="str">
        <f t="shared" ca="1" si="41"/>
        <v/>
      </c>
      <c r="J328" s="425" t="str">
        <f t="shared" si="45"/>
        <v>Trenchless Installation With Class B Sand Bedding, Class 2 Backfillm</v>
      </c>
      <c r="K328" s="426" t="e">
        <v>#N/A</v>
      </c>
      <c r="L328" s="427" t="str">
        <f t="shared" ca="1" si="42"/>
        <v>,0</v>
      </c>
      <c r="M328" s="427" t="str">
        <f t="shared" ca="1" si="43"/>
        <v>C2</v>
      </c>
      <c r="N328" s="427" t="str">
        <f t="shared" ca="1" si="44"/>
        <v>C2</v>
      </c>
      <c r="O328" s="36"/>
    </row>
    <row r="329" spans="1:15" ht="30" customHeight="1" x14ac:dyDescent="0.2">
      <c r="A329" s="15"/>
      <c r="B329" s="365" t="s">
        <v>32</v>
      </c>
      <c r="C329" s="160" t="s">
        <v>434</v>
      </c>
      <c r="D329" s="150"/>
      <c r="E329" s="151"/>
      <c r="F329" s="67"/>
      <c r="G329" s="65"/>
      <c r="H329" s="318"/>
      <c r="I329" s="424" t="str">
        <f t="shared" ca="1" si="41"/>
        <v>LOCKED</v>
      </c>
      <c r="J329" s="425" t="str">
        <f t="shared" si="45"/>
        <v>200 mm SDR 35 PVC</v>
      </c>
      <c r="K329" s="426" t="e">
        <v>#N/A</v>
      </c>
      <c r="L329" s="427" t="str">
        <f t="shared" ca="1" si="42"/>
        <v>,0</v>
      </c>
      <c r="M329" s="427" t="str">
        <f t="shared" ca="1" si="43"/>
        <v>C2</v>
      </c>
      <c r="N329" s="427" t="str">
        <f t="shared" ca="1" si="44"/>
        <v>C2</v>
      </c>
      <c r="O329" s="36"/>
    </row>
    <row r="330" spans="1:15" ht="45" customHeight="1" x14ac:dyDescent="0.2">
      <c r="A330" s="15"/>
      <c r="B330" s="142" t="s">
        <v>787</v>
      </c>
      <c r="C330" s="149" t="s">
        <v>794</v>
      </c>
      <c r="D330" s="150"/>
      <c r="E330" s="151" t="s">
        <v>34</v>
      </c>
      <c r="F330" s="67">
        <v>7</v>
      </c>
      <c r="G330" s="51"/>
      <c r="H330" s="252">
        <f>ROUND(G330*F330,2)</f>
        <v>0</v>
      </c>
      <c r="I330" s="424" t="str">
        <f t="shared" ca="1" si="41"/>
        <v/>
      </c>
      <c r="J330" s="425" t="str">
        <f t="shared" si="45"/>
        <v>In a Trench, Class B Sand Bedding, Class 4 Backfillm</v>
      </c>
      <c r="K330" s="426" t="e">
        <v>#N/A</v>
      </c>
      <c r="L330" s="427" t="str">
        <f t="shared" ca="1" si="42"/>
        <v>,0</v>
      </c>
      <c r="M330" s="427" t="str">
        <f t="shared" ca="1" si="43"/>
        <v>C2</v>
      </c>
      <c r="N330" s="427" t="str">
        <f t="shared" ca="1" si="44"/>
        <v>C2</v>
      </c>
      <c r="O330" s="36"/>
    </row>
    <row r="331" spans="1:15" ht="30" customHeight="1" x14ac:dyDescent="0.2">
      <c r="A331" s="15"/>
      <c r="B331" s="365" t="s">
        <v>35</v>
      </c>
      <c r="C331" s="160" t="s">
        <v>435</v>
      </c>
      <c r="D331" s="150"/>
      <c r="E331" s="151"/>
      <c r="F331" s="67"/>
      <c r="G331" s="65"/>
      <c r="H331" s="65"/>
      <c r="I331" s="424" t="str">
        <f t="shared" ca="1" si="41"/>
        <v>LOCKED</v>
      </c>
      <c r="J331" s="425" t="str">
        <f t="shared" si="45"/>
        <v>250 mm SDR 35 PVC</v>
      </c>
      <c r="K331" s="426" t="e">
        <v>#N/A</v>
      </c>
      <c r="L331" s="427" t="str">
        <f t="shared" ca="1" si="42"/>
        <v>,0</v>
      </c>
      <c r="M331" s="427" t="str">
        <f t="shared" ca="1" si="43"/>
        <v>C2</v>
      </c>
      <c r="N331" s="427" t="str">
        <f t="shared" ca="1" si="44"/>
        <v>C2</v>
      </c>
      <c r="O331" s="36"/>
    </row>
    <row r="332" spans="1:15" ht="45" customHeight="1" x14ac:dyDescent="0.2">
      <c r="A332" s="15"/>
      <c r="B332" s="143" t="s">
        <v>787</v>
      </c>
      <c r="C332" s="64" t="s">
        <v>795</v>
      </c>
      <c r="D332" s="150"/>
      <c r="E332" s="151" t="s">
        <v>34</v>
      </c>
      <c r="F332" s="67">
        <v>48</v>
      </c>
      <c r="G332" s="51"/>
      <c r="H332" s="252">
        <f>ROUND(G332*F332,2)</f>
        <v>0</v>
      </c>
      <c r="I332" s="424" t="str">
        <f t="shared" ca="1" si="41"/>
        <v/>
      </c>
      <c r="J332" s="425" t="str">
        <f t="shared" si="45"/>
        <v>Trenchless Installation With Class B Sand Bedding, Class 2 Backfillm</v>
      </c>
      <c r="K332" s="426" t="e">
        <v>#N/A</v>
      </c>
      <c r="L332" s="427" t="str">
        <f t="shared" ca="1" si="42"/>
        <v>,0</v>
      </c>
      <c r="M332" s="427" t="str">
        <f t="shared" ca="1" si="43"/>
        <v>C2</v>
      </c>
      <c r="N332" s="427" t="str">
        <f t="shared" ca="1" si="44"/>
        <v>C2</v>
      </c>
      <c r="O332" s="36"/>
    </row>
    <row r="333" spans="1:15" ht="30" customHeight="1" x14ac:dyDescent="0.2">
      <c r="A333" s="15"/>
      <c r="B333" s="145" t="s">
        <v>37</v>
      </c>
      <c r="C333" s="160" t="s">
        <v>436</v>
      </c>
      <c r="D333" s="150"/>
      <c r="E333" s="151"/>
      <c r="F333" s="67"/>
      <c r="G333" s="65"/>
      <c r="H333" s="318"/>
      <c r="I333" s="424" t="str">
        <f t="shared" ca="1" si="41"/>
        <v>LOCKED</v>
      </c>
      <c r="J333" s="425" t="str">
        <f t="shared" si="45"/>
        <v>450 mm C76-IV or SDR 35 PVC</v>
      </c>
      <c r="K333" s="426" t="e">
        <v>#N/A</v>
      </c>
      <c r="L333" s="427" t="str">
        <f t="shared" ca="1" si="42"/>
        <v>,0</v>
      </c>
      <c r="M333" s="427" t="str">
        <f t="shared" ca="1" si="43"/>
        <v>C2</v>
      </c>
      <c r="N333" s="427" t="str">
        <f t="shared" ca="1" si="44"/>
        <v>C2</v>
      </c>
      <c r="O333" s="36"/>
    </row>
    <row r="334" spans="1:15" ht="45" customHeight="1" x14ac:dyDescent="0.2">
      <c r="A334" s="144"/>
      <c r="B334" s="143" t="s">
        <v>787</v>
      </c>
      <c r="C334" s="149" t="s">
        <v>497</v>
      </c>
      <c r="D334" s="150"/>
      <c r="E334" s="151" t="s">
        <v>34</v>
      </c>
      <c r="F334" s="67">
        <v>20</v>
      </c>
      <c r="G334" s="51"/>
      <c r="H334" s="252">
        <f>ROUND(G334*F334,2)</f>
        <v>0</v>
      </c>
      <c r="I334" s="424" t="str">
        <f t="shared" ca="1" si="41"/>
        <v/>
      </c>
      <c r="J334" s="425" t="str">
        <f t="shared" si="45"/>
        <v>In a Trench, Class B Sand Bedding, Class 2 Backfillm</v>
      </c>
      <c r="K334" s="426" t="e">
        <v>#N/A</v>
      </c>
      <c r="L334" s="427" t="str">
        <f t="shared" ca="1" si="42"/>
        <v>,0</v>
      </c>
      <c r="M334" s="427" t="str">
        <f t="shared" ca="1" si="43"/>
        <v>C2</v>
      </c>
      <c r="N334" s="427" t="str">
        <f t="shared" ca="1" si="44"/>
        <v>C2</v>
      </c>
      <c r="O334" s="36"/>
    </row>
    <row r="335" spans="1:15" ht="45" customHeight="1" x14ac:dyDescent="0.2">
      <c r="A335" s="15"/>
      <c r="B335" s="142" t="s">
        <v>789</v>
      </c>
      <c r="C335" s="149" t="s">
        <v>794</v>
      </c>
      <c r="D335" s="150"/>
      <c r="E335" s="151" t="s">
        <v>34</v>
      </c>
      <c r="F335" s="67">
        <v>60</v>
      </c>
      <c r="G335" s="51"/>
      <c r="H335" s="252">
        <f>ROUND(G335*F335,2)</f>
        <v>0</v>
      </c>
      <c r="I335" s="424" t="str">
        <f t="shared" ca="1" si="41"/>
        <v/>
      </c>
      <c r="J335" s="425" t="str">
        <f t="shared" si="45"/>
        <v>In a Trench, Class B Sand Bedding, Class 4 Backfillm</v>
      </c>
      <c r="K335" s="426" t="e">
        <v>#N/A</v>
      </c>
      <c r="L335" s="427" t="str">
        <f t="shared" ca="1" si="42"/>
        <v>,0</v>
      </c>
      <c r="M335" s="427" t="str">
        <f t="shared" ca="1" si="43"/>
        <v>C2</v>
      </c>
      <c r="N335" s="427" t="str">
        <f t="shared" ca="1" si="44"/>
        <v>C2</v>
      </c>
      <c r="O335" s="36"/>
    </row>
    <row r="336" spans="1:15" ht="45" customHeight="1" x14ac:dyDescent="0.2">
      <c r="A336" s="15"/>
      <c r="B336" s="146" t="s">
        <v>796</v>
      </c>
      <c r="C336" s="181" t="s">
        <v>795</v>
      </c>
      <c r="D336" s="168"/>
      <c r="E336" s="169" t="s">
        <v>34</v>
      </c>
      <c r="F336" s="330">
        <v>86</v>
      </c>
      <c r="G336" s="413"/>
      <c r="H336" s="280">
        <f>ROUND(G336*F336,2)</f>
        <v>0</v>
      </c>
      <c r="I336" s="424" t="str">
        <f t="shared" ca="1" si="41"/>
        <v/>
      </c>
      <c r="J336" s="425" t="str">
        <f t="shared" si="45"/>
        <v>Trenchless Installation With Class B Sand Bedding, Class 2 Backfillm</v>
      </c>
      <c r="K336" s="426" t="e">
        <v>#N/A</v>
      </c>
      <c r="L336" s="427" t="str">
        <f t="shared" ca="1" si="42"/>
        <v>,1</v>
      </c>
      <c r="M336" s="427" t="str">
        <f t="shared" ca="1" si="43"/>
        <v>C2</v>
      </c>
      <c r="N336" s="427" t="str">
        <f t="shared" ca="1" si="44"/>
        <v>C2</v>
      </c>
      <c r="O336" s="36"/>
    </row>
    <row r="337" spans="1:15" ht="30" customHeight="1" x14ac:dyDescent="0.2">
      <c r="A337" s="15"/>
      <c r="B337" s="133" t="s">
        <v>455</v>
      </c>
      <c r="C337" s="149" t="s">
        <v>438</v>
      </c>
      <c r="D337" s="150" t="s">
        <v>208</v>
      </c>
      <c r="E337" s="151"/>
      <c r="F337" s="67"/>
      <c r="G337" s="65"/>
      <c r="H337" s="65"/>
      <c r="I337" s="424" t="str">
        <f t="shared" ca="1" si="41"/>
        <v>LOCKED</v>
      </c>
      <c r="J337" s="425" t="str">
        <f t="shared" si="45"/>
        <v>ManholesCW 2130-R12</v>
      </c>
      <c r="K337" s="426" t="e">
        <v>#N/A</v>
      </c>
      <c r="L337" s="427" t="str">
        <f t="shared" ca="1" si="42"/>
        <v>,0</v>
      </c>
      <c r="M337" s="427" t="str">
        <f t="shared" ca="1" si="43"/>
        <v>C2</v>
      </c>
      <c r="N337" s="427" t="str">
        <f t="shared" ca="1" si="44"/>
        <v>C2</v>
      </c>
      <c r="O337" s="36"/>
    </row>
    <row r="338" spans="1:15" ht="30" customHeight="1" x14ac:dyDescent="0.2">
      <c r="A338" s="144"/>
      <c r="B338" s="145" t="s">
        <v>29</v>
      </c>
      <c r="C338" s="149" t="s">
        <v>439</v>
      </c>
      <c r="D338" s="150"/>
      <c r="E338" s="151"/>
      <c r="F338" s="67"/>
      <c r="G338" s="65"/>
      <c r="H338" s="65"/>
      <c r="I338" s="424" t="str">
        <f t="shared" ca="1" si="41"/>
        <v>LOCKED</v>
      </c>
      <c r="J338" s="425" t="str">
        <f t="shared" si="45"/>
        <v>SD-010</v>
      </c>
      <c r="K338" s="426" t="e">
        <v>#N/A</v>
      </c>
      <c r="L338" s="427" t="str">
        <f t="shared" ca="1" si="42"/>
        <v>,0</v>
      </c>
      <c r="M338" s="427" t="str">
        <f t="shared" ca="1" si="43"/>
        <v>C2</v>
      </c>
      <c r="N338" s="427" t="str">
        <f t="shared" ca="1" si="44"/>
        <v>C2</v>
      </c>
      <c r="O338" s="36"/>
    </row>
    <row r="339" spans="1:15" s="402" customFormat="1" ht="30" customHeight="1" x14ac:dyDescent="0.2">
      <c r="A339" s="403"/>
      <c r="B339" s="143" t="s">
        <v>787</v>
      </c>
      <c r="C339" s="149" t="s">
        <v>797</v>
      </c>
      <c r="D339" s="150"/>
      <c r="E339" s="151" t="s">
        <v>440</v>
      </c>
      <c r="F339" s="323">
        <v>24.2</v>
      </c>
      <c r="G339" s="405"/>
      <c r="H339" s="324">
        <f>ROUND(G339*F339,2)</f>
        <v>0</v>
      </c>
      <c r="I339" s="424"/>
      <c r="J339" s="425" t="str">
        <f t="shared" si="45"/>
        <v>1200 mm (MH.W5,6,7,9,12,13)v.m</v>
      </c>
      <c r="K339" s="426" t="e">
        <v>#N/A</v>
      </c>
      <c r="L339" s="427" t="str">
        <f t="shared" ca="1" si="42"/>
        <v>F1</v>
      </c>
      <c r="M339" s="427" t="str">
        <f t="shared" ca="1" si="43"/>
        <v>C2</v>
      </c>
      <c r="N339" s="427" t="str">
        <f t="shared" ca="1" si="44"/>
        <v>C2</v>
      </c>
      <c r="O339" s="36"/>
    </row>
    <row r="340" spans="1:15" s="402" customFormat="1" ht="30" customHeight="1" x14ac:dyDescent="0.2">
      <c r="A340" s="403"/>
      <c r="B340" s="145" t="s">
        <v>829</v>
      </c>
      <c r="C340" s="149" t="s">
        <v>442</v>
      </c>
      <c r="D340" s="150" t="s">
        <v>208</v>
      </c>
      <c r="E340" s="151"/>
      <c r="F340" s="323"/>
      <c r="G340" s="408"/>
      <c r="H340" s="324"/>
      <c r="I340" s="424" t="str">
        <f t="shared" ca="1" si="41"/>
        <v>LOCKED</v>
      </c>
      <c r="J340" s="425" t="str">
        <f t="shared" si="45"/>
        <v>Install New Manhole on Existing SewerCW 2130-R12</v>
      </c>
      <c r="K340" s="426" t="e">
        <v>#N/A</v>
      </c>
      <c r="L340" s="427" t="str">
        <f t="shared" ca="1" si="42"/>
        <v>F1</v>
      </c>
      <c r="M340" s="427" t="str">
        <f t="shared" ca="1" si="43"/>
        <v>C2</v>
      </c>
      <c r="N340" s="427" t="str">
        <f t="shared" ca="1" si="44"/>
        <v>C2</v>
      </c>
      <c r="O340" s="36"/>
    </row>
    <row r="341" spans="1:15" ht="30" customHeight="1" x14ac:dyDescent="0.2">
      <c r="A341" s="15"/>
      <c r="B341" s="145" t="s">
        <v>29</v>
      </c>
      <c r="C341" s="149" t="s">
        <v>439</v>
      </c>
      <c r="D341" s="150"/>
      <c r="E341" s="151"/>
      <c r="F341" s="323"/>
      <c r="G341" s="65"/>
      <c r="H341" s="324"/>
      <c r="I341" s="424" t="str">
        <f t="shared" ca="1" si="41"/>
        <v>LOCKED</v>
      </c>
      <c r="J341" s="425" t="str">
        <f t="shared" si="45"/>
        <v>SD-010</v>
      </c>
      <c r="K341" s="426" t="e">
        <v>#N/A</v>
      </c>
      <c r="L341" s="427" t="str">
        <f t="shared" ca="1" si="42"/>
        <v>F1</v>
      </c>
      <c r="M341" s="427" t="str">
        <f t="shared" ca="1" si="43"/>
        <v>C2</v>
      </c>
      <c r="N341" s="427" t="str">
        <f t="shared" ca="1" si="44"/>
        <v>C2</v>
      </c>
      <c r="O341" s="36"/>
    </row>
    <row r="342" spans="1:15" ht="30" customHeight="1" x14ac:dyDescent="0.2">
      <c r="A342" s="15"/>
      <c r="B342" s="143" t="s">
        <v>787</v>
      </c>
      <c r="C342" s="160" t="s">
        <v>798</v>
      </c>
      <c r="D342" s="150"/>
      <c r="E342" s="151" t="s">
        <v>440</v>
      </c>
      <c r="F342" s="322">
        <v>9.5</v>
      </c>
      <c r="G342" s="51"/>
      <c r="H342" s="252">
        <f>ROUND(G342*F342,2)</f>
        <v>0</v>
      </c>
      <c r="I342" s="424" t="str">
        <f t="shared" ca="1" si="41"/>
        <v/>
      </c>
      <c r="J342" s="425" t="str">
        <f t="shared" si="45"/>
        <v>1200 mm (MH.W10,11)v.m</v>
      </c>
      <c r="K342" s="426" t="e">
        <v>#N/A</v>
      </c>
      <c r="L342" s="427" t="str">
        <f t="shared" ca="1" si="42"/>
        <v>,1</v>
      </c>
      <c r="M342" s="427" t="str">
        <f t="shared" ca="1" si="43"/>
        <v>C2</v>
      </c>
      <c r="N342" s="427" t="str">
        <f t="shared" ca="1" si="44"/>
        <v>C2</v>
      </c>
      <c r="O342" s="36"/>
    </row>
    <row r="343" spans="1:15" ht="30" customHeight="1" x14ac:dyDescent="0.2">
      <c r="A343" s="15"/>
      <c r="B343" s="133" t="s">
        <v>458</v>
      </c>
      <c r="C343" s="166" t="s">
        <v>444</v>
      </c>
      <c r="D343" s="150" t="s">
        <v>208</v>
      </c>
      <c r="E343" s="151"/>
      <c r="F343" s="67"/>
      <c r="G343" s="65"/>
      <c r="H343" s="318"/>
      <c r="I343" s="424" t="str">
        <f t="shared" ca="1" si="41"/>
        <v>LOCKED</v>
      </c>
      <c r="J343" s="425" t="str">
        <f t="shared" si="45"/>
        <v>Connecting to Existing ManholeCW 2130-R12</v>
      </c>
      <c r="K343" s="426" t="e">
        <v>#N/A</v>
      </c>
      <c r="L343" s="427" t="str">
        <f t="shared" ca="1" si="42"/>
        <v>,0</v>
      </c>
      <c r="M343" s="427" t="str">
        <f t="shared" ca="1" si="43"/>
        <v>C2</v>
      </c>
      <c r="N343" s="427" t="str">
        <f t="shared" ca="1" si="44"/>
        <v>C2</v>
      </c>
      <c r="O343" s="36"/>
    </row>
    <row r="344" spans="1:15" ht="30" customHeight="1" x14ac:dyDescent="0.2">
      <c r="A344" s="15"/>
      <c r="B344" s="365" t="s">
        <v>29</v>
      </c>
      <c r="C344" s="166" t="s">
        <v>445</v>
      </c>
      <c r="D344" s="150"/>
      <c r="E344" s="151" t="s">
        <v>56</v>
      </c>
      <c r="F344" s="67">
        <v>1</v>
      </c>
      <c r="G344" s="51"/>
      <c r="H344" s="252">
        <f>ROUND(G344*F344,2)</f>
        <v>0</v>
      </c>
      <c r="I344" s="424" t="str">
        <f t="shared" ca="1" si="41"/>
        <v/>
      </c>
      <c r="J344" s="425" t="str">
        <f t="shared" si="45"/>
        <v>150 mm FRM (MH0733)each</v>
      </c>
      <c r="K344" s="426" t="e">
        <v>#N/A</v>
      </c>
      <c r="L344" s="427" t="str">
        <f t="shared" ca="1" si="42"/>
        <v>,0</v>
      </c>
      <c r="M344" s="427" t="str">
        <f t="shared" ca="1" si="43"/>
        <v>C2</v>
      </c>
      <c r="N344" s="427" t="str">
        <f t="shared" ca="1" si="44"/>
        <v>C2</v>
      </c>
      <c r="O344" s="36"/>
    </row>
    <row r="345" spans="1:15" ht="30" customHeight="1" x14ac:dyDescent="0.2">
      <c r="A345" s="15"/>
      <c r="B345" s="145" t="s">
        <v>32</v>
      </c>
      <c r="C345" s="166" t="s">
        <v>446</v>
      </c>
      <c r="D345" s="150"/>
      <c r="E345" s="151" t="s">
        <v>56</v>
      </c>
      <c r="F345" s="67">
        <v>1</v>
      </c>
      <c r="G345" s="51"/>
      <c r="H345" s="252">
        <f>ROUND(G345*F345,2)</f>
        <v>0</v>
      </c>
      <c r="I345" s="424" t="str">
        <f t="shared" ca="1" si="41"/>
        <v/>
      </c>
      <c r="J345" s="425" t="str">
        <f t="shared" si="45"/>
        <v>250 mm ( MH7984)each</v>
      </c>
      <c r="K345" s="426" t="e">
        <v>#N/A</v>
      </c>
      <c r="L345" s="427" t="str">
        <f t="shared" ca="1" si="42"/>
        <v>,0</v>
      </c>
      <c r="M345" s="427" t="str">
        <f t="shared" ca="1" si="43"/>
        <v>C2</v>
      </c>
      <c r="N345" s="427" t="str">
        <f t="shared" ca="1" si="44"/>
        <v>C2</v>
      </c>
      <c r="O345" s="36"/>
    </row>
    <row r="346" spans="1:15" ht="30" customHeight="1" x14ac:dyDescent="0.2">
      <c r="A346" s="15"/>
      <c r="B346" s="370" t="s">
        <v>35</v>
      </c>
      <c r="C346" s="170" t="s">
        <v>447</v>
      </c>
      <c r="D346" s="154"/>
      <c r="E346" s="161" t="s">
        <v>56</v>
      </c>
      <c r="F346" s="67">
        <v>1</v>
      </c>
      <c r="G346" s="81"/>
      <c r="H346" s="252">
        <f>ROUND(G346*F346,2)</f>
        <v>0</v>
      </c>
      <c r="I346" s="424" t="str">
        <f t="shared" ca="1" si="41"/>
        <v/>
      </c>
      <c r="J346" s="425" t="str">
        <f t="shared" si="45"/>
        <v>450 mm (MH.W4)each</v>
      </c>
      <c r="K346" s="426" t="e">
        <v>#N/A</v>
      </c>
      <c r="L346" s="427" t="str">
        <f t="shared" ca="1" si="42"/>
        <v>,0</v>
      </c>
      <c r="M346" s="427" t="str">
        <f t="shared" ca="1" si="43"/>
        <v>C2</v>
      </c>
      <c r="N346" s="427" t="str">
        <f t="shared" ca="1" si="44"/>
        <v>C2</v>
      </c>
      <c r="O346" s="36"/>
    </row>
    <row r="347" spans="1:15" ht="30" customHeight="1" x14ac:dyDescent="0.2">
      <c r="A347" s="15"/>
      <c r="B347" s="133" t="s">
        <v>461</v>
      </c>
      <c r="C347" s="166" t="s">
        <v>449</v>
      </c>
      <c r="D347" s="150" t="s">
        <v>208</v>
      </c>
      <c r="E347" s="151"/>
      <c r="F347" s="67"/>
      <c r="G347" s="65"/>
      <c r="H347" s="65"/>
      <c r="I347" s="424" t="str">
        <f t="shared" ca="1" si="41"/>
        <v>LOCKED</v>
      </c>
      <c r="J347" s="425" t="str">
        <f t="shared" si="45"/>
        <v>Connecting to Existing SewerCW 2130-R12</v>
      </c>
      <c r="K347" s="426" t="e">
        <v>#N/A</v>
      </c>
      <c r="L347" s="427" t="str">
        <f t="shared" ca="1" si="42"/>
        <v>,0</v>
      </c>
      <c r="M347" s="427" t="str">
        <f t="shared" ca="1" si="43"/>
        <v>C2</v>
      </c>
      <c r="N347" s="427" t="str">
        <f t="shared" ca="1" si="44"/>
        <v>C2</v>
      </c>
      <c r="O347" s="36"/>
    </row>
    <row r="348" spans="1:15" ht="30" customHeight="1" x14ac:dyDescent="0.2">
      <c r="A348" s="15"/>
      <c r="B348" s="133" t="s">
        <v>29</v>
      </c>
      <c r="C348" s="170" t="s">
        <v>450</v>
      </c>
      <c r="D348" s="154"/>
      <c r="E348" s="161" t="s">
        <v>56</v>
      </c>
      <c r="F348" s="67">
        <v>1</v>
      </c>
      <c r="G348" s="81"/>
      <c r="H348" s="252">
        <f>ROUND(G348*F348,2)</f>
        <v>0</v>
      </c>
      <c r="I348" s="424" t="str">
        <f t="shared" ca="1" si="41"/>
        <v/>
      </c>
      <c r="J348" s="425" t="str">
        <f t="shared" si="45"/>
        <v>150 mm PVC DR 18 C900 to 150 mm FRMeach</v>
      </c>
      <c r="K348" s="426" t="e">
        <v>#N/A</v>
      </c>
      <c r="L348" s="427" t="str">
        <f t="shared" ca="1" si="42"/>
        <v>,0</v>
      </c>
      <c r="M348" s="427" t="str">
        <f t="shared" ca="1" si="43"/>
        <v>C2</v>
      </c>
      <c r="N348" s="427" t="str">
        <f t="shared" ca="1" si="44"/>
        <v>C2</v>
      </c>
      <c r="O348" s="36"/>
    </row>
    <row r="349" spans="1:15" ht="45" customHeight="1" x14ac:dyDescent="0.2">
      <c r="A349" s="15"/>
      <c r="B349" s="133" t="s">
        <v>466</v>
      </c>
      <c r="C349" s="166" t="s">
        <v>845</v>
      </c>
      <c r="D349" s="150" t="s">
        <v>844</v>
      </c>
      <c r="E349" s="151" t="s">
        <v>452</v>
      </c>
      <c r="F349" s="67">
        <v>15</v>
      </c>
      <c r="G349" s="51"/>
      <c r="H349" s="252">
        <f>ROUND(G349*F349,2)</f>
        <v>0</v>
      </c>
      <c r="I349" s="424" t="str">
        <f t="shared" ca="1" si="41"/>
        <v/>
      </c>
      <c r="J349" s="425" t="str">
        <f t="shared" si="45"/>
        <v>Abandoning Existing Sewers with Cement Stabilized Flowable FillCW 2130-R12, E66m3</v>
      </c>
      <c r="K349" s="426" t="e">
        <v>#N/A</v>
      </c>
      <c r="L349" s="427" t="str">
        <f t="shared" ca="1" si="42"/>
        <v>,0</v>
      </c>
      <c r="M349" s="427" t="str">
        <f t="shared" ca="1" si="43"/>
        <v>C2</v>
      </c>
      <c r="N349" s="427" t="str">
        <f t="shared" ca="1" si="44"/>
        <v>C2</v>
      </c>
      <c r="O349" s="36"/>
    </row>
    <row r="350" spans="1:15" ht="30" customHeight="1" x14ac:dyDescent="0.2">
      <c r="A350" s="15"/>
      <c r="B350" s="133" t="s">
        <v>470</v>
      </c>
      <c r="C350" s="166" t="s">
        <v>454</v>
      </c>
      <c r="D350" s="150" t="s">
        <v>208</v>
      </c>
      <c r="E350" s="151" t="s">
        <v>56</v>
      </c>
      <c r="F350" s="67">
        <v>5</v>
      </c>
      <c r="G350" s="51"/>
      <c r="H350" s="252">
        <f>ROUND(G350*F350,2)</f>
        <v>0</v>
      </c>
      <c r="I350" s="424" t="str">
        <f t="shared" ca="1" si="41"/>
        <v/>
      </c>
      <c r="J350" s="425" t="str">
        <f t="shared" si="45"/>
        <v>Abandoning Existing ManholesCW 2130-R12each</v>
      </c>
      <c r="K350" s="426" t="e">
        <v>#N/A</v>
      </c>
      <c r="L350" s="427" t="str">
        <f t="shared" ca="1" si="42"/>
        <v>,0</v>
      </c>
      <c r="M350" s="427" t="str">
        <f t="shared" ca="1" si="43"/>
        <v>C2</v>
      </c>
      <c r="N350" s="427" t="str">
        <f t="shared" ca="1" si="44"/>
        <v>C2</v>
      </c>
      <c r="O350" s="36"/>
    </row>
    <row r="351" spans="1:15" ht="30" customHeight="1" x14ac:dyDescent="0.2">
      <c r="A351" s="15"/>
      <c r="B351" s="133" t="s">
        <v>846</v>
      </c>
      <c r="C351" s="325" t="s">
        <v>456</v>
      </c>
      <c r="D351" s="154" t="s">
        <v>208</v>
      </c>
      <c r="E351" s="326" t="s">
        <v>56</v>
      </c>
      <c r="F351" s="67">
        <v>5</v>
      </c>
      <c r="G351" s="51"/>
      <c r="H351" s="65">
        <f>ROUND(G351*F351,2)</f>
        <v>0</v>
      </c>
      <c r="I351" s="424" t="str">
        <f t="shared" ca="1" si="41"/>
        <v/>
      </c>
      <c r="J351" s="425" t="str">
        <f t="shared" si="45"/>
        <v>Removal of Existing ManholesCW 2130-R12each</v>
      </c>
      <c r="K351" s="426" t="e">
        <v>#N/A</v>
      </c>
      <c r="L351" s="427" t="str">
        <f t="shared" ca="1" si="42"/>
        <v>,0</v>
      </c>
      <c r="M351" s="427" t="str">
        <f t="shared" ca="1" si="43"/>
        <v>C2</v>
      </c>
      <c r="N351" s="427" t="str">
        <f t="shared" ca="1" si="44"/>
        <v>C2</v>
      </c>
      <c r="O351" s="36"/>
    </row>
    <row r="352" spans="1:15" ht="45" customHeight="1" x14ac:dyDescent="0.2">
      <c r="A352" s="15"/>
      <c r="B352" s="133" t="s">
        <v>847</v>
      </c>
      <c r="C352" s="166" t="s">
        <v>457</v>
      </c>
      <c r="D352" s="150" t="s">
        <v>427</v>
      </c>
      <c r="E352" s="151" t="s">
        <v>34</v>
      </c>
      <c r="F352" s="67">
        <v>245</v>
      </c>
      <c r="G352" s="51"/>
      <c r="H352" s="252">
        <f>ROUND(G352*F352,2)</f>
        <v>0</v>
      </c>
      <c r="I352" s="424" t="str">
        <f t="shared" ca="1" si="41"/>
        <v/>
      </c>
      <c r="J352" s="425" t="str">
        <f t="shared" si="45"/>
        <v>Removal of Abandoned 375mm Concrete WWSm</v>
      </c>
      <c r="K352" s="426" t="e">
        <v>#N/A</v>
      </c>
      <c r="L352" s="427" t="str">
        <f t="shared" ca="1" si="42"/>
        <v>,0</v>
      </c>
      <c r="M352" s="427" t="str">
        <f t="shared" ca="1" si="43"/>
        <v>C2</v>
      </c>
      <c r="N352" s="427" t="str">
        <f t="shared" ca="1" si="44"/>
        <v>C2</v>
      </c>
      <c r="O352" s="36"/>
    </row>
    <row r="353" spans="1:15" ht="30" customHeight="1" x14ac:dyDescent="0.2">
      <c r="A353" s="15"/>
      <c r="B353" s="133" t="s">
        <v>483</v>
      </c>
      <c r="C353" s="149" t="s">
        <v>459</v>
      </c>
      <c r="D353" s="150" t="s">
        <v>208</v>
      </c>
      <c r="E353" s="151"/>
      <c r="F353" s="67"/>
      <c r="G353" s="65"/>
      <c r="H353" s="65"/>
      <c r="I353" s="424" t="str">
        <f t="shared" ca="1" si="41"/>
        <v>LOCKED</v>
      </c>
      <c r="J353" s="425" t="str">
        <f t="shared" si="45"/>
        <v>Concrete Pipe Three-Edge Bearing TestCW 2130-R12</v>
      </c>
      <c r="K353" s="426" t="e">
        <v>#N/A</v>
      </c>
      <c r="L353" s="427" t="str">
        <f t="shared" ca="1" si="42"/>
        <v>,0</v>
      </c>
      <c r="M353" s="427" t="str">
        <f t="shared" ca="1" si="43"/>
        <v>C2</v>
      </c>
      <c r="N353" s="427" t="str">
        <f t="shared" ca="1" si="44"/>
        <v>C2</v>
      </c>
      <c r="O353" s="36"/>
    </row>
    <row r="354" spans="1:15" ht="30" customHeight="1" x14ac:dyDescent="0.2">
      <c r="A354" s="15"/>
      <c r="B354" s="145" t="s">
        <v>29</v>
      </c>
      <c r="C354" s="149" t="s">
        <v>460</v>
      </c>
      <c r="D354" s="150"/>
      <c r="E354" s="151" t="s">
        <v>56</v>
      </c>
      <c r="F354" s="67">
        <v>1</v>
      </c>
      <c r="G354" s="51"/>
      <c r="H354" s="252">
        <f>ROUND(G354*F354,2)</f>
        <v>0</v>
      </c>
      <c r="I354" s="424" t="str">
        <f t="shared" ca="1" si="41"/>
        <v/>
      </c>
      <c r="J354" s="425" t="str">
        <f t="shared" si="45"/>
        <v>450 mm C76-IVeach</v>
      </c>
      <c r="K354" s="426" t="e">
        <v>#N/A</v>
      </c>
      <c r="L354" s="427" t="str">
        <f t="shared" ca="1" si="42"/>
        <v>,0</v>
      </c>
      <c r="M354" s="427" t="str">
        <f t="shared" ca="1" si="43"/>
        <v>C2</v>
      </c>
      <c r="N354" s="427" t="str">
        <f t="shared" ca="1" si="44"/>
        <v>C2</v>
      </c>
      <c r="O354" s="36"/>
    </row>
    <row r="355" spans="1:15" ht="30" customHeight="1" x14ac:dyDescent="0.2">
      <c r="A355" s="15"/>
      <c r="B355" s="133" t="s">
        <v>489</v>
      </c>
      <c r="C355" s="149" t="s">
        <v>462</v>
      </c>
      <c r="D355" s="150" t="s">
        <v>463</v>
      </c>
      <c r="E355" s="151"/>
      <c r="F355" s="67"/>
      <c r="G355" s="65"/>
      <c r="H355" s="65"/>
      <c r="I355" s="424" t="str">
        <f t="shared" ca="1" si="41"/>
        <v>LOCKED</v>
      </c>
      <c r="J355" s="425" t="str">
        <f t="shared" si="45"/>
        <v>Sewer InspectionCW 2145-R3</v>
      </c>
      <c r="K355" s="426" t="e">
        <v>#N/A</v>
      </c>
      <c r="L355" s="427" t="str">
        <f t="shared" ca="1" si="42"/>
        <v>,0</v>
      </c>
      <c r="M355" s="427" t="str">
        <f t="shared" ca="1" si="43"/>
        <v>C2</v>
      </c>
      <c r="N355" s="427" t="str">
        <f t="shared" ca="1" si="44"/>
        <v>C2</v>
      </c>
      <c r="O355" s="36"/>
    </row>
    <row r="356" spans="1:15" ht="30" customHeight="1" x14ac:dyDescent="0.2">
      <c r="A356" s="15"/>
      <c r="B356" s="145" t="s">
        <v>29</v>
      </c>
      <c r="C356" s="160" t="s">
        <v>410</v>
      </c>
      <c r="D356" s="150"/>
      <c r="E356" s="151" t="s">
        <v>34</v>
      </c>
      <c r="F356" s="67">
        <v>7</v>
      </c>
      <c r="G356" s="51"/>
      <c r="H356" s="252">
        <f>ROUND(G356*F356,2)</f>
        <v>0</v>
      </c>
      <c r="I356" s="424" t="str">
        <f t="shared" ca="1" si="41"/>
        <v/>
      </c>
      <c r="J356" s="425" t="str">
        <f t="shared" si="45"/>
        <v>200 mmm</v>
      </c>
      <c r="K356" s="426" t="e">
        <v>#N/A</v>
      </c>
      <c r="L356" s="427" t="str">
        <f t="shared" ca="1" si="42"/>
        <v>,0</v>
      </c>
      <c r="M356" s="427" t="str">
        <f t="shared" ca="1" si="43"/>
        <v>C2</v>
      </c>
      <c r="N356" s="427" t="str">
        <f t="shared" ca="1" si="44"/>
        <v>C2</v>
      </c>
      <c r="O356" s="36"/>
    </row>
    <row r="357" spans="1:15" ht="30" customHeight="1" x14ac:dyDescent="0.2">
      <c r="A357" s="15"/>
      <c r="B357" s="145" t="s">
        <v>32</v>
      </c>
      <c r="C357" s="160" t="s">
        <v>464</v>
      </c>
      <c r="D357" s="150"/>
      <c r="E357" s="151" t="s">
        <v>34</v>
      </c>
      <c r="F357" s="67">
        <v>48</v>
      </c>
      <c r="G357" s="51"/>
      <c r="H357" s="252">
        <f>ROUND(G357*F357,2)</f>
        <v>0</v>
      </c>
      <c r="I357" s="424" t="str">
        <f t="shared" ca="1" si="41"/>
        <v/>
      </c>
      <c r="J357" s="425" t="str">
        <f t="shared" si="45"/>
        <v>250 mmm</v>
      </c>
      <c r="K357" s="426" t="e">
        <v>#N/A</v>
      </c>
      <c r="L357" s="427" t="str">
        <f t="shared" ca="1" si="42"/>
        <v>,0</v>
      </c>
      <c r="M357" s="427" t="str">
        <f t="shared" ca="1" si="43"/>
        <v>C2</v>
      </c>
      <c r="N357" s="427" t="str">
        <f t="shared" ca="1" si="44"/>
        <v>C2</v>
      </c>
      <c r="O357" s="36"/>
    </row>
    <row r="358" spans="1:15" ht="30" customHeight="1" x14ac:dyDescent="0.2">
      <c r="A358" s="15"/>
      <c r="B358" s="145" t="s">
        <v>35</v>
      </c>
      <c r="C358" s="160" t="s">
        <v>465</v>
      </c>
      <c r="D358" s="150"/>
      <c r="E358" s="151" t="s">
        <v>34</v>
      </c>
      <c r="F358" s="67">
        <v>166</v>
      </c>
      <c r="G358" s="51"/>
      <c r="H358" s="252">
        <f>ROUND(G358*F358,2)</f>
        <v>0</v>
      </c>
      <c r="I358" s="424" t="str">
        <f t="shared" ca="1" si="41"/>
        <v/>
      </c>
      <c r="J358" s="425" t="str">
        <f t="shared" si="45"/>
        <v>450 mmm</v>
      </c>
      <c r="K358" s="426" t="e">
        <v>#N/A</v>
      </c>
      <c r="L358" s="427" t="str">
        <f t="shared" ca="1" si="42"/>
        <v>,0</v>
      </c>
      <c r="M358" s="427" t="str">
        <f t="shared" ca="1" si="43"/>
        <v>C2</v>
      </c>
      <c r="N358" s="427" t="str">
        <f t="shared" ca="1" si="44"/>
        <v>C2</v>
      </c>
      <c r="O358" s="36"/>
    </row>
    <row r="359" spans="1:15" ht="45" customHeight="1" x14ac:dyDescent="0.2">
      <c r="A359" s="15"/>
      <c r="B359" s="145" t="s">
        <v>492</v>
      </c>
      <c r="C359" s="149" t="s">
        <v>467</v>
      </c>
      <c r="D359" s="150" t="s">
        <v>468</v>
      </c>
      <c r="E359" s="151" t="s">
        <v>56</v>
      </c>
      <c r="F359" s="67">
        <v>1</v>
      </c>
      <c r="G359" s="51"/>
      <c r="H359" s="252">
        <f>ROUND(G359*F359,2)</f>
        <v>0</v>
      </c>
      <c r="I359" s="424" t="str">
        <f t="shared" ca="1" si="41"/>
        <v/>
      </c>
      <c r="J359" s="425" t="str">
        <f t="shared" si="45"/>
        <v>250mm Circular Flap Gate on Round MH Wall (MH.W12)each</v>
      </c>
      <c r="K359" s="426" t="e">
        <v>#N/A</v>
      </c>
      <c r="L359" s="427" t="str">
        <f t="shared" ca="1" si="42"/>
        <v>,0</v>
      </c>
      <c r="M359" s="427" t="str">
        <f t="shared" ca="1" si="43"/>
        <v>C2</v>
      </c>
      <c r="N359" s="427" t="str">
        <f t="shared" ca="1" si="44"/>
        <v>C2</v>
      </c>
      <c r="O359" s="36"/>
    </row>
    <row r="360" spans="1:15" ht="39.950000000000003" customHeight="1" x14ac:dyDescent="0.2">
      <c r="A360" s="15"/>
      <c r="B360" s="145"/>
      <c r="C360" s="327" t="s">
        <v>469</v>
      </c>
      <c r="D360" s="150"/>
      <c r="E360" s="150"/>
      <c r="F360" s="67"/>
      <c r="G360" s="65"/>
      <c r="H360" s="65"/>
      <c r="I360" s="424" t="str">
        <f t="shared" ca="1" si="41"/>
        <v>LOCKED</v>
      </c>
      <c r="J360" s="425" t="str">
        <f t="shared" si="45"/>
        <v>LAND DRAINAGE SEWERS</v>
      </c>
      <c r="K360" s="426" t="e">
        <v>#N/A</v>
      </c>
      <c r="L360" s="427" t="str">
        <f t="shared" ca="1" si="42"/>
        <v>,0</v>
      </c>
      <c r="M360" s="427" t="str">
        <f t="shared" ca="1" si="43"/>
        <v>C2</v>
      </c>
      <c r="N360" s="427" t="str">
        <f t="shared" ca="1" si="44"/>
        <v>C2</v>
      </c>
      <c r="O360" s="36"/>
    </row>
    <row r="361" spans="1:15" ht="30" customHeight="1" x14ac:dyDescent="0.2">
      <c r="A361" s="15"/>
      <c r="B361" s="133" t="s">
        <v>495</v>
      </c>
      <c r="C361" s="64" t="s">
        <v>471</v>
      </c>
      <c r="D361" s="53" t="s">
        <v>208</v>
      </c>
      <c r="E361" s="161"/>
      <c r="F361" s="67"/>
      <c r="G361" s="65"/>
      <c r="H361" s="265"/>
      <c r="I361" s="424" t="str">
        <f t="shared" ca="1" si="41"/>
        <v>LOCKED</v>
      </c>
      <c r="J361" s="425" t="str">
        <f t="shared" si="45"/>
        <v>Land Drainage SewersCW 2130-R12</v>
      </c>
      <c r="K361" s="426" t="e">
        <v>#N/A</v>
      </c>
      <c r="L361" s="427" t="str">
        <f t="shared" ca="1" si="42"/>
        <v>,0</v>
      </c>
      <c r="M361" s="427" t="str">
        <f t="shared" ca="1" si="43"/>
        <v>C2</v>
      </c>
      <c r="N361" s="427" t="str">
        <f t="shared" ca="1" si="44"/>
        <v>C2</v>
      </c>
      <c r="O361" s="36"/>
    </row>
    <row r="362" spans="1:15" ht="30" customHeight="1" x14ac:dyDescent="0.2">
      <c r="A362" s="15"/>
      <c r="B362" s="145" t="s">
        <v>29</v>
      </c>
      <c r="C362" s="160" t="s">
        <v>435</v>
      </c>
      <c r="D362" s="53"/>
      <c r="E362" s="161"/>
      <c r="F362" s="67"/>
      <c r="G362" s="65"/>
      <c r="H362" s="61"/>
      <c r="I362" s="424" t="str">
        <f t="shared" ca="1" si="41"/>
        <v>LOCKED</v>
      </c>
      <c r="J362" s="425" t="str">
        <f t="shared" si="45"/>
        <v>250 mm SDR 35 PVC</v>
      </c>
      <c r="K362" s="426" t="e">
        <v>#N/A</v>
      </c>
      <c r="L362" s="427" t="str">
        <f t="shared" ca="1" si="42"/>
        <v>,0</v>
      </c>
      <c r="M362" s="427" t="str">
        <f t="shared" ca="1" si="43"/>
        <v>C2</v>
      </c>
      <c r="N362" s="427" t="str">
        <f t="shared" ca="1" si="44"/>
        <v>C2</v>
      </c>
      <c r="O362" s="36"/>
    </row>
    <row r="363" spans="1:15" ht="45" customHeight="1" x14ac:dyDescent="0.2">
      <c r="A363" s="15"/>
      <c r="B363" s="142" t="s">
        <v>787</v>
      </c>
      <c r="C363" s="149" t="s">
        <v>794</v>
      </c>
      <c r="D363" s="150"/>
      <c r="E363" s="151" t="s">
        <v>34</v>
      </c>
      <c r="F363" s="67">
        <v>22</v>
      </c>
      <c r="G363" s="51"/>
      <c r="H363" s="252">
        <f>ROUND(G363*F363,2)</f>
        <v>0</v>
      </c>
      <c r="I363" s="424" t="str">
        <f t="shared" ca="1" si="41"/>
        <v/>
      </c>
      <c r="J363" s="425" t="str">
        <f t="shared" si="45"/>
        <v>In a Trench, Class B Sand Bedding, Class 4 Backfillm</v>
      </c>
      <c r="K363" s="426" t="e">
        <v>#N/A</v>
      </c>
      <c r="L363" s="427" t="str">
        <f t="shared" ca="1" si="42"/>
        <v>,0</v>
      </c>
      <c r="M363" s="427" t="str">
        <f t="shared" ca="1" si="43"/>
        <v>C2</v>
      </c>
      <c r="N363" s="427" t="str">
        <f t="shared" ca="1" si="44"/>
        <v>C2</v>
      </c>
      <c r="O363" s="36"/>
    </row>
    <row r="364" spans="1:15" ht="30" customHeight="1" x14ac:dyDescent="0.2">
      <c r="A364" s="15"/>
      <c r="B364" s="145" t="s">
        <v>32</v>
      </c>
      <c r="C364" s="160" t="s">
        <v>472</v>
      </c>
      <c r="D364" s="150"/>
      <c r="E364" s="151"/>
      <c r="F364" s="67"/>
      <c r="G364" s="65"/>
      <c r="H364" s="318"/>
      <c r="I364" s="424" t="str">
        <f t="shared" ca="1" si="41"/>
        <v>LOCKED</v>
      </c>
      <c r="J364" s="425" t="str">
        <f t="shared" si="45"/>
        <v>300 mm SDR 35 PVC</v>
      </c>
      <c r="K364" s="426" t="e">
        <v>#N/A</v>
      </c>
      <c r="L364" s="427" t="str">
        <f t="shared" ca="1" si="42"/>
        <v>,0</v>
      </c>
      <c r="M364" s="427" t="str">
        <f t="shared" ca="1" si="43"/>
        <v>C2</v>
      </c>
      <c r="N364" s="427" t="str">
        <f t="shared" ca="1" si="44"/>
        <v>C2</v>
      </c>
      <c r="O364" s="36"/>
    </row>
    <row r="365" spans="1:15" ht="45" customHeight="1" x14ac:dyDescent="0.2">
      <c r="A365" s="15"/>
      <c r="B365" s="142" t="s">
        <v>787</v>
      </c>
      <c r="C365" s="149" t="s">
        <v>497</v>
      </c>
      <c r="D365" s="150"/>
      <c r="E365" s="151" t="s">
        <v>34</v>
      </c>
      <c r="F365" s="67">
        <v>6</v>
      </c>
      <c r="G365" s="51"/>
      <c r="H365" s="252">
        <f>ROUND(G365*F365,2)</f>
        <v>0</v>
      </c>
      <c r="I365" s="424" t="str">
        <f t="shared" ca="1" si="41"/>
        <v/>
      </c>
      <c r="J365" s="425" t="str">
        <f t="shared" si="45"/>
        <v>In a Trench, Class B Sand Bedding, Class 2 Backfillm</v>
      </c>
      <c r="K365" s="426" t="e">
        <v>#N/A</v>
      </c>
      <c r="L365" s="427" t="str">
        <f t="shared" ca="1" si="42"/>
        <v>,0</v>
      </c>
      <c r="M365" s="427" t="str">
        <f t="shared" ca="1" si="43"/>
        <v>C2</v>
      </c>
      <c r="N365" s="427" t="str">
        <f t="shared" ca="1" si="44"/>
        <v>C2</v>
      </c>
      <c r="O365" s="36"/>
    </row>
    <row r="366" spans="1:15" s="402" customFormat="1" ht="45" customHeight="1" x14ac:dyDescent="0.2">
      <c r="A366" s="403"/>
      <c r="B366" s="146" t="s">
        <v>789</v>
      </c>
      <c r="C366" s="156" t="s">
        <v>794</v>
      </c>
      <c r="D366" s="168"/>
      <c r="E366" s="169" t="s">
        <v>34</v>
      </c>
      <c r="F366" s="159">
        <v>20</v>
      </c>
      <c r="G366" s="413"/>
      <c r="H366" s="280">
        <f>ROUND(G366*F366,2)</f>
        <v>0</v>
      </c>
      <c r="I366" s="424" t="str">
        <f t="shared" ca="1" si="41"/>
        <v/>
      </c>
      <c r="J366" s="425" t="str">
        <f t="shared" si="45"/>
        <v>In a Trench, Class B Sand Bedding, Class 4 Backfillm</v>
      </c>
      <c r="K366" s="426" t="e">
        <v>#N/A</v>
      </c>
      <c r="L366" s="427" t="str">
        <f t="shared" ca="1" si="42"/>
        <v>,0</v>
      </c>
      <c r="M366" s="427" t="str">
        <f t="shared" ca="1" si="43"/>
        <v>C2</v>
      </c>
      <c r="N366" s="427" t="str">
        <f t="shared" ca="1" si="44"/>
        <v>C2</v>
      </c>
      <c r="O366" s="36"/>
    </row>
    <row r="367" spans="1:15" s="402" customFormat="1" ht="45" customHeight="1" x14ac:dyDescent="0.2">
      <c r="A367" s="403"/>
      <c r="B367" s="142" t="s">
        <v>796</v>
      </c>
      <c r="C367" s="149" t="s">
        <v>795</v>
      </c>
      <c r="D367" s="150"/>
      <c r="E367" s="151" t="s">
        <v>34</v>
      </c>
      <c r="F367" s="67">
        <v>18</v>
      </c>
      <c r="G367" s="405"/>
      <c r="H367" s="252">
        <f>ROUND(G367*F367,2)</f>
        <v>0</v>
      </c>
      <c r="I367" s="424" t="str">
        <f t="shared" ca="1" si="41"/>
        <v/>
      </c>
      <c r="J367" s="425" t="str">
        <f t="shared" si="45"/>
        <v>Trenchless Installation With Class B Sand Bedding, Class 2 Backfillm</v>
      </c>
      <c r="K367" s="426" t="e">
        <v>#N/A</v>
      </c>
      <c r="L367" s="427" t="str">
        <f t="shared" ca="1" si="42"/>
        <v>,0</v>
      </c>
      <c r="M367" s="427" t="str">
        <f t="shared" ca="1" si="43"/>
        <v>C2</v>
      </c>
      <c r="N367" s="427" t="str">
        <f t="shared" ca="1" si="44"/>
        <v>C2</v>
      </c>
      <c r="O367" s="36"/>
    </row>
    <row r="368" spans="1:15" ht="30" customHeight="1" x14ac:dyDescent="0.2">
      <c r="A368" s="15"/>
      <c r="B368" s="145" t="s">
        <v>35</v>
      </c>
      <c r="C368" s="160" t="s">
        <v>473</v>
      </c>
      <c r="D368" s="150"/>
      <c r="E368" s="151"/>
      <c r="F368" s="67"/>
      <c r="G368" s="65"/>
      <c r="H368" s="65"/>
      <c r="I368" s="424" t="str">
        <f t="shared" ca="1" si="41"/>
        <v>LOCKED</v>
      </c>
      <c r="J368" s="425" t="str">
        <f t="shared" si="45"/>
        <v>375 mm C76-III or SDR 35 PVC</v>
      </c>
      <c r="K368" s="426" t="e">
        <v>#N/A</v>
      </c>
      <c r="L368" s="427" t="str">
        <f t="shared" ca="1" si="42"/>
        <v>,0</v>
      </c>
      <c r="M368" s="427" t="str">
        <f t="shared" ca="1" si="43"/>
        <v>C2</v>
      </c>
      <c r="N368" s="427" t="str">
        <f t="shared" ca="1" si="44"/>
        <v>C2</v>
      </c>
      <c r="O368" s="36"/>
    </row>
    <row r="369" spans="1:15" ht="45" customHeight="1" x14ac:dyDescent="0.2">
      <c r="A369" s="15"/>
      <c r="B369" s="142" t="s">
        <v>787</v>
      </c>
      <c r="C369" s="149" t="s">
        <v>794</v>
      </c>
      <c r="D369" s="150"/>
      <c r="E369" s="151" t="s">
        <v>34</v>
      </c>
      <c r="F369" s="67">
        <v>88</v>
      </c>
      <c r="G369" s="51"/>
      <c r="H369" s="252">
        <f>ROUND(G369*F369,2)</f>
        <v>0</v>
      </c>
      <c r="I369" s="424" t="str">
        <f t="shared" ca="1" si="41"/>
        <v/>
      </c>
      <c r="J369" s="425" t="str">
        <f t="shared" si="45"/>
        <v>In a Trench, Class B Sand Bedding, Class 4 Backfillm</v>
      </c>
      <c r="K369" s="426" t="e">
        <v>#N/A</v>
      </c>
      <c r="L369" s="427" t="str">
        <f t="shared" ca="1" si="42"/>
        <v>,0</v>
      </c>
      <c r="M369" s="427" t="str">
        <f t="shared" ca="1" si="43"/>
        <v>C2</v>
      </c>
      <c r="N369" s="427" t="str">
        <f t="shared" ca="1" si="44"/>
        <v>C2</v>
      </c>
      <c r="O369" s="36"/>
    </row>
    <row r="370" spans="1:15" ht="30" customHeight="1" x14ac:dyDescent="0.2">
      <c r="A370" s="15"/>
      <c r="B370" s="145" t="s">
        <v>37</v>
      </c>
      <c r="C370" s="160" t="s">
        <v>474</v>
      </c>
      <c r="D370" s="150"/>
      <c r="E370" s="151"/>
      <c r="F370" s="67"/>
      <c r="G370" s="65"/>
      <c r="H370" s="65"/>
      <c r="I370" s="424" t="str">
        <f t="shared" ca="1" si="41"/>
        <v>LOCKED</v>
      </c>
      <c r="J370" s="425" t="str">
        <f t="shared" si="45"/>
        <v>450 mm C76-III or SDR 35 PVC</v>
      </c>
      <c r="K370" s="426" t="e">
        <v>#N/A</v>
      </c>
      <c r="L370" s="427" t="str">
        <f t="shared" ca="1" si="42"/>
        <v>,0</v>
      </c>
      <c r="M370" s="427" t="str">
        <f t="shared" ca="1" si="43"/>
        <v>C2</v>
      </c>
      <c r="N370" s="427" t="str">
        <f t="shared" ca="1" si="44"/>
        <v>C2</v>
      </c>
      <c r="O370" s="36"/>
    </row>
    <row r="371" spans="1:15" ht="45" customHeight="1" x14ac:dyDescent="0.2">
      <c r="A371" s="15"/>
      <c r="B371" s="142" t="s">
        <v>787</v>
      </c>
      <c r="C371" s="149" t="s">
        <v>497</v>
      </c>
      <c r="D371" s="150"/>
      <c r="E371" s="151" t="s">
        <v>34</v>
      </c>
      <c r="F371" s="67">
        <v>20</v>
      </c>
      <c r="G371" s="51"/>
      <c r="H371" s="252">
        <f>ROUND(G371*F371,2)</f>
        <v>0</v>
      </c>
      <c r="I371" s="424" t="str">
        <f t="shared" ca="1" si="41"/>
        <v/>
      </c>
      <c r="J371" s="425" t="str">
        <f t="shared" si="45"/>
        <v>In a Trench, Class B Sand Bedding, Class 2 Backfillm</v>
      </c>
      <c r="K371" s="426" t="e">
        <v>#N/A</v>
      </c>
      <c r="L371" s="427" t="str">
        <f t="shared" ca="1" si="42"/>
        <v>,0</v>
      </c>
      <c r="M371" s="427" t="str">
        <f t="shared" ca="1" si="43"/>
        <v>C2</v>
      </c>
      <c r="N371" s="427" t="str">
        <f t="shared" ca="1" si="44"/>
        <v>C2</v>
      </c>
      <c r="O371" s="36"/>
    </row>
    <row r="372" spans="1:15" ht="45" customHeight="1" x14ac:dyDescent="0.2">
      <c r="A372" s="15"/>
      <c r="B372" s="141" t="s">
        <v>789</v>
      </c>
      <c r="C372" s="328" t="s">
        <v>794</v>
      </c>
      <c r="D372" s="154"/>
      <c r="E372" s="161" t="s">
        <v>34</v>
      </c>
      <c r="F372" s="67">
        <v>172</v>
      </c>
      <c r="G372" s="81"/>
      <c r="H372" s="252">
        <f>ROUND(G372*F372,2)</f>
        <v>0</v>
      </c>
      <c r="I372" s="424" t="str">
        <f t="shared" ca="1" si="41"/>
        <v/>
      </c>
      <c r="J372" s="425" t="str">
        <f t="shared" si="45"/>
        <v>In a Trench, Class B Sand Bedding, Class 4 Backfillm</v>
      </c>
      <c r="K372" s="426" t="e">
        <v>#N/A</v>
      </c>
      <c r="L372" s="427" t="str">
        <f t="shared" ca="1" si="42"/>
        <v>,0</v>
      </c>
      <c r="M372" s="427" t="str">
        <f t="shared" ca="1" si="43"/>
        <v>C2</v>
      </c>
      <c r="N372" s="427" t="str">
        <f t="shared" ca="1" si="44"/>
        <v>C2</v>
      </c>
      <c r="O372" s="36"/>
    </row>
    <row r="373" spans="1:15" ht="45" customHeight="1" x14ac:dyDescent="0.2">
      <c r="A373" s="15"/>
      <c r="B373" s="143" t="s">
        <v>796</v>
      </c>
      <c r="C373" s="64" t="s">
        <v>795</v>
      </c>
      <c r="D373" s="150"/>
      <c r="E373" s="151" t="s">
        <v>34</v>
      </c>
      <c r="F373" s="67">
        <v>76</v>
      </c>
      <c r="G373" s="51"/>
      <c r="H373" s="252">
        <f>ROUND(G373*F373,2)</f>
        <v>0</v>
      </c>
      <c r="I373" s="424" t="str">
        <f t="shared" ca="1" si="41"/>
        <v/>
      </c>
      <c r="J373" s="425" t="str">
        <f t="shared" si="45"/>
        <v>Trenchless Installation With Class B Sand Bedding, Class 2 Backfillm</v>
      </c>
      <c r="K373" s="426" t="e">
        <v>#N/A</v>
      </c>
      <c r="L373" s="427" t="str">
        <f t="shared" ca="1" si="42"/>
        <v>,0</v>
      </c>
      <c r="M373" s="427" t="str">
        <f t="shared" ca="1" si="43"/>
        <v>C2</v>
      </c>
      <c r="N373" s="427" t="str">
        <f t="shared" ca="1" si="44"/>
        <v>C2</v>
      </c>
      <c r="O373" s="36"/>
    </row>
    <row r="374" spans="1:15" ht="30" customHeight="1" x14ac:dyDescent="0.2">
      <c r="A374" s="15"/>
      <c r="B374" s="133" t="s">
        <v>43</v>
      </c>
      <c r="C374" s="175" t="s">
        <v>475</v>
      </c>
      <c r="D374" s="154"/>
      <c r="E374" s="161"/>
      <c r="F374" s="67"/>
      <c r="G374" s="329"/>
      <c r="H374" s="318"/>
      <c r="I374" s="424" t="str">
        <f t="shared" ca="1" si="41"/>
        <v>LOCKED</v>
      </c>
      <c r="J374" s="425" t="str">
        <f t="shared" si="45"/>
        <v>525 mm SDR 35 PVC</v>
      </c>
      <c r="K374" s="426" t="e">
        <v>#N/A</v>
      </c>
      <c r="L374" s="427" t="str">
        <f t="shared" ca="1" si="42"/>
        <v>,0</v>
      </c>
      <c r="M374" s="427" t="str">
        <f t="shared" ca="1" si="43"/>
        <v>C2</v>
      </c>
      <c r="N374" s="427" t="str">
        <f t="shared" ca="1" si="44"/>
        <v>C2</v>
      </c>
      <c r="O374" s="36"/>
    </row>
    <row r="375" spans="1:15" ht="45" customHeight="1" x14ac:dyDescent="0.2">
      <c r="A375" s="15"/>
      <c r="B375" s="143" t="s">
        <v>787</v>
      </c>
      <c r="C375" s="64" t="s">
        <v>795</v>
      </c>
      <c r="D375" s="150"/>
      <c r="E375" s="151" t="s">
        <v>34</v>
      </c>
      <c r="F375" s="67">
        <v>25</v>
      </c>
      <c r="G375" s="51"/>
      <c r="H375" s="252">
        <f>ROUND(G375*F375,2)</f>
        <v>0</v>
      </c>
      <c r="I375" s="424" t="str">
        <f t="shared" ca="1" si="41"/>
        <v/>
      </c>
      <c r="J375" s="425" t="str">
        <f t="shared" si="45"/>
        <v>Trenchless Installation With Class B Sand Bedding, Class 2 Backfillm</v>
      </c>
      <c r="K375" s="426" t="e">
        <v>#N/A</v>
      </c>
      <c r="L375" s="427" t="str">
        <f t="shared" ca="1" si="42"/>
        <v>,0</v>
      </c>
      <c r="M375" s="427" t="str">
        <f t="shared" ca="1" si="43"/>
        <v>C2</v>
      </c>
      <c r="N375" s="427" t="str">
        <f t="shared" ca="1" si="44"/>
        <v>C2</v>
      </c>
      <c r="O375" s="36"/>
    </row>
    <row r="376" spans="1:15" ht="30" customHeight="1" x14ac:dyDescent="0.2">
      <c r="A376" s="15"/>
      <c r="B376" s="365" t="s">
        <v>44</v>
      </c>
      <c r="C376" s="160" t="s">
        <v>476</v>
      </c>
      <c r="D376" s="150"/>
      <c r="E376" s="151"/>
      <c r="F376" s="67"/>
      <c r="G376" s="65"/>
      <c r="H376" s="65"/>
      <c r="I376" s="424" t="str">
        <f t="shared" ca="1" si="41"/>
        <v>LOCKED</v>
      </c>
      <c r="J376" s="425" t="str">
        <f t="shared" si="45"/>
        <v>525 mm C76-IV</v>
      </c>
      <c r="K376" s="426" t="e">
        <v>#N/A</v>
      </c>
      <c r="L376" s="427" t="str">
        <f t="shared" ca="1" si="42"/>
        <v>,0</v>
      </c>
      <c r="M376" s="427" t="str">
        <f t="shared" ca="1" si="43"/>
        <v>C2</v>
      </c>
      <c r="N376" s="427" t="str">
        <f t="shared" ca="1" si="44"/>
        <v>C2</v>
      </c>
      <c r="O376" s="36"/>
    </row>
    <row r="377" spans="1:15" ht="45" customHeight="1" x14ac:dyDescent="0.2">
      <c r="A377" s="15"/>
      <c r="B377" s="143" t="s">
        <v>787</v>
      </c>
      <c r="C377" s="64" t="s">
        <v>799</v>
      </c>
      <c r="D377" s="150"/>
      <c r="E377" s="151" t="s">
        <v>34</v>
      </c>
      <c r="F377" s="67">
        <v>9</v>
      </c>
      <c r="G377" s="51"/>
      <c r="H377" s="252">
        <f>ROUND(G377*F377,2)</f>
        <v>0</v>
      </c>
      <c r="I377" s="424" t="str">
        <f t="shared" ca="1" si="41"/>
        <v/>
      </c>
      <c r="J377" s="425" t="str">
        <f t="shared" si="45"/>
        <v>Trenchless Installation With Class B Sand Bedding, Class 2 Backfillm</v>
      </c>
      <c r="K377" s="426" t="e">
        <v>#N/A</v>
      </c>
      <c r="L377" s="427" t="str">
        <f t="shared" ca="1" si="42"/>
        <v>,0</v>
      </c>
      <c r="M377" s="427" t="str">
        <f t="shared" ca="1" si="43"/>
        <v>C2</v>
      </c>
      <c r="N377" s="427" t="str">
        <f t="shared" ca="1" si="44"/>
        <v>C2</v>
      </c>
      <c r="O377" s="36"/>
    </row>
    <row r="378" spans="1:15" ht="30" customHeight="1" x14ac:dyDescent="0.2">
      <c r="A378" s="15"/>
      <c r="B378" s="365" t="s">
        <v>312</v>
      </c>
      <c r="C378" s="160" t="s">
        <v>477</v>
      </c>
      <c r="D378" s="150"/>
      <c r="E378" s="151"/>
      <c r="F378" s="67"/>
      <c r="G378" s="65"/>
      <c r="H378" s="65"/>
      <c r="I378" s="424" t="str">
        <f t="shared" ca="1" si="41"/>
        <v>LOCKED</v>
      </c>
      <c r="J378" s="425" t="str">
        <f t="shared" si="45"/>
        <v>525 mm C76-V</v>
      </c>
      <c r="K378" s="426" t="e">
        <v>#N/A</v>
      </c>
      <c r="L378" s="427" t="str">
        <f t="shared" ca="1" si="42"/>
        <v>,0</v>
      </c>
      <c r="M378" s="427" t="str">
        <f t="shared" ca="1" si="43"/>
        <v>C2</v>
      </c>
      <c r="N378" s="427" t="str">
        <f t="shared" ca="1" si="44"/>
        <v>C2</v>
      </c>
      <c r="O378" s="36"/>
    </row>
    <row r="379" spans="1:15" ht="45" customHeight="1" x14ac:dyDescent="0.2">
      <c r="A379" s="15"/>
      <c r="B379" s="142" t="s">
        <v>787</v>
      </c>
      <c r="C379" s="149" t="s">
        <v>497</v>
      </c>
      <c r="D379" s="150"/>
      <c r="E379" s="151" t="s">
        <v>34</v>
      </c>
      <c r="F379" s="67">
        <v>15</v>
      </c>
      <c r="G379" s="51"/>
      <c r="H379" s="252">
        <f>ROUND(G379*F379,2)</f>
        <v>0</v>
      </c>
      <c r="I379" s="424" t="str">
        <f t="shared" ca="1" si="41"/>
        <v/>
      </c>
      <c r="J379" s="425" t="str">
        <f t="shared" si="45"/>
        <v>In a Trench, Class B Sand Bedding, Class 2 Backfillm</v>
      </c>
      <c r="K379" s="426" t="e">
        <v>#N/A</v>
      </c>
      <c r="L379" s="427" t="str">
        <f t="shared" ca="1" si="42"/>
        <v>,0</v>
      </c>
      <c r="M379" s="427" t="str">
        <f t="shared" ca="1" si="43"/>
        <v>C2</v>
      </c>
      <c r="N379" s="427" t="str">
        <f t="shared" ca="1" si="44"/>
        <v>C2</v>
      </c>
      <c r="O379" s="36"/>
    </row>
    <row r="380" spans="1:15" ht="45" customHeight="1" x14ac:dyDescent="0.2">
      <c r="A380" s="15"/>
      <c r="B380" s="142" t="s">
        <v>789</v>
      </c>
      <c r="C380" s="149" t="s">
        <v>794</v>
      </c>
      <c r="D380" s="150"/>
      <c r="E380" s="151" t="s">
        <v>34</v>
      </c>
      <c r="F380" s="67">
        <v>6</v>
      </c>
      <c r="G380" s="51"/>
      <c r="H380" s="252">
        <f>ROUND(G380*F380,2)</f>
        <v>0</v>
      </c>
      <c r="I380" s="424" t="str">
        <f t="shared" ca="1" si="41"/>
        <v/>
      </c>
      <c r="J380" s="425" t="str">
        <f t="shared" si="45"/>
        <v>In a Trench, Class B Sand Bedding, Class 4 Backfillm</v>
      </c>
      <c r="K380" s="426" t="e">
        <v>#N/A</v>
      </c>
      <c r="L380" s="427" t="str">
        <f t="shared" ca="1" si="42"/>
        <v>,0</v>
      </c>
      <c r="M380" s="427" t="str">
        <f t="shared" ca="1" si="43"/>
        <v>C2</v>
      </c>
      <c r="N380" s="427" t="str">
        <f t="shared" ca="1" si="44"/>
        <v>C2</v>
      </c>
      <c r="O380" s="36"/>
    </row>
    <row r="381" spans="1:15" ht="30" customHeight="1" x14ac:dyDescent="0.2">
      <c r="A381" s="15"/>
      <c r="B381" s="365" t="s">
        <v>326</v>
      </c>
      <c r="C381" s="160" t="s">
        <v>478</v>
      </c>
      <c r="D381" s="150"/>
      <c r="E381" s="151"/>
      <c r="F381" s="67"/>
      <c r="G381" s="65"/>
      <c r="H381" s="65"/>
      <c r="I381" s="424" t="str">
        <f t="shared" ca="1" si="41"/>
        <v>LOCKED</v>
      </c>
      <c r="J381" s="425" t="str">
        <f t="shared" si="45"/>
        <v>600 mm C76-III</v>
      </c>
      <c r="K381" s="426" t="e">
        <v>#N/A</v>
      </c>
      <c r="L381" s="427" t="str">
        <f t="shared" ca="1" si="42"/>
        <v>,0</v>
      </c>
      <c r="M381" s="427" t="str">
        <f t="shared" ca="1" si="43"/>
        <v>C2</v>
      </c>
      <c r="N381" s="427" t="str">
        <f t="shared" ca="1" si="44"/>
        <v>C2</v>
      </c>
      <c r="O381" s="36"/>
    </row>
    <row r="382" spans="1:15" ht="45" customHeight="1" x14ac:dyDescent="0.2">
      <c r="A382" s="15"/>
      <c r="B382" s="142" t="s">
        <v>787</v>
      </c>
      <c r="C382" s="149" t="s">
        <v>497</v>
      </c>
      <c r="D382" s="150"/>
      <c r="E382" s="151" t="s">
        <v>34</v>
      </c>
      <c r="F382" s="67">
        <v>9</v>
      </c>
      <c r="G382" s="51"/>
      <c r="H382" s="252">
        <f>ROUND(G382*F382,2)</f>
        <v>0</v>
      </c>
      <c r="I382" s="424" t="str">
        <f t="shared" ca="1" si="41"/>
        <v/>
      </c>
      <c r="J382" s="425" t="str">
        <f t="shared" si="45"/>
        <v>In a Trench, Class B Sand Bedding, Class 2 Backfillm</v>
      </c>
      <c r="K382" s="426" t="e">
        <v>#N/A</v>
      </c>
      <c r="L382" s="427" t="str">
        <f t="shared" ca="1" si="42"/>
        <v>,0</v>
      </c>
      <c r="M382" s="427" t="str">
        <f t="shared" ca="1" si="43"/>
        <v>C2</v>
      </c>
      <c r="N382" s="427" t="str">
        <f t="shared" ca="1" si="44"/>
        <v>C2</v>
      </c>
      <c r="O382" s="36"/>
    </row>
    <row r="383" spans="1:15" ht="45" customHeight="1" x14ac:dyDescent="0.2">
      <c r="A383" s="15"/>
      <c r="B383" s="142" t="s">
        <v>789</v>
      </c>
      <c r="C383" s="149" t="s">
        <v>794</v>
      </c>
      <c r="D383" s="150"/>
      <c r="E383" s="151" t="s">
        <v>34</v>
      </c>
      <c r="F383" s="67">
        <v>40</v>
      </c>
      <c r="G383" s="51"/>
      <c r="H383" s="252">
        <f>ROUND(G383*F383,2)</f>
        <v>0</v>
      </c>
      <c r="I383" s="424" t="str">
        <f t="shared" ca="1" si="41"/>
        <v/>
      </c>
      <c r="J383" s="425" t="str">
        <f t="shared" si="45"/>
        <v>In a Trench, Class B Sand Bedding, Class 4 Backfillm</v>
      </c>
      <c r="K383" s="426" t="e">
        <v>#N/A</v>
      </c>
      <c r="L383" s="427" t="str">
        <f t="shared" ca="1" si="42"/>
        <v>,0</v>
      </c>
      <c r="M383" s="427" t="str">
        <f t="shared" ca="1" si="43"/>
        <v>C2</v>
      </c>
      <c r="N383" s="427" t="str">
        <f t="shared" ca="1" si="44"/>
        <v>C2</v>
      </c>
      <c r="O383" s="36"/>
    </row>
    <row r="384" spans="1:15" ht="45" customHeight="1" x14ac:dyDescent="0.2">
      <c r="A384" s="15"/>
      <c r="B384" s="143" t="s">
        <v>796</v>
      </c>
      <c r="C384" s="64" t="s">
        <v>799</v>
      </c>
      <c r="D384" s="150"/>
      <c r="E384" s="151" t="s">
        <v>34</v>
      </c>
      <c r="F384" s="67">
        <v>55</v>
      </c>
      <c r="G384" s="51"/>
      <c r="H384" s="252">
        <f>ROUND(G384*F384,2)</f>
        <v>0</v>
      </c>
      <c r="I384" s="424" t="str">
        <f t="shared" ca="1" si="41"/>
        <v/>
      </c>
      <c r="J384" s="425" t="str">
        <f t="shared" si="45"/>
        <v>Trenchless Installation With Class B Sand Bedding, Class 2 Backfillm</v>
      </c>
      <c r="K384" s="426" t="e">
        <v>#N/A</v>
      </c>
      <c r="L384" s="427" t="str">
        <f t="shared" ca="1" si="42"/>
        <v>,0</v>
      </c>
      <c r="M384" s="427" t="str">
        <f t="shared" ca="1" si="43"/>
        <v>C2</v>
      </c>
      <c r="N384" s="427" t="str">
        <f t="shared" ca="1" si="44"/>
        <v>C2</v>
      </c>
      <c r="O384" s="36"/>
    </row>
    <row r="385" spans="1:15" ht="30" customHeight="1" x14ac:dyDescent="0.2">
      <c r="A385" s="15"/>
      <c r="B385" s="365" t="s">
        <v>479</v>
      </c>
      <c r="C385" s="160" t="s">
        <v>480</v>
      </c>
      <c r="D385" s="150"/>
      <c r="E385" s="151"/>
      <c r="F385" s="67"/>
      <c r="G385" s="65"/>
      <c r="H385" s="318"/>
      <c r="I385" s="424" t="str">
        <f t="shared" ca="1" si="41"/>
        <v>LOCKED</v>
      </c>
      <c r="J385" s="425" t="str">
        <f t="shared" si="45"/>
        <v>1050 mm C76-III</v>
      </c>
      <c r="K385" s="426" t="e">
        <v>#N/A</v>
      </c>
      <c r="L385" s="427" t="str">
        <f t="shared" ca="1" si="42"/>
        <v>,0</v>
      </c>
      <c r="M385" s="427" t="str">
        <f t="shared" ca="1" si="43"/>
        <v>C2</v>
      </c>
      <c r="N385" s="427" t="str">
        <f t="shared" ca="1" si="44"/>
        <v>C2</v>
      </c>
      <c r="O385" s="36"/>
    </row>
    <row r="386" spans="1:15" ht="45" customHeight="1" x14ac:dyDescent="0.2">
      <c r="A386" s="15"/>
      <c r="B386" s="143" t="s">
        <v>787</v>
      </c>
      <c r="C386" s="64" t="s">
        <v>799</v>
      </c>
      <c r="D386" s="150"/>
      <c r="E386" s="151" t="s">
        <v>34</v>
      </c>
      <c r="F386" s="67">
        <v>17</v>
      </c>
      <c r="G386" s="51"/>
      <c r="H386" s="252">
        <f>ROUND(G386*F386,2)</f>
        <v>0</v>
      </c>
      <c r="I386" s="424" t="str">
        <f t="shared" ca="1" si="41"/>
        <v/>
      </c>
      <c r="J386" s="425" t="str">
        <f t="shared" si="45"/>
        <v>Trenchless Installation With Class B Sand Bedding, Class 2 Backfillm</v>
      </c>
      <c r="K386" s="426" t="e">
        <v>#N/A</v>
      </c>
      <c r="L386" s="427" t="str">
        <f t="shared" ca="1" si="42"/>
        <v>,0</v>
      </c>
      <c r="M386" s="427" t="str">
        <f t="shared" ca="1" si="43"/>
        <v>C2</v>
      </c>
      <c r="N386" s="427" t="str">
        <f t="shared" ca="1" si="44"/>
        <v>C2</v>
      </c>
      <c r="O386" s="36"/>
    </row>
    <row r="387" spans="1:15" ht="45" customHeight="1" x14ac:dyDescent="0.2">
      <c r="A387" s="15"/>
      <c r="B387" s="142" t="s">
        <v>789</v>
      </c>
      <c r="C387" s="149" t="s">
        <v>794</v>
      </c>
      <c r="D387" s="150"/>
      <c r="E387" s="151" t="s">
        <v>34</v>
      </c>
      <c r="F387" s="67">
        <v>12</v>
      </c>
      <c r="G387" s="51"/>
      <c r="H387" s="252">
        <f>ROUND(G387*F387,2)</f>
        <v>0</v>
      </c>
      <c r="I387" s="424" t="str">
        <f t="shared" ca="1" si="41"/>
        <v/>
      </c>
      <c r="J387" s="425" t="str">
        <f t="shared" si="45"/>
        <v>In a Trench, Class B Sand Bedding, Class 4 Backfillm</v>
      </c>
      <c r="K387" s="426" t="e">
        <v>#N/A</v>
      </c>
      <c r="L387" s="427" t="str">
        <f t="shared" ca="1" si="42"/>
        <v>,0</v>
      </c>
      <c r="M387" s="427" t="str">
        <f t="shared" ca="1" si="43"/>
        <v>C2</v>
      </c>
      <c r="N387" s="427" t="str">
        <f t="shared" ca="1" si="44"/>
        <v>C2</v>
      </c>
      <c r="O387" s="36"/>
    </row>
    <row r="388" spans="1:15" ht="30" customHeight="1" x14ac:dyDescent="0.2">
      <c r="A388" s="15"/>
      <c r="B388" s="365" t="s">
        <v>481</v>
      </c>
      <c r="C388" s="160" t="s">
        <v>482</v>
      </c>
      <c r="D388" s="150"/>
      <c r="E388" s="151"/>
      <c r="F388" s="67"/>
      <c r="G388" s="65"/>
      <c r="H388" s="65"/>
      <c r="I388" s="424" t="str">
        <f t="shared" ca="1" si="41"/>
        <v>LOCKED</v>
      </c>
      <c r="J388" s="425" t="str">
        <f t="shared" si="45"/>
        <v>1050 mm C76-V</v>
      </c>
      <c r="K388" s="426" t="e">
        <v>#N/A</v>
      </c>
      <c r="L388" s="427" t="str">
        <f t="shared" ca="1" si="42"/>
        <v>,0</v>
      </c>
      <c r="M388" s="427" t="str">
        <f t="shared" ca="1" si="43"/>
        <v>C2</v>
      </c>
      <c r="N388" s="427" t="str">
        <f t="shared" ca="1" si="44"/>
        <v>C2</v>
      </c>
      <c r="O388" s="36"/>
    </row>
    <row r="389" spans="1:15" ht="45" customHeight="1" x14ac:dyDescent="0.2">
      <c r="A389" s="15"/>
      <c r="B389" s="146" t="s">
        <v>787</v>
      </c>
      <c r="C389" s="156" t="s">
        <v>799</v>
      </c>
      <c r="D389" s="168"/>
      <c r="E389" s="169" t="s">
        <v>34</v>
      </c>
      <c r="F389" s="159">
        <v>148</v>
      </c>
      <c r="G389" s="413"/>
      <c r="H389" s="280">
        <f>ROUND(G389*F389,2)</f>
        <v>0</v>
      </c>
      <c r="I389" s="424" t="str">
        <f t="shared" ca="1" si="41"/>
        <v/>
      </c>
      <c r="J389" s="425" t="str">
        <f t="shared" si="45"/>
        <v>Trenchless Installation With Class B Sand Bedding, Class 2 Backfillm</v>
      </c>
      <c r="K389" s="426" t="e">
        <v>#N/A</v>
      </c>
      <c r="L389" s="427" t="str">
        <f t="shared" ca="1" si="42"/>
        <v>,0</v>
      </c>
      <c r="M389" s="427" t="str">
        <f t="shared" ca="1" si="43"/>
        <v>C2</v>
      </c>
      <c r="N389" s="427" t="str">
        <f t="shared" ca="1" si="44"/>
        <v>C2</v>
      </c>
      <c r="O389" s="36"/>
    </row>
    <row r="390" spans="1:15" ht="30" customHeight="1" x14ac:dyDescent="0.2">
      <c r="A390" s="15"/>
      <c r="B390" s="133" t="s">
        <v>498</v>
      </c>
      <c r="C390" s="149" t="s">
        <v>438</v>
      </c>
      <c r="D390" s="150" t="s">
        <v>208</v>
      </c>
      <c r="E390" s="151"/>
      <c r="F390" s="67"/>
      <c r="G390" s="65"/>
      <c r="H390" s="65"/>
      <c r="I390" s="424" t="str">
        <f t="shared" ref="I390:I453" ca="1" si="46">IF(CELL("protect",$G390)=1, "LOCKED", "")</f>
        <v>LOCKED</v>
      </c>
      <c r="J390" s="425" t="str">
        <f t="shared" si="45"/>
        <v>ManholesCW 2130-R12</v>
      </c>
      <c r="K390" s="426" t="e">
        <v>#N/A</v>
      </c>
      <c r="L390" s="427" t="str">
        <f t="shared" ref="L390:L453" ca="1" si="47">CELL("format",$F390)</f>
        <v>,0</v>
      </c>
      <c r="M390" s="427" t="str">
        <f t="shared" ref="M390:M453" ca="1" si="48">CELL("format",$G390)</f>
        <v>C2</v>
      </c>
      <c r="N390" s="427" t="str">
        <f t="shared" ref="N390:N453" ca="1" si="49">CELL("format",$H390)</f>
        <v>C2</v>
      </c>
      <c r="O390" s="36"/>
    </row>
    <row r="391" spans="1:15" ht="30" customHeight="1" x14ac:dyDescent="0.2">
      <c r="A391" s="15"/>
      <c r="B391" s="145" t="s">
        <v>29</v>
      </c>
      <c r="C391" s="149" t="s">
        <v>439</v>
      </c>
      <c r="D391" s="150"/>
      <c r="E391" s="151"/>
      <c r="F391" s="67"/>
      <c r="G391" s="65"/>
      <c r="H391" s="65"/>
      <c r="I391" s="424" t="str">
        <f t="shared" ca="1" si="46"/>
        <v>LOCKED</v>
      </c>
      <c r="J391" s="425" t="str">
        <f t="shared" ref="J391:J454" si="50">CLEAN(CONCATENATE(TRIM($A391),TRIM($C391),IF(LEFT($D391)&lt;&gt;"E",TRIM($D391),),TRIM($E391)))</f>
        <v>SD-010</v>
      </c>
      <c r="K391" s="426" t="e">
        <v>#N/A</v>
      </c>
      <c r="L391" s="427" t="str">
        <f t="shared" ca="1" si="47"/>
        <v>,0</v>
      </c>
      <c r="M391" s="427" t="str">
        <f t="shared" ca="1" si="48"/>
        <v>C2</v>
      </c>
      <c r="N391" s="427" t="str">
        <f t="shared" ca="1" si="49"/>
        <v>C2</v>
      </c>
      <c r="O391" s="36"/>
    </row>
    <row r="392" spans="1:15" ht="45" customHeight="1" x14ac:dyDescent="0.2">
      <c r="A392" s="15"/>
      <c r="B392" s="143" t="s">
        <v>787</v>
      </c>
      <c r="C392" s="160" t="s">
        <v>800</v>
      </c>
      <c r="D392" s="150"/>
      <c r="E392" s="151" t="s">
        <v>440</v>
      </c>
      <c r="F392" s="322">
        <v>34.200000000000003</v>
      </c>
      <c r="G392" s="51"/>
      <c r="H392" s="252">
        <f>ROUND(G392*F392,2)</f>
        <v>0</v>
      </c>
      <c r="I392" s="424" t="str">
        <f t="shared" ca="1" si="46"/>
        <v/>
      </c>
      <c r="J392" s="425" t="str">
        <f t="shared" si="50"/>
        <v>1200 mm (MH.L11,12,13,17,18,19,L20,21,23,25,26,)v.m</v>
      </c>
      <c r="K392" s="426" t="e">
        <v>#N/A</v>
      </c>
      <c r="L392" s="427" t="str">
        <f t="shared" ca="1" si="47"/>
        <v>,1</v>
      </c>
      <c r="M392" s="427" t="str">
        <f t="shared" ca="1" si="48"/>
        <v>C2</v>
      </c>
      <c r="N392" s="427" t="str">
        <f t="shared" ca="1" si="49"/>
        <v>C2</v>
      </c>
      <c r="O392" s="36"/>
    </row>
    <row r="393" spans="1:15" s="6" customFormat="1" ht="30" customHeight="1" x14ac:dyDescent="0.2">
      <c r="A393" s="15"/>
      <c r="B393" s="143" t="s">
        <v>789</v>
      </c>
      <c r="C393" s="160" t="s">
        <v>801</v>
      </c>
      <c r="D393" s="150"/>
      <c r="E393" s="151" t="s">
        <v>440</v>
      </c>
      <c r="F393" s="322">
        <v>7.9</v>
      </c>
      <c r="G393" s="51"/>
      <c r="H393" s="252">
        <f>ROUND(G393*F393,2)</f>
        <v>0</v>
      </c>
      <c r="I393" s="424" t="str">
        <f t="shared" ca="1" si="46"/>
        <v/>
      </c>
      <c r="J393" s="425" t="str">
        <f t="shared" si="50"/>
        <v>1500 mm x 1.83 base (MH.L8,9)v.m</v>
      </c>
      <c r="K393" s="426" t="e">
        <v>#N/A</v>
      </c>
      <c r="L393" s="427" t="str">
        <f t="shared" ca="1" si="47"/>
        <v>,1</v>
      </c>
      <c r="M393" s="427" t="str">
        <f t="shared" ca="1" si="48"/>
        <v>C2</v>
      </c>
      <c r="N393" s="427" t="str">
        <f t="shared" ca="1" si="49"/>
        <v>C2</v>
      </c>
      <c r="O393" s="36"/>
    </row>
    <row r="394" spans="1:15" s="6" customFormat="1" ht="30" customHeight="1" x14ac:dyDescent="0.2">
      <c r="A394" s="15"/>
      <c r="B394" s="143" t="s">
        <v>796</v>
      </c>
      <c r="C394" s="160" t="s">
        <v>804</v>
      </c>
      <c r="D394" s="150"/>
      <c r="E394" s="151" t="s">
        <v>440</v>
      </c>
      <c r="F394" s="322">
        <v>13.399999999999999</v>
      </c>
      <c r="G394" s="51"/>
      <c r="H394" s="252">
        <f>ROUND(G394*F394,2)</f>
        <v>0</v>
      </c>
      <c r="I394" s="424" t="str">
        <f t="shared" ca="1" si="46"/>
        <v/>
      </c>
      <c r="J394" s="425" t="str">
        <f t="shared" si="50"/>
        <v>1800 mm x 1.83 base (MH.L15,16,22)v.m</v>
      </c>
      <c r="K394" s="426" t="e">
        <v>#N/A</v>
      </c>
      <c r="L394" s="427" t="str">
        <f t="shared" ca="1" si="47"/>
        <v>,1</v>
      </c>
      <c r="M394" s="427" t="str">
        <f t="shared" ca="1" si="48"/>
        <v>C2</v>
      </c>
      <c r="N394" s="427" t="str">
        <f t="shared" ca="1" si="49"/>
        <v>C2</v>
      </c>
      <c r="O394" s="36"/>
    </row>
    <row r="395" spans="1:15" s="6" customFormat="1" ht="30" customHeight="1" x14ac:dyDescent="0.2">
      <c r="A395" s="15"/>
      <c r="B395" s="147" t="s">
        <v>802</v>
      </c>
      <c r="C395" s="175" t="s">
        <v>805</v>
      </c>
      <c r="D395" s="154"/>
      <c r="E395" s="161" t="s">
        <v>440</v>
      </c>
      <c r="F395" s="322">
        <v>6.6</v>
      </c>
      <c r="G395" s="81"/>
      <c r="H395" s="252">
        <f>ROUND(G395*F395,2)</f>
        <v>0</v>
      </c>
      <c r="I395" s="424" t="str">
        <f t="shared" ca="1" si="46"/>
        <v/>
      </c>
      <c r="J395" s="425" t="str">
        <f t="shared" si="50"/>
        <v>2100 mm x 4.57 base (MH.L24)v.m</v>
      </c>
      <c r="K395" s="426" t="e">
        <v>#N/A</v>
      </c>
      <c r="L395" s="427" t="str">
        <f t="shared" ca="1" si="47"/>
        <v>,1</v>
      </c>
      <c r="M395" s="427" t="str">
        <f t="shared" ca="1" si="48"/>
        <v>C2</v>
      </c>
      <c r="N395" s="427" t="str">
        <f t="shared" ca="1" si="49"/>
        <v>C2</v>
      </c>
      <c r="O395" s="36"/>
    </row>
    <row r="396" spans="1:15" s="6" customFormat="1" ht="30" customHeight="1" x14ac:dyDescent="0.2">
      <c r="A396" s="15"/>
      <c r="B396" s="143" t="s">
        <v>803</v>
      </c>
      <c r="C396" s="149" t="s">
        <v>806</v>
      </c>
      <c r="D396" s="150"/>
      <c r="E396" s="151" t="s">
        <v>440</v>
      </c>
      <c r="F396" s="322">
        <v>7.7</v>
      </c>
      <c r="G396" s="51"/>
      <c r="H396" s="252">
        <f>ROUND(G396*F396,2)</f>
        <v>0</v>
      </c>
      <c r="I396" s="424" t="str">
        <f t="shared" ca="1" si="46"/>
        <v/>
      </c>
      <c r="J396" s="425" t="str">
        <f t="shared" si="50"/>
        <v>2700 mm x 3.66 base (MH.L14)v.m</v>
      </c>
      <c r="K396" s="426" t="e">
        <v>#N/A</v>
      </c>
      <c r="L396" s="427" t="str">
        <f t="shared" ca="1" si="47"/>
        <v>,1</v>
      </c>
      <c r="M396" s="427" t="str">
        <f t="shared" ca="1" si="48"/>
        <v>C2</v>
      </c>
      <c r="N396" s="427" t="str">
        <f t="shared" ca="1" si="49"/>
        <v>C2</v>
      </c>
      <c r="O396" s="36"/>
    </row>
    <row r="397" spans="1:15" s="6" customFormat="1" ht="30" customHeight="1" x14ac:dyDescent="0.2">
      <c r="A397" s="15"/>
      <c r="B397" s="133" t="s">
        <v>501</v>
      </c>
      <c r="C397" s="149" t="s">
        <v>442</v>
      </c>
      <c r="D397" s="150" t="s">
        <v>208</v>
      </c>
      <c r="E397" s="151"/>
      <c r="F397" s="323"/>
      <c r="G397" s="65"/>
      <c r="H397" s="65"/>
      <c r="I397" s="424" t="str">
        <f t="shared" ca="1" si="46"/>
        <v>LOCKED</v>
      </c>
      <c r="J397" s="425" t="str">
        <f t="shared" si="50"/>
        <v>Install New Manhole on Existing SewerCW 2130-R12</v>
      </c>
      <c r="K397" s="426" t="e">
        <v>#N/A</v>
      </c>
      <c r="L397" s="427" t="str">
        <f t="shared" ca="1" si="47"/>
        <v>F1</v>
      </c>
      <c r="M397" s="427" t="str">
        <f t="shared" ca="1" si="48"/>
        <v>C2</v>
      </c>
      <c r="N397" s="427" t="str">
        <f t="shared" ca="1" si="49"/>
        <v>C2</v>
      </c>
      <c r="O397" s="36"/>
    </row>
    <row r="398" spans="1:15" s="6" customFormat="1" ht="30" customHeight="1" x14ac:dyDescent="0.2">
      <c r="A398" s="15"/>
      <c r="B398" s="145" t="s">
        <v>29</v>
      </c>
      <c r="C398" s="149" t="s">
        <v>439</v>
      </c>
      <c r="D398" s="150"/>
      <c r="E398" s="151"/>
      <c r="F398" s="323"/>
      <c r="G398" s="65"/>
      <c r="H398" s="318"/>
      <c r="I398" s="424" t="str">
        <f t="shared" ca="1" si="46"/>
        <v>LOCKED</v>
      </c>
      <c r="J398" s="425" t="str">
        <f t="shared" si="50"/>
        <v>SD-010</v>
      </c>
      <c r="K398" s="426" t="e">
        <v>#N/A</v>
      </c>
      <c r="L398" s="427" t="str">
        <f t="shared" ca="1" si="47"/>
        <v>F1</v>
      </c>
      <c r="M398" s="427" t="str">
        <f t="shared" ca="1" si="48"/>
        <v>C2</v>
      </c>
      <c r="N398" s="427" t="str">
        <f t="shared" ca="1" si="49"/>
        <v>C2</v>
      </c>
      <c r="O398" s="36"/>
    </row>
    <row r="399" spans="1:15" s="6" customFormat="1" ht="30" customHeight="1" x14ac:dyDescent="0.2">
      <c r="A399" s="15"/>
      <c r="B399" s="147" t="s">
        <v>787</v>
      </c>
      <c r="C399" s="331" t="s">
        <v>807</v>
      </c>
      <c r="D399" s="154"/>
      <c r="E399" s="326" t="s">
        <v>440</v>
      </c>
      <c r="F399" s="322">
        <v>3.8</v>
      </c>
      <c r="G399" s="51"/>
      <c r="H399" s="252">
        <f>ROUND(G399*F399,2)</f>
        <v>0</v>
      </c>
      <c r="I399" s="424" t="str">
        <f t="shared" ca="1" si="46"/>
        <v/>
      </c>
      <c r="J399" s="425" t="str">
        <f t="shared" si="50"/>
        <v>1500 mm (MH.L10)v.m</v>
      </c>
      <c r="K399" s="426" t="e">
        <v>#N/A</v>
      </c>
      <c r="L399" s="427" t="str">
        <f t="shared" ca="1" si="47"/>
        <v>,1</v>
      </c>
      <c r="M399" s="427" t="str">
        <f t="shared" ca="1" si="48"/>
        <v>C2</v>
      </c>
      <c r="N399" s="427" t="str">
        <f t="shared" ca="1" si="49"/>
        <v>C2</v>
      </c>
      <c r="O399" s="36"/>
    </row>
    <row r="400" spans="1:15" s="6" customFormat="1" ht="30" customHeight="1" x14ac:dyDescent="0.2">
      <c r="A400" s="148"/>
      <c r="B400" s="133" t="s">
        <v>507</v>
      </c>
      <c r="C400" s="149" t="s">
        <v>484</v>
      </c>
      <c r="D400" s="150" t="s">
        <v>208</v>
      </c>
      <c r="E400" s="151"/>
      <c r="F400" s="153"/>
      <c r="G400" s="65"/>
      <c r="H400" s="265"/>
      <c r="I400" s="424" t="str">
        <f t="shared" ca="1" si="46"/>
        <v>LOCKED</v>
      </c>
      <c r="J400" s="425" t="str">
        <f t="shared" si="50"/>
        <v>Catch BasinCW 2130-R12</v>
      </c>
      <c r="K400" s="426" t="e">
        <v>#N/A</v>
      </c>
      <c r="L400" s="427" t="str">
        <f t="shared" ca="1" si="47"/>
        <v>,1</v>
      </c>
      <c r="M400" s="427" t="str">
        <f t="shared" ca="1" si="48"/>
        <v>C2</v>
      </c>
      <c r="N400" s="427" t="str">
        <f t="shared" ca="1" si="49"/>
        <v>C2</v>
      </c>
      <c r="O400" s="36"/>
    </row>
    <row r="401" spans="1:15" s="6" customFormat="1" ht="30" customHeight="1" x14ac:dyDescent="0.2">
      <c r="A401" s="15"/>
      <c r="B401" s="145" t="s">
        <v>29</v>
      </c>
      <c r="C401" s="149" t="s">
        <v>485</v>
      </c>
      <c r="D401" s="150"/>
      <c r="E401" s="151"/>
      <c r="F401" s="153"/>
      <c r="G401" s="65"/>
      <c r="H401" s="65"/>
      <c r="I401" s="424" t="str">
        <f t="shared" ca="1" si="46"/>
        <v>LOCKED</v>
      </c>
      <c r="J401" s="425" t="str">
        <f t="shared" si="50"/>
        <v>SD-024</v>
      </c>
      <c r="K401" s="426" t="e">
        <v>#N/A</v>
      </c>
      <c r="L401" s="427" t="str">
        <f t="shared" ca="1" si="47"/>
        <v>,1</v>
      </c>
      <c r="M401" s="427" t="str">
        <f t="shared" ca="1" si="48"/>
        <v>C2</v>
      </c>
      <c r="N401" s="427" t="str">
        <f t="shared" ca="1" si="49"/>
        <v>C2</v>
      </c>
      <c r="O401" s="36"/>
    </row>
    <row r="402" spans="1:15" s="6" customFormat="1" ht="30" customHeight="1" x14ac:dyDescent="0.2">
      <c r="A402" s="15"/>
      <c r="B402" s="143" t="s">
        <v>787</v>
      </c>
      <c r="C402" s="149" t="s">
        <v>808</v>
      </c>
      <c r="D402" s="150"/>
      <c r="E402" s="151" t="s">
        <v>56</v>
      </c>
      <c r="F402" s="67">
        <v>6</v>
      </c>
      <c r="G402" s="51"/>
      <c r="H402" s="252">
        <f>ROUND(G402*F402,2)</f>
        <v>0</v>
      </c>
      <c r="I402" s="424" t="str">
        <f t="shared" ca="1" si="46"/>
        <v/>
      </c>
      <c r="J402" s="425" t="str">
        <f t="shared" si="50"/>
        <v>1200 mm deepeach</v>
      </c>
      <c r="K402" s="426" t="e">
        <v>#N/A</v>
      </c>
      <c r="L402" s="427" t="str">
        <f t="shared" ca="1" si="47"/>
        <v>,0</v>
      </c>
      <c r="M402" s="427" t="str">
        <f t="shared" ca="1" si="48"/>
        <v>C2</v>
      </c>
      <c r="N402" s="427" t="str">
        <f t="shared" ca="1" si="49"/>
        <v>C2</v>
      </c>
      <c r="O402" s="36"/>
    </row>
    <row r="403" spans="1:15" s="6" customFormat="1" ht="30" customHeight="1" x14ac:dyDescent="0.2">
      <c r="A403" s="15"/>
      <c r="B403" s="143" t="s">
        <v>789</v>
      </c>
      <c r="C403" s="149" t="s">
        <v>809</v>
      </c>
      <c r="D403" s="150"/>
      <c r="E403" s="151" t="s">
        <v>56</v>
      </c>
      <c r="F403" s="67">
        <v>1</v>
      </c>
      <c r="G403" s="51"/>
      <c r="H403" s="252">
        <f>ROUND(G403*F403,2)</f>
        <v>0</v>
      </c>
      <c r="I403" s="424" t="str">
        <f t="shared" ca="1" si="46"/>
        <v/>
      </c>
      <c r="J403" s="425" t="str">
        <f t="shared" si="50"/>
        <v>1200 mm deep (c/w AP-011)each</v>
      </c>
      <c r="K403" s="426" t="e">
        <v>#N/A</v>
      </c>
      <c r="L403" s="427" t="str">
        <f t="shared" ca="1" si="47"/>
        <v>,0</v>
      </c>
      <c r="M403" s="427" t="str">
        <f t="shared" ca="1" si="48"/>
        <v>C2</v>
      </c>
      <c r="N403" s="427" t="str">
        <f t="shared" ca="1" si="49"/>
        <v>C2</v>
      </c>
      <c r="O403" s="36"/>
    </row>
    <row r="404" spans="1:15" s="6" customFormat="1" ht="30" customHeight="1" x14ac:dyDescent="0.2">
      <c r="A404" s="15"/>
      <c r="B404" s="143" t="s">
        <v>796</v>
      </c>
      <c r="C404" s="149" t="s">
        <v>810</v>
      </c>
      <c r="D404" s="150"/>
      <c r="E404" s="151" t="s">
        <v>56</v>
      </c>
      <c r="F404" s="67">
        <v>19</v>
      </c>
      <c r="G404" s="51"/>
      <c r="H404" s="252">
        <f>ROUND(G404*F404,2)</f>
        <v>0</v>
      </c>
      <c r="I404" s="424" t="str">
        <f t="shared" ca="1" si="46"/>
        <v/>
      </c>
      <c r="J404" s="425" t="str">
        <f t="shared" si="50"/>
        <v>1800 mm deepeach</v>
      </c>
      <c r="K404" s="426" t="e">
        <v>#N/A</v>
      </c>
      <c r="L404" s="427" t="str">
        <f t="shared" ca="1" si="47"/>
        <v>,0</v>
      </c>
      <c r="M404" s="427" t="str">
        <f t="shared" ca="1" si="48"/>
        <v>C2</v>
      </c>
      <c r="N404" s="427" t="str">
        <f t="shared" ca="1" si="49"/>
        <v>C2</v>
      </c>
      <c r="O404" s="36"/>
    </row>
    <row r="405" spans="1:15" s="6" customFormat="1" ht="30" customHeight="1" x14ac:dyDescent="0.2">
      <c r="A405" s="15"/>
      <c r="B405" s="143" t="s">
        <v>802</v>
      </c>
      <c r="C405" s="149" t="s">
        <v>811</v>
      </c>
      <c r="D405" s="150"/>
      <c r="E405" s="151" t="s">
        <v>56</v>
      </c>
      <c r="F405" s="67">
        <v>3</v>
      </c>
      <c r="G405" s="51"/>
      <c r="H405" s="252">
        <f>ROUND(G405*F405,2)</f>
        <v>0</v>
      </c>
      <c r="I405" s="424" t="str">
        <f t="shared" ca="1" si="46"/>
        <v/>
      </c>
      <c r="J405" s="425" t="str">
        <f t="shared" si="50"/>
        <v>1800 mm deep (c/w AP-011)each</v>
      </c>
      <c r="K405" s="426" t="e">
        <v>#N/A</v>
      </c>
      <c r="L405" s="427" t="str">
        <f t="shared" ca="1" si="47"/>
        <v>,0</v>
      </c>
      <c r="M405" s="427" t="str">
        <f t="shared" ca="1" si="48"/>
        <v>C2</v>
      </c>
      <c r="N405" s="427" t="str">
        <f t="shared" ca="1" si="49"/>
        <v>C2</v>
      </c>
      <c r="O405" s="36"/>
    </row>
    <row r="406" spans="1:15" s="6" customFormat="1" ht="30" customHeight="1" x14ac:dyDescent="0.2">
      <c r="A406" s="15"/>
      <c r="B406" s="143" t="s">
        <v>803</v>
      </c>
      <c r="C406" s="149" t="s">
        <v>812</v>
      </c>
      <c r="D406" s="150"/>
      <c r="E406" s="151" t="s">
        <v>56</v>
      </c>
      <c r="F406" s="67">
        <v>3</v>
      </c>
      <c r="G406" s="51"/>
      <c r="H406" s="252">
        <f>ROUND(G406*F406,2)</f>
        <v>0</v>
      </c>
      <c r="I406" s="424" t="str">
        <f t="shared" ca="1" si="46"/>
        <v/>
      </c>
      <c r="J406" s="425" t="str">
        <f t="shared" si="50"/>
        <v>2250 mm deepeach</v>
      </c>
      <c r="K406" s="426" t="e">
        <v>#N/A</v>
      </c>
      <c r="L406" s="427" t="str">
        <f t="shared" ca="1" si="47"/>
        <v>,0</v>
      </c>
      <c r="M406" s="427" t="str">
        <f t="shared" ca="1" si="48"/>
        <v>C2</v>
      </c>
      <c r="N406" s="427" t="str">
        <f t="shared" ca="1" si="49"/>
        <v>C2</v>
      </c>
      <c r="O406" s="36"/>
    </row>
    <row r="407" spans="1:15" s="6" customFormat="1" ht="30" customHeight="1" x14ac:dyDescent="0.2">
      <c r="A407" s="15"/>
      <c r="B407" s="145" t="s">
        <v>32</v>
      </c>
      <c r="C407" s="149" t="s">
        <v>486</v>
      </c>
      <c r="D407" s="150"/>
      <c r="E407" s="151"/>
      <c r="F407" s="67"/>
      <c r="G407" s="65"/>
      <c r="H407" s="65"/>
      <c r="I407" s="424" t="str">
        <f t="shared" ca="1" si="46"/>
        <v>LOCKED</v>
      </c>
      <c r="J407" s="425" t="str">
        <f t="shared" si="50"/>
        <v>SD-025</v>
      </c>
      <c r="K407" s="426" t="e">
        <v>#N/A</v>
      </c>
      <c r="L407" s="427" t="str">
        <f t="shared" ca="1" si="47"/>
        <v>,0</v>
      </c>
      <c r="M407" s="427" t="str">
        <f t="shared" ca="1" si="48"/>
        <v>C2</v>
      </c>
      <c r="N407" s="427" t="str">
        <f t="shared" ca="1" si="49"/>
        <v>C2</v>
      </c>
      <c r="O407" s="36"/>
    </row>
    <row r="408" spans="1:15" s="6" customFormat="1" ht="30" customHeight="1" x14ac:dyDescent="0.2">
      <c r="A408" s="15"/>
      <c r="B408" s="152" t="s">
        <v>787</v>
      </c>
      <c r="C408" s="149" t="s">
        <v>810</v>
      </c>
      <c r="D408" s="150"/>
      <c r="E408" s="151" t="s">
        <v>56</v>
      </c>
      <c r="F408" s="67">
        <v>5</v>
      </c>
      <c r="G408" s="51"/>
      <c r="H408" s="252">
        <f>ROUND(G408*F408,2)</f>
        <v>0</v>
      </c>
      <c r="I408" s="424" t="str">
        <f t="shared" ca="1" si="46"/>
        <v/>
      </c>
      <c r="J408" s="425" t="str">
        <f t="shared" si="50"/>
        <v>1800 mm deepeach</v>
      </c>
      <c r="K408" s="426" t="e">
        <v>#N/A</v>
      </c>
      <c r="L408" s="427" t="str">
        <f t="shared" ca="1" si="47"/>
        <v>,0</v>
      </c>
      <c r="M408" s="427" t="str">
        <f t="shared" ca="1" si="48"/>
        <v>C2</v>
      </c>
      <c r="N408" s="427" t="str">
        <f t="shared" ca="1" si="49"/>
        <v>C2</v>
      </c>
      <c r="O408" s="36"/>
    </row>
    <row r="409" spans="1:15" s="6" customFormat="1" ht="30" customHeight="1" x14ac:dyDescent="0.2">
      <c r="A409" s="15"/>
      <c r="B409" s="145" t="s">
        <v>35</v>
      </c>
      <c r="C409" s="149" t="s">
        <v>487</v>
      </c>
      <c r="D409" s="150"/>
      <c r="E409" s="151"/>
      <c r="F409" s="67"/>
      <c r="G409" s="65"/>
      <c r="H409" s="61"/>
      <c r="I409" s="424" t="str">
        <f t="shared" ca="1" si="46"/>
        <v>LOCKED</v>
      </c>
      <c r="J409" s="425" t="str">
        <f t="shared" si="50"/>
        <v>SD-025 c/w Ditch Inlet Grate</v>
      </c>
      <c r="K409" s="426" t="e">
        <v>#N/A</v>
      </c>
      <c r="L409" s="427" t="str">
        <f t="shared" ca="1" si="47"/>
        <v>,0</v>
      </c>
      <c r="M409" s="427" t="str">
        <f t="shared" ca="1" si="48"/>
        <v>C2</v>
      </c>
      <c r="N409" s="427" t="str">
        <f t="shared" ca="1" si="49"/>
        <v>C2</v>
      </c>
      <c r="O409" s="36"/>
    </row>
    <row r="410" spans="1:15" s="6" customFormat="1" ht="30" customHeight="1" x14ac:dyDescent="0.2">
      <c r="A410" s="15"/>
      <c r="B410" s="152" t="s">
        <v>787</v>
      </c>
      <c r="C410" s="149" t="s">
        <v>813</v>
      </c>
      <c r="D410" s="150"/>
      <c r="E410" s="151" t="s">
        <v>56</v>
      </c>
      <c r="F410" s="67">
        <v>5</v>
      </c>
      <c r="G410" s="51"/>
      <c r="H410" s="252">
        <f>ROUND(G410*F410,2)</f>
        <v>0</v>
      </c>
      <c r="I410" s="424" t="str">
        <f t="shared" ca="1" si="46"/>
        <v/>
      </c>
      <c r="J410" s="425" t="str">
        <f t="shared" si="50"/>
        <v>1200 mmeach</v>
      </c>
      <c r="K410" s="426" t="e">
        <v>#N/A</v>
      </c>
      <c r="L410" s="427" t="str">
        <f t="shared" ca="1" si="47"/>
        <v>,0</v>
      </c>
      <c r="M410" s="427" t="str">
        <f t="shared" ca="1" si="48"/>
        <v>C2</v>
      </c>
      <c r="N410" s="427" t="str">
        <f t="shared" ca="1" si="49"/>
        <v>C2</v>
      </c>
      <c r="O410" s="36"/>
    </row>
    <row r="411" spans="1:15" s="6" customFormat="1" ht="30" customHeight="1" x14ac:dyDescent="0.2">
      <c r="A411" s="15"/>
      <c r="B411" s="152" t="s">
        <v>789</v>
      </c>
      <c r="C411" s="149" t="s">
        <v>814</v>
      </c>
      <c r="D411" s="150"/>
      <c r="E411" s="151" t="s">
        <v>56</v>
      </c>
      <c r="F411" s="67">
        <v>9</v>
      </c>
      <c r="G411" s="51"/>
      <c r="H411" s="252">
        <f>ROUND(G411*F411,2)</f>
        <v>0</v>
      </c>
      <c r="I411" s="424" t="str">
        <f t="shared" ca="1" si="46"/>
        <v/>
      </c>
      <c r="J411" s="425" t="str">
        <f t="shared" si="50"/>
        <v>1800 mmeach</v>
      </c>
      <c r="K411" s="426" t="e">
        <v>#N/A</v>
      </c>
      <c r="L411" s="427" t="str">
        <f t="shared" ca="1" si="47"/>
        <v>,0</v>
      </c>
      <c r="M411" s="427" t="str">
        <f t="shared" ca="1" si="48"/>
        <v>C2</v>
      </c>
      <c r="N411" s="427" t="str">
        <f t="shared" ca="1" si="49"/>
        <v>C2</v>
      </c>
      <c r="O411" s="36"/>
    </row>
    <row r="412" spans="1:15" s="6" customFormat="1" ht="30" customHeight="1" x14ac:dyDescent="0.2">
      <c r="A412" s="15"/>
      <c r="B412" s="152" t="s">
        <v>796</v>
      </c>
      <c r="C412" s="149" t="s">
        <v>815</v>
      </c>
      <c r="D412" s="150"/>
      <c r="E412" s="151" t="s">
        <v>56</v>
      </c>
      <c r="F412" s="67">
        <v>2</v>
      </c>
      <c r="G412" s="51"/>
      <c r="H412" s="252">
        <f>ROUND(G412*F412,2)</f>
        <v>0</v>
      </c>
      <c r="I412" s="424" t="str">
        <f t="shared" ca="1" si="46"/>
        <v/>
      </c>
      <c r="J412" s="425" t="str">
        <f t="shared" si="50"/>
        <v>2100 mmeach</v>
      </c>
      <c r="K412" s="426" t="e">
        <v>#N/A</v>
      </c>
      <c r="L412" s="427" t="str">
        <f t="shared" ca="1" si="47"/>
        <v>,0</v>
      </c>
      <c r="M412" s="427" t="str">
        <f t="shared" ca="1" si="48"/>
        <v>C2</v>
      </c>
      <c r="N412" s="427" t="str">
        <f t="shared" ca="1" si="49"/>
        <v>C2</v>
      </c>
      <c r="O412" s="36"/>
    </row>
    <row r="413" spans="1:15" s="6" customFormat="1" ht="30" customHeight="1" x14ac:dyDescent="0.2">
      <c r="A413" s="15"/>
      <c r="B413" s="152" t="s">
        <v>802</v>
      </c>
      <c r="C413" s="149" t="s">
        <v>812</v>
      </c>
      <c r="D413" s="150"/>
      <c r="E413" s="151" t="s">
        <v>56</v>
      </c>
      <c r="F413" s="67">
        <v>1</v>
      </c>
      <c r="G413" s="51"/>
      <c r="H413" s="252">
        <f>ROUND(G413*F413,2)</f>
        <v>0</v>
      </c>
      <c r="I413" s="424" t="str">
        <f t="shared" ca="1" si="46"/>
        <v/>
      </c>
      <c r="J413" s="425" t="str">
        <f t="shared" si="50"/>
        <v>2250 mm deepeach</v>
      </c>
      <c r="K413" s="426" t="e">
        <v>#N/A</v>
      </c>
      <c r="L413" s="427" t="str">
        <f t="shared" ca="1" si="47"/>
        <v>,0</v>
      </c>
      <c r="M413" s="427" t="str">
        <f t="shared" ca="1" si="48"/>
        <v>C2</v>
      </c>
      <c r="N413" s="427" t="str">
        <f t="shared" ca="1" si="49"/>
        <v>C2</v>
      </c>
      <c r="O413" s="36"/>
    </row>
    <row r="414" spans="1:15" s="6" customFormat="1" ht="30" customHeight="1" x14ac:dyDescent="0.2">
      <c r="A414" s="15"/>
      <c r="B414" s="145" t="s">
        <v>37</v>
      </c>
      <c r="C414" s="149" t="s">
        <v>488</v>
      </c>
      <c r="D414" s="150"/>
      <c r="E414" s="151"/>
      <c r="F414" s="69"/>
      <c r="G414" s="65"/>
      <c r="H414" s="65"/>
      <c r="I414" s="424" t="str">
        <f t="shared" ca="1" si="46"/>
        <v>LOCKED</v>
      </c>
      <c r="J414" s="425" t="str">
        <f t="shared" si="50"/>
        <v>SD-025 c/w Ditch Inlet Grate &amp; Retaining Wall</v>
      </c>
      <c r="K414" s="426" t="e">
        <v>#N/A</v>
      </c>
      <c r="L414" s="427" t="str">
        <f t="shared" ca="1" si="47"/>
        <v>,0</v>
      </c>
      <c r="M414" s="427" t="str">
        <f t="shared" ca="1" si="48"/>
        <v>C2</v>
      </c>
      <c r="N414" s="427" t="str">
        <f t="shared" ca="1" si="49"/>
        <v>C2</v>
      </c>
      <c r="O414" s="36"/>
    </row>
    <row r="415" spans="1:15" s="6" customFormat="1" ht="30" customHeight="1" x14ac:dyDescent="0.2">
      <c r="A415" s="15"/>
      <c r="B415" s="152" t="s">
        <v>787</v>
      </c>
      <c r="C415" s="149" t="s">
        <v>813</v>
      </c>
      <c r="D415" s="150"/>
      <c r="E415" s="151" t="s">
        <v>56</v>
      </c>
      <c r="F415" s="67">
        <v>4</v>
      </c>
      <c r="G415" s="51"/>
      <c r="H415" s="252">
        <f>ROUND(G415*F415,2)</f>
        <v>0</v>
      </c>
      <c r="I415" s="424" t="str">
        <f t="shared" ca="1" si="46"/>
        <v/>
      </c>
      <c r="J415" s="425" t="str">
        <f t="shared" si="50"/>
        <v>1200 mmeach</v>
      </c>
      <c r="K415" s="426" t="e">
        <v>#N/A</v>
      </c>
      <c r="L415" s="427" t="str">
        <f t="shared" ca="1" si="47"/>
        <v>,0</v>
      </c>
      <c r="M415" s="427" t="str">
        <f t="shared" ca="1" si="48"/>
        <v>C2</v>
      </c>
      <c r="N415" s="427" t="str">
        <f t="shared" ca="1" si="49"/>
        <v>C2</v>
      </c>
      <c r="O415" s="36"/>
    </row>
    <row r="416" spans="1:15" s="6" customFormat="1" ht="30" customHeight="1" x14ac:dyDescent="0.2">
      <c r="A416" s="15"/>
      <c r="B416" s="152" t="s">
        <v>789</v>
      </c>
      <c r="C416" s="149" t="s">
        <v>814</v>
      </c>
      <c r="D416" s="150"/>
      <c r="E416" s="151" t="s">
        <v>56</v>
      </c>
      <c r="F416" s="67">
        <v>1</v>
      </c>
      <c r="G416" s="51"/>
      <c r="H416" s="252">
        <f>ROUND(G416*F416,2)</f>
        <v>0</v>
      </c>
      <c r="I416" s="424" t="str">
        <f t="shared" ca="1" si="46"/>
        <v/>
      </c>
      <c r="J416" s="425" t="str">
        <f t="shared" si="50"/>
        <v>1800 mmeach</v>
      </c>
      <c r="K416" s="426" t="e">
        <v>#N/A</v>
      </c>
      <c r="L416" s="427" t="str">
        <f t="shared" ca="1" si="47"/>
        <v>,0</v>
      </c>
      <c r="M416" s="427" t="str">
        <f t="shared" ca="1" si="48"/>
        <v>C2</v>
      </c>
      <c r="N416" s="427" t="str">
        <f t="shared" ca="1" si="49"/>
        <v>C2</v>
      </c>
      <c r="O416" s="36"/>
    </row>
    <row r="417" spans="1:15" s="6" customFormat="1" ht="30" customHeight="1" x14ac:dyDescent="0.2">
      <c r="A417" s="15"/>
      <c r="B417" s="56" t="s">
        <v>510</v>
      </c>
      <c r="C417" s="149" t="s">
        <v>490</v>
      </c>
      <c r="D417" s="150" t="s">
        <v>208</v>
      </c>
      <c r="E417" s="151"/>
      <c r="F417" s="153"/>
      <c r="G417" s="65"/>
      <c r="H417" s="65"/>
      <c r="I417" s="424" t="str">
        <f t="shared" ca="1" si="46"/>
        <v>LOCKED</v>
      </c>
      <c r="J417" s="425" t="str">
        <f t="shared" si="50"/>
        <v>Catch PitCW 2130-R12</v>
      </c>
      <c r="K417" s="426" t="e">
        <v>#N/A</v>
      </c>
      <c r="L417" s="427" t="str">
        <f t="shared" ca="1" si="47"/>
        <v>,1</v>
      </c>
      <c r="M417" s="427" t="str">
        <f t="shared" ca="1" si="48"/>
        <v>C2</v>
      </c>
      <c r="N417" s="427" t="str">
        <f t="shared" ca="1" si="49"/>
        <v>C2</v>
      </c>
      <c r="O417" s="36"/>
    </row>
    <row r="418" spans="1:15" s="6" customFormat="1" ht="30" customHeight="1" x14ac:dyDescent="0.2">
      <c r="A418" s="15"/>
      <c r="B418" s="178" t="s">
        <v>29</v>
      </c>
      <c r="C418" s="149" t="s">
        <v>491</v>
      </c>
      <c r="D418" s="150"/>
      <c r="E418" s="151"/>
      <c r="F418" s="153"/>
      <c r="G418" s="65"/>
      <c r="H418" s="65"/>
      <c r="I418" s="424" t="str">
        <f t="shared" ca="1" si="46"/>
        <v>LOCKED</v>
      </c>
      <c r="J418" s="425" t="str">
        <f t="shared" si="50"/>
        <v>SD-023</v>
      </c>
      <c r="K418" s="426" t="e">
        <v>#N/A</v>
      </c>
      <c r="L418" s="427" t="str">
        <f t="shared" ca="1" si="47"/>
        <v>,1</v>
      </c>
      <c r="M418" s="427" t="str">
        <f t="shared" ca="1" si="48"/>
        <v>C2</v>
      </c>
      <c r="N418" s="427" t="str">
        <f t="shared" ca="1" si="49"/>
        <v>C2</v>
      </c>
      <c r="O418" s="36"/>
    </row>
    <row r="419" spans="1:15" s="6" customFormat="1" ht="30" customHeight="1" x14ac:dyDescent="0.2">
      <c r="A419" s="15"/>
      <c r="B419" s="152" t="s">
        <v>787</v>
      </c>
      <c r="C419" s="149" t="s">
        <v>816</v>
      </c>
      <c r="D419" s="150"/>
      <c r="E419" s="151" t="s">
        <v>56</v>
      </c>
      <c r="F419" s="67">
        <v>25</v>
      </c>
      <c r="G419" s="51"/>
      <c r="H419" s="252">
        <f>ROUND(G419*F419,2)</f>
        <v>0</v>
      </c>
      <c r="I419" s="424" t="str">
        <f t="shared" ca="1" si="46"/>
        <v/>
      </c>
      <c r="J419" s="425" t="str">
        <f t="shared" si="50"/>
        <v>460 mm deepeach</v>
      </c>
      <c r="K419" s="426" t="e">
        <v>#N/A</v>
      </c>
      <c r="L419" s="427" t="str">
        <f t="shared" ca="1" si="47"/>
        <v>,0</v>
      </c>
      <c r="M419" s="427" t="str">
        <f t="shared" ca="1" si="48"/>
        <v>C2</v>
      </c>
      <c r="N419" s="427" t="str">
        <f t="shared" ca="1" si="49"/>
        <v>C2</v>
      </c>
      <c r="O419" s="36"/>
    </row>
    <row r="420" spans="1:15" s="6" customFormat="1" ht="30" customHeight="1" x14ac:dyDescent="0.2">
      <c r="A420" s="15"/>
      <c r="B420" s="152" t="s">
        <v>789</v>
      </c>
      <c r="C420" s="149" t="s">
        <v>817</v>
      </c>
      <c r="D420" s="150"/>
      <c r="E420" s="151" t="s">
        <v>56</v>
      </c>
      <c r="F420" s="67">
        <v>4</v>
      </c>
      <c r="G420" s="51"/>
      <c r="H420" s="252">
        <f>ROUND(G420*F420,2)</f>
        <v>0</v>
      </c>
      <c r="I420" s="424" t="str">
        <f t="shared" ca="1" si="46"/>
        <v/>
      </c>
      <c r="J420" s="425" t="str">
        <f t="shared" si="50"/>
        <v>460 mm deep (c/w AP-011)each</v>
      </c>
      <c r="K420" s="426" t="e">
        <v>#N/A</v>
      </c>
      <c r="L420" s="427" t="str">
        <f t="shared" ca="1" si="47"/>
        <v>,0</v>
      </c>
      <c r="M420" s="427" t="str">
        <f t="shared" ca="1" si="48"/>
        <v>C2</v>
      </c>
      <c r="N420" s="427" t="str">
        <f t="shared" ca="1" si="49"/>
        <v>C2</v>
      </c>
      <c r="O420" s="36"/>
    </row>
    <row r="421" spans="1:15" s="6" customFormat="1" ht="60" customHeight="1" x14ac:dyDescent="0.2">
      <c r="A421" s="15"/>
      <c r="B421" s="373" t="s">
        <v>796</v>
      </c>
      <c r="C421" s="374" t="s">
        <v>818</v>
      </c>
      <c r="D421" s="182"/>
      <c r="E421" s="169" t="s">
        <v>56</v>
      </c>
      <c r="F421" s="159">
        <v>1</v>
      </c>
      <c r="G421" s="244"/>
      <c r="H421" s="280">
        <f>ROUND(G421*F421,2)</f>
        <v>0</v>
      </c>
      <c r="I421" s="424" t="str">
        <f t="shared" ca="1" si="46"/>
        <v/>
      </c>
      <c r="J421" s="425" t="str">
        <f t="shared" si="50"/>
        <v>750 mm dia., 610mm deep c/w TF101-3 frame, TF 101M solid cover and 1.3 m of 150mm CSPeach</v>
      </c>
      <c r="K421" s="426" t="e">
        <v>#N/A</v>
      </c>
      <c r="L421" s="427" t="str">
        <f t="shared" ca="1" si="47"/>
        <v>,0</v>
      </c>
      <c r="M421" s="427" t="str">
        <f t="shared" ca="1" si="48"/>
        <v>C2</v>
      </c>
      <c r="N421" s="427" t="str">
        <f t="shared" ca="1" si="49"/>
        <v>C2</v>
      </c>
      <c r="O421" s="36"/>
    </row>
    <row r="422" spans="1:15" s="6" customFormat="1" ht="30" customHeight="1" x14ac:dyDescent="0.2">
      <c r="A422" s="15"/>
      <c r="B422" s="375" t="s">
        <v>514</v>
      </c>
      <c r="C422" s="376" t="s">
        <v>493</v>
      </c>
      <c r="D422" s="377" t="s">
        <v>208</v>
      </c>
      <c r="E422" s="378"/>
      <c r="F422" s="379"/>
      <c r="G422" s="380"/>
      <c r="H422" s="380"/>
      <c r="I422" s="424" t="str">
        <f t="shared" ca="1" si="46"/>
        <v>LOCKED</v>
      </c>
      <c r="J422" s="425" t="str">
        <f t="shared" si="50"/>
        <v>Sewer Service (SSP)CW 2130-R12</v>
      </c>
      <c r="K422" s="426" t="e">
        <v>#N/A</v>
      </c>
      <c r="L422" s="427" t="str">
        <f t="shared" ca="1" si="47"/>
        <v>,0</v>
      </c>
      <c r="M422" s="427" t="str">
        <f t="shared" ca="1" si="48"/>
        <v>C2</v>
      </c>
      <c r="N422" s="427" t="str">
        <f t="shared" ca="1" si="49"/>
        <v>C2</v>
      </c>
      <c r="O422" s="36"/>
    </row>
    <row r="423" spans="1:15" s="6" customFormat="1" ht="30" customHeight="1" x14ac:dyDescent="0.2">
      <c r="A423" s="15"/>
      <c r="B423" s="178" t="s">
        <v>29</v>
      </c>
      <c r="C423" s="160" t="s">
        <v>435</v>
      </c>
      <c r="D423" s="150"/>
      <c r="E423" s="151"/>
      <c r="F423" s="67"/>
      <c r="G423" s="65"/>
      <c r="H423" s="332"/>
      <c r="I423" s="424" t="str">
        <f t="shared" ca="1" si="46"/>
        <v>LOCKED</v>
      </c>
      <c r="J423" s="425" t="str">
        <f t="shared" si="50"/>
        <v>250 mm SDR 35 PVC</v>
      </c>
      <c r="K423" s="426" t="e">
        <v>#N/A</v>
      </c>
      <c r="L423" s="427" t="str">
        <f t="shared" ca="1" si="47"/>
        <v>,0</v>
      </c>
      <c r="M423" s="427" t="str">
        <f t="shared" ca="1" si="48"/>
        <v>C2</v>
      </c>
      <c r="N423" s="427" t="str">
        <f t="shared" ca="1" si="49"/>
        <v>C2</v>
      </c>
      <c r="O423" s="36"/>
    </row>
    <row r="424" spans="1:15" s="6" customFormat="1" ht="45" customHeight="1" x14ac:dyDescent="0.2">
      <c r="A424" s="15"/>
      <c r="B424" s="68" t="s">
        <v>787</v>
      </c>
      <c r="C424" s="149" t="s">
        <v>497</v>
      </c>
      <c r="D424" s="150"/>
      <c r="E424" s="151" t="s">
        <v>34</v>
      </c>
      <c r="F424" s="67">
        <v>100</v>
      </c>
      <c r="G424" s="51"/>
      <c r="H424" s="252">
        <f>ROUND(G424*F424,2)</f>
        <v>0</v>
      </c>
      <c r="I424" s="424" t="str">
        <f t="shared" ca="1" si="46"/>
        <v/>
      </c>
      <c r="J424" s="425" t="str">
        <f t="shared" si="50"/>
        <v>In a Trench, Class B Sand Bedding, Class 2 Backfillm</v>
      </c>
      <c r="K424" s="426" t="e">
        <v>#N/A</v>
      </c>
      <c r="L424" s="427" t="str">
        <f t="shared" ca="1" si="47"/>
        <v>,0</v>
      </c>
      <c r="M424" s="427" t="str">
        <f t="shared" ca="1" si="48"/>
        <v>C2</v>
      </c>
      <c r="N424" s="427" t="str">
        <f t="shared" ca="1" si="49"/>
        <v>C2</v>
      </c>
      <c r="O424" s="36"/>
    </row>
    <row r="425" spans="1:15" s="6" customFormat="1" ht="45" customHeight="1" x14ac:dyDescent="0.2">
      <c r="A425" s="15"/>
      <c r="B425" s="68" t="s">
        <v>789</v>
      </c>
      <c r="C425" s="149" t="s">
        <v>794</v>
      </c>
      <c r="D425" s="150"/>
      <c r="E425" s="151" t="s">
        <v>34</v>
      </c>
      <c r="F425" s="67">
        <v>315</v>
      </c>
      <c r="G425" s="51"/>
      <c r="H425" s="252">
        <f>ROUND(G425*F425,2)</f>
        <v>0</v>
      </c>
      <c r="I425" s="424" t="str">
        <f t="shared" ca="1" si="46"/>
        <v/>
      </c>
      <c r="J425" s="425" t="str">
        <f t="shared" si="50"/>
        <v>In a Trench, Class B Sand Bedding, Class 4 Backfillm</v>
      </c>
      <c r="K425" s="426" t="e">
        <v>#N/A</v>
      </c>
      <c r="L425" s="427" t="str">
        <f t="shared" ca="1" si="47"/>
        <v>,0</v>
      </c>
      <c r="M425" s="427" t="str">
        <f t="shared" ca="1" si="48"/>
        <v>C2</v>
      </c>
      <c r="N425" s="427" t="str">
        <f t="shared" ca="1" si="49"/>
        <v>C2</v>
      </c>
      <c r="O425" s="36"/>
    </row>
    <row r="426" spans="1:15" s="6" customFormat="1" ht="45" customHeight="1" x14ac:dyDescent="0.2">
      <c r="A426" s="15"/>
      <c r="B426" s="152" t="s">
        <v>796</v>
      </c>
      <c r="C426" s="64" t="s">
        <v>795</v>
      </c>
      <c r="D426" s="150"/>
      <c r="E426" s="151" t="s">
        <v>34</v>
      </c>
      <c r="F426" s="67">
        <v>75</v>
      </c>
      <c r="G426" s="51"/>
      <c r="H426" s="252">
        <f>ROUND(G426*F426,2)</f>
        <v>0</v>
      </c>
      <c r="I426" s="424" t="str">
        <f t="shared" ca="1" si="46"/>
        <v/>
      </c>
      <c r="J426" s="425" t="str">
        <f t="shared" si="50"/>
        <v>Trenchless Installation With Class B Sand Bedding, Class 2 Backfillm</v>
      </c>
      <c r="K426" s="426" t="e">
        <v>#N/A</v>
      </c>
      <c r="L426" s="427" t="str">
        <f t="shared" ca="1" si="47"/>
        <v>,0</v>
      </c>
      <c r="M426" s="427" t="str">
        <f t="shared" ca="1" si="48"/>
        <v>C2</v>
      </c>
      <c r="N426" s="427" t="str">
        <f t="shared" ca="1" si="49"/>
        <v>C2</v>
      </c>
      <c r="O426" s="36"/>
    </row>
    <row r="427" spans="1:15" s="6" customFormat="1" ht="30" customHeight="1" x14ac:dyDescent="0.2">
      <c r="A427" s="15"/>
      <c r="B427" s="178" t="s">
        <v>32</v>
      </c>
      <c r="C427" s="160" t="s">
        <v>472</v>
      </c>
      <c r="D427" s="150"/>
      <c r="E427" s="151"/>
      <c r="F427" s="67"/>
      <c r="G427" s="65"/>
      <c r="H427" s="65"/>
      <c r="I427" s="424" t="str">
        <f t="shared" ca="1" si="46"/>
        <v>LOCKED</v>
      </c>
      <c r="J427" s="425" t="str">
        <f t="shared" si="50"/>
        <v>300 mm SDR 35 PVC</v>
      </c>
      <c r="K427" s="426" t="e">
        <v>#N/A</v>
      </c>
      <c r="L427" s="427" t="str">
        <f t="shared" ca="1" si="47"/>
        <v>,0</v>
      </c>
      <c r="M427" s="427" t="str">
        <f t="shared" ca="1" si="48"/>
        <v>C2</v>
      </c>
      <c r="N427" s="427" t="str">
        <f t="shared" ca="1" si="49"/>
        <v>C2</v>
      </c>
      <c r="O427" s="36"/>
    </row>
    <row r="428" spans="1:15" s="6" customFormat="1" ht="45" customHeight="1" x14ac:dyDescent="0.2">
      <c r="A428" s="15"/>
      <c r="B428" s="68" t="s">
        <v>787</v>
      </c>
      <c r="C428" s="149" t="s">
        <v>497</v>
      </c>
      <c r="D428" s="150"/>
      <c r="E428" s="151" t="s">
        <v>34</v>
      </c>
      <c r="F428" s="67">
        <v>75</v>
      </c>
      <c r="G428" s="51"/>
      <c r="H428" s="252">
        <f>ROUND(G428*F428,2)</f>
        <v>0</v>
      </c>
      <c r="I428" s="424" t="str">
        <f t="shared" ca="1" si="46"/>
        <v/>
      </c>
      <c r="J428" s="425" t="str">
        <f t="shared" si="50"/>
        <v>In a Trench, Class B Sand Bedding, Class 2 Backfillm</v>
      </c>
      <c r="K428" s="426" t="e">
        <v>#N/A</v>
      </c>
      <c r="L428" s="427" t="str">
        <f t="shared" ca="1" si="47"/>
        <v>,0</v>
      </c>
      <c r="M428" s="427" t="str">
        <f t="shared" ca="1" si="48"/>
        <v>C2</v>
      </c>
      <c r="N428" s="427" t="str">
        <f t="shared" ca="1" si="49"/>
        <v>C2</v>
      </c>
      <c r="O428" s="36"/>
    </row>
    <row r="429" spans="1:15" s="6" customFormat="1" ht="45" customHeight="1" x14ac:dyDescent="0.2">
      <c r="A429" s="15"/>
      <c r="B429" s="68" t="s">
        <v>789</v>
      </c>
      <c r="C429" s="149" t="s">
        <v>794</v>
      </c>
      <c r="D429" s="150"/>
      <c r="E429" s="151" t="s">
        <v>34</v>
      </c>
      <c r="F429" s="67">
        <v>25</v>
      </c>
      <c r="G429" s="51"/>
      <c r="H429" s="252">
        <f>ROUND(G429*F429,2)</f>
        <v>0</v>
      </c>
      <c r="I429" s="424" t="str">
        <f t="shared" ca="1" si="46"/>
        <v/>
      </c>
      <c r="J429" s="425" t="str">
        <f t="shared" si="50"/>
        <v>In a Trench, Class B Sand Bedding, Class 4 Backfillm</v>
      </c>
      <c r="K429" s="426" t="e">
        <v>#N/A</v>
      </c>
      <c r="L429" s="427" t="str">
        <f t="shared" ca="1" si="47"/>
        <v>,0</v>
      </c>
      <c r="M429" s="427" t="str">
        <f t="shared" ca="1" si="48"/>
        <v>C2</v>
      </c>
      <c r="N429" s="427" t="str">
        <f t="shared" ca="1" si="49"/>
        <v>C2</v>
      </c>
      <c r="O429" s="36"/>
    </row>
    <row r="430" spans="1:15" s="6" customFormat="1" ht="45" customHeight="1" x14ac:dyDescent="0.2">
      <c r="A430" s="15"/>
      <c r="B430" s="152" t="s">
        <v>796</v>
      </c>
      <c r="C430" s="64" t="s">
        <v>795</v>
      </c>
      <c r="D430" s="150"/>
      <c r="E430" s="151" t="s">
        <v>34</v>
      </c>
      <c r="F430" s="67">
        <v>215</v>
      </c>
      <c r="G430" s="51"/>
      <c r="H430" s="252">
        <f>ROUND(G430*F430,2)</f>
        <v>0</v>
      </c>
      <c r="I430" s="424" t="str">
        <f t="shared" ca="1" si="46"/>
        <v/>
      </c>
      <c r="J430" s="425" t="str">
        <f t="shared" si="50"/>
        <v>Trenchless Installation With Class B Sand Bedding, Class 2 Backfillm</v>
      </c>
      <c r="K430" s="426" t="e">
        <v>#N/A</v>
      </c>
      <c r="L430" s="427" t="str">
        <f t="shared" ca="1" si="47"/>
        <v>,0</v>
      </c>
      <c r="M430" s="427" t="str">
        <f t="shared" ca="1" si="48"/>
        <v>C2</v>
      </c>
      <c r="N430" s="427" t="str">
        <f t="shared" ca="1" si="49"/>
        <v>C2</v>
      </c>
      <c r="O430" s="36"/>
    </row>
    <row r="431" spans="1:15" s="6" customFormat="1" ht="45" customHeight="1" x14ac:dyDescent="0.2">
      <c r="A431" s="15"/>
      <c r="B431" s="178" t="s">
        <v>35</v>
      </c>
      <c r="C431" s="160" t="s">
        <v>494</v>
      </c>
      <c r="D431" s="150"/>
      <c r="E431" s="151"/>
      <c r="F431" s="67"/>
      <c r="G431" s="65"/>
      <c r="H431" s="65"/>
      <c r="I431" s="424" t="str">
        <f t="shared" ca="1" si="46"/>
        <v>LOCKED</v>
      </c>
      <c r="J431" s="425" t="str">
        <f t="shared" si="50"/>
        <v>375 mm Preinsulated SDR 35 PVC c/w Heat Trace Cable</v>
      </c>
      <c r="K431" s="426" t="e">
        <v>#N/A</v>
      </c>
      <c r="L431" s="427" t="str">
        <f t="shared" ca="1" si="47"/>
        <v>,0</v>
      </c>
      <c r="M431" s="427" t="str">
        <f t="shared" ca="1" si="48"/>
        <v>C2</v>
      </c>
      <c r="N431" s="427" t="str">
        <f t="shared" ca="1" si="49"/>
        <v>C2</v>
      </c>
      <c r="O431" s="36"/>
    </row>
    <row r="432" spans="1:15" s="6" customFormat="1" ht="45" customHeight="1" x14ac:dyDescent="0.2">
      <c r="A432" s="15"/>
      <c r="B432" s="68" t="s">
        <v>787</v>
      </c>
      <c r="C432" s="149" t="s">
        <v>497</v>
      </c>
      <c r="D432" s="150"/>
      <c r="E432" s="151" t="s">
        <v>34</v>
      </c>
      <c r="F432" s="67">
        <v>21</v>
      </c>
      <c r="G432" s="51"/>
      <c r="H432" s="252">
        <f>ROUND(G432*F432,2)</f>
        <v>0</v>
      </c>
      <c r="I432" s="424" t="str">
        <f t="shared" ca="1" si="46"/>
        <v/>
      </c>
      <c r="J432" s="425" t="str">
        <f t="shared" si="50"/>
        <v>In a Trench, Class B Sand Bedding, Class 2 Backfillm</v>
      </c>
      <c r="K432" s="426" t="e">
        <v>#N/A</v>
      </c>
      <c r="L432" s="427" t="str">
        <f t="shared" ca="1" si="47"/>
        <v>,0</v>
      </c>
      <c r="M432" s="427" t="str">
        <f t="shared" ca="1" si="48"/>
        <v>C2</v>
      </c>
      <c r="N432" s="427" t="str">
        <f t="shared" ca="1" si="49"/>
        <v>C2</v>
      </c>
      <c r="O432" s="36"/>
    </row>
    <row r="433" spans="1:15" s="6" customFormat="1" ht="30" customHeight="1" x14ac:dyDescent="0.2">
      <c r="A433" s="15"/>
      <c r="B433" s="56" t="s">
        <v>516</v>
      </c>
      <c r="C433" s="64" t="s">
        <v>496</v>
      </c>
      <c r="D433" s="53" t="s">
        <v>208</v>
      </c>
      <c r="E433" s="161"/>
      <c r="F433" s="67"/>
      <c r="G433" s="65"/>
      <c r="H433" s="65"/>
      <c r="I433" s="424" t="str">
        <f t="shared" ca="1" si="46"/>
        <v>LOCKED</v>
      </c>
      <c r="J433" s="425" t="str">
        <f t="shared" si="50"/>
        <v>Drainage Connection Pipe (DCP)CW 2130-R12</v>
      </c>
      <c r="K433" s="426" t="e">
        <v>#N/A</v>
      </c>
      <c r="L433" s="427" t="str">
        <f t="shared" ca="1" si="47"/>
        <v>,0</v>
      </c>
      <c r="M433" s="427" t="str">
        <f t="shared" ca="1" si="48"/>
        <v>C2</v>
      </c>
      <c r="N433" s="427" t="str">
        <f t="shared" ca="1" si="49"/>
        <v>C2</v>
      </c>
      <c r="O433" s="36"/>
    </row>
    <row r="434" spans="1:15" s="6" customFormat="1" ht="45" customHeight="1" x14ac:dyDescent="0.2">
      <c r="A434" s="15"/>
      <c r="B434" s="178" t="s">
        <v>29</v>
      </c>
      <c r="C434" s="149" t="s">
        <v>497</v>
      </c>
      <c r="D434" s="53"/>
      <c r="E434" s="161"/>
      <c r="F434" s="67"/>
      <c r="G434" s="65"/>
      <c r="H434" s="65"/>
      <c r="I434" s="424" t="str">
        <f t="shared" ca="1" si="46"/>
        <v>LOCKED</v>
      </c>
      <c r="J434" s="425" t="str">
        <f t="shared" si="50"/>
        <v>In a Trench, Class B Sand Bedding, Class 2 Backfill</v>
      </c>
      <c r="K434" s="426" t="e">
        <v>#N/A</v>
      </c>
      <c r="L434" s="427" t="str">
        <f t="shared" ca="1" si="47"/>
        <v>,0</v>
      </c>
      <c r="M434" s="427" t="str">
        <f t="shared" ca="1" si="48"/>
        <v>C2</v>
      </c>
      <c r="N434" s="427" t="str">
        <f t="shared" ca="1" si="49"/>
        <v>C2</v>
      </c>
      <c r="O434" s="36"/>
    </row>
    <row r="435" spans="1:15" s="6" customFormat="1" ht="30" customHeight="1" x14ac:dyDescent="0.2">
      <c r="A435" s="15"/>
      <c r="B435" s="68" t="s">
        <v>787</v>
      </c>
      <c r="C435" s="160" t="s">
        <v>435</v>
      </c>
      <c r="D435" s="150"/>
      <c r="E435" s="151" t="s">
        <v>34</v>
      </c>
      <c r="F435" s="67">
        <v>105</v>
      </c>
      <c r="G435" s="51"/>
      <c r="H435" s="252">
        <f>ROUND(G435*F435,2)</f>
        <v>0</v>
      </c>
      <c r="I435" s="424" t="str">
        <f t="shared" ca="1" si="46"/>
        <v/>
      </c>
      <c r="J435" s="425" t="str">
        <f t="shared" si="50"/>
        <v>250 mm SDR 35 PVCm</v>
      </c>
      <c r="K435" s="426" t="e">
        <v>#N/A</v>
      </c>
      <c r="L435" s="427" t="str">
        <f t="shared" ca="1" si="47"/>
        <v>,0</v>
      </c>
      <c r="M435" s="427" t="str">
        <f t="shared" ca="1" si="48"/>
        <v>C2</v>
      </c>
      <c r="N435" s="427" t="str">
        <f t="shared" ca="1" si="49"/>
        <v>C2</v>
      </c>
      <c r="O435" s="36"/>
    </row>
    <row r="436" spans="1:15" s="6" customFormat="1" ht="30" customHeight="1" x14ac:dyDescent="0.2">
      <c r="A436" s="15"/>
      <c r="B436" s="152" t="s">
        <v>789</v>
      </c>
      <c r="C436" s="64" t="s">
        <v>472</v>
      </c>
      <c r="D436" s="150"/>
      <c r="E436" s="151" t="s">
        <v>34</v>
      </c>
      <c r="F436" s="67">
        <v>5</v>
      </c>
      <c r="G436" s="51"/>
      <c r="H436" s="252">
        <f>ROUND(G436*F436,2)</f>
        <v>0</v>
      </c>
      <c r="I436" s="424" t="str">
        <f t="shared" ca="1" si="46"/>
        <v/>
      </c>
      <c r="J436" s="425" t="str">
        <f t="shared" si="50"/>
        <v>300 mm SDR 35 PVCm</v>
      </c>
      <c r="K436" s="426" t="e">
        <v>#N/A</v>
      </c>
      <c r="L436" s="427" t="str">
        <f t="shared" ca="1" si="47"/>
        <v>,0</v>
      </c>
      <c r="M436" s="427" t="str">
        <f t="shared" ca="1" si="48"/>
        <v>C2</v>
      </c>
      <c r="N436" s="427" t="str">
        <f t="shared" ca="1" si="49"/>
        <v>C2</v>
      </c>
      <c r="O436" s="36"/>
    </row>
    <row r="437" spans="1:15" s="6" customFormat="1" ht="30" customHeight="1" x14ac:dyDescent="0.2">
      <c r="A437" s="15"/>
      <c r="B437" s="56" t="s">
        <v>522</v>
      </c>
      <c r="C437" s="64" t="s">
        <v>499</v>
      </c>
      <c r="D437" s="53" t="s">
        <v>208</v>
      </c>
      <c r="E437" s="151"/>
      <c r="F437" s="67"/>
      <c r="G437" s="65"/>
      <c r="H437" s="318"/>
      <c r="I437" s="424" t="str">
        <f t="shared" ca="1" si="46"/>
        <v>LOCKED</v>
      </c>
      <c r="J437" s="425" t="str">
        <f t="shared" si="50"/>
        <v>Sewer Service RisersCW 2130-R12</v>
      </c>
      <c r="K437" s="426" t="e">
        <v>#N/A</v>
      </c>
      <c r="L437" s="427" t="str">
        <f t="shared" ca="1" si="47"/>
        <v>,0</v>
      </c>
      <c r="M437" s="427" t="str">
        <f t="shared" ca="1" si="48"/>
        <v>C2</v>
      </c>
      <c r="N437" s="427" t="str">
        <f t="shared" ca="1" si="49"/>
        <v>C2</v>
      </c>
      <c r="O437" s="36"/>
    </row>
    <row r="438" spans="1:15" s="6" customFormat="1" ht="30" customHeight="1" x14ac:dyDescent="0.2">
      <c r="A438" s="15"/>
      <c r="B438" s="178" t="s">
        <v>29</v>
      </c>
      <c r="C438" s="64" t="s">
        <v>500</v>
      </c>
      <c r="D438" s="150"/>
      <c r="E438" s="151"/>
      <c r="F438" s="67"/>
      <c r="G438" s="65"/>
      <c r="H438" s="318"/>
      <c r="I438" s="424" t="str">
        <f t="shared" ca="1" si="46"/>
        <v>LOCKED</v>
      </c>
      <c r="J438" s="425" t="str">
        <f t="shared" si="50"/>
        <v>SD-014</v>
      </c>
      <c r="K438" s="426" t="e">
        <v>#N/A</v>
      </c>
      <c r="L438" s="427" t="str">
        <f t="shared" ca="1" si="47"/>
        <v>,0</v>
      </c>
      <c r="M438" s="427" t="str">
        <f t="shared" ca="1" si="48"/>
        <v>C2</v>
      </c>
      <c r="N438" s="427" t="str">
        <f t="shared" ca="1" si="49"/>
        <v>C2</v>
      </c>
      <c r="O438" s="36"/>
    </row>
    <row r="439" spans="1:15" s="6" customFormat="1" ht="30" customHeight="1" x14ac:dyDescent="0.2">
      <c r="A439" s="15"/>
      <c r="B439" s="152" t="s">
        <v>787</v>
      </c>
      <c r="C439" s="160" t="s">
        <v>793</v>
      </c>
      <c r="D439" s="150"/>
      <c r="E439" s="151" t="s">
        <v>440</v>
      </c>
      <c r="F439" s="67">
        <v>15</v>
      </c>
      <c r="G439" s="51"/>
      <c r="H439" s="265">
        <f t="shared" ref="H439:H502" si="51">ROUND(G439*F439,2)</f>
        <v>0</v>
      </c>
      <c r="I439" s="424" t="str">
        <f t="shared" ca="1" si="46"/>
        <v/>
      </c>
      <c r="J439" s="425" t="str">
        <f t="shared" si="50"/>
        <v>300 mmv.m</v>
      </c>
      <c r="K439" s="426" t="e">
        <v>#N/A</v>
      </c>
      <c r="L439" s="427" t="str">
        <f t="shared" ca="1" si="47"/>
        <v>,0</v>
      </c>
      <c r="M439" s="427" t="str">
        <f t="shared" ca="1" si="48"/>
        <v>C2</v>
      </c>
      <c r="N439" s="427" t="str">
        <f t="shared" ca="1" si="49"/>
        <v>C2</v>
      </c>
      <c r="O439" s="36"/>
    </row>
    <row r="440" spans="1:15" s="6" customFormat="1" ht="30" customHeight="1" x14ac:dyDescent="0.2">
      <c r="A440" s="15"/>
      <c r="B440" s="56" t="s">
        <v>525</v>
      </c>
      <c r="C440" s="162" t="s">
        <v>502</v>
      </c>
      <c r="D440" s="53" t="s">
        <v>503</v>
      </c>
      <c r="E440" s="66"/>
      <c r="F440" s="67"/>
      <c r="G440" s="65"/>
      <c r="H440" s="318"/>
      <c r="I440" s="424" t="str">
        <f t="shared" ca="1" si="46"/>
        <v>LOCKED</v>
      </c>
      <c r="J440" s="425" t="str">
        <f t="shared" si="50"/>
        <v>Corrugated Steel Pipe Culvert - SupplyCW 3610-R3</v>
      </c>
      <c r="K440" s="426" t="e">
        <v>#N/A</v>
      </c>
      <c r="L440" s="427" t="str">
        <f t="shared" ca="1" si="47"/>
        <v>,0</v>
      </c>
      <c r="M440" s="427" t="str">
        <f t="shared" ca="1" si="48"/>
        <v>C2</v>
      </c>
      <c r="N440" s="427" t="str">
        <f t="shared" ca="1" si="49"/>
        <v>C2</v>
      </c>
      <c r="O440" s="36"/>
    </row>
    <row r="441" spans="1:15" s="6" customFormat="1" ht="30" customHeight="1" x14ac:dyDescent="0.2">
      <c r="A441" s="15"/>
      <c r="B441" s="56" t="s">
        <v>29</v>
      </c>
      <c r="C441" s="64" t="s">
        <v>504</v>
      </c>
      <c r="D441" s="53"/>
      <c r="E441" s="66" t="s">
        <v>34</v>
      </c>
      <c r="F441" s="67">
        <v>13</v>
      </c>
      <c r="G441" s="51"/>
      <c r="H441" s="65">
        <f t="shared" si="51"/>
        <v>0</v>
      </c>
      <c r="I441" s="424" t="str">
        <f t="shared" ca="1" si="46"/>
        <v/>
      </c>
      <c r="J441" s="425" t="str">
        <f t="shared" si="50"/>
        <v>400 mm x 2.0 mmm</v>
      </c>
      <c r="K441" s="426" t="e">
        <v>#N/A</v>
      </c>
      <c r="L441" s="427" t="str">
        <f t="shared" ca="1" si="47"/>
        <v>,0</v>
      </c>
      <c r="M441" s="427" t="str">
        <f t="shared" ca="1" si="48"/>
        <v>C2</v>
      </c>
      <c r="N441" s="427" t="str">
        <f t="shared" ca="1" si="49"/>
        <v>C2</v>
      </c>
      <c r="O441" s="36"/>
    </row>
    <row r="442" spans="1:15" s="6" customFormat="1" ht="30" customHeight="1" x14ac:dyDescent="0.2">
      <c r="A442" s="15"/>
      <c r="B442" s="56" t="s">
        <v>32</v>
      </c>
      <c r="C442" s="64" t="s">
        <v>505</v>
      </c>
      <c r="D442" s="53"/>
      <c r="E442" s="66" t="s">
        <v>34</v>
      </c>
      <c r="F442" s="67">
        <v>69</v>
      </c>
      <c r="G442" s="51"/>
      <c r="H442" s="265">
        <f t="shared" si="51"/>
        <v>0</v>
      </c>
      <c r="I442" s="424" t="str">
        <f t="shared" ca="1" si="46"/>
        <v/>
      </c>
      <c r="J442" s="425" t="str">
        <f t="shared" si="50"/>
        <v>450 mm x 2.0 mmm</v>
      </c>
      <c r="K442" s="426" t="e">
        <v>#N/A</v>
      </c>
      <c r="L442" s="427" t="str">
        <f t="shared" ca="1" si="47"/>
        <v>,0</v>
      </c>
      <c r="M442" s="427" t="str">
        <f t="shared" ca="1" si="48"/>
        <v>C2</v>
      </c>
      <c r="N442" s="427" t="str">
        <f t="shared" ca="1" si="49"/>
        <v>C2</v>
      </c>
      <c r="O442" s="36"/>
    </row>
    <row r="443" spans="1:15" ht="30" customHeight="1" x14ac:dyDescent="0.2">
      <c r="A443" s="15"/>
      <c r="B443" s="56" t="s">
        <v>35</v>
      </c>
      <c r="C443" s="64" t="s">
        <v>506</v>
      </c>
      <c r="D443" s="53"/>
      <c r="E443" s="163" t="s">
        <v>34</v>
      </c>
      <c r="F443" s="67">
        <v>18</v>
      </c>
      <c r="G443" s="51"/>
      <c r="H443" s="65">
        <f t="shared" si="51"/>
        <v>0</v>
      </c>
      <c r="I443" s="424" t="str">
        <f t="shared" ca="1" si="46"/>
        <v/>
      </c>
      <c r="J443" s="425" t="str">
        <f t="shared" si="50"/>
        <v>1390 x 970 mm x 2.8mmm</v>
      </c>
      <c r="K443" s="426" t="e">
        <v>#N/A</v>
      </c>
      <c r="L443" s="427" t="str">
        <f t="shared" ca="1" si="47"/>
        <v>,0</v>
      </c>
      <c r="M443" s="427" t="str">
        <f t="shared" ca="1" si="48"/>
        <v>C2</v>
      </c>
      <c r="N443" s="427" t="str">
        <f t="shared" ca="1" si="49"/>
        <v>C2</v>
      </c>
      <c r="O443" s="36"/>
    </row>
    <row r="444" spans="1:15" ht="30" customHeight="1" x14ac:dyDescent="0.2">
      <c r="A444" s="15"/>
      <c r="B444" s="56" t="s">
        <v>530</v>
      </c>
      <c r="C444" s="162" t="s">
        <v>508</v>
      </c>
      <c r="D444" s="53" t="s">
        <v>503</v>
      </c>
      <c r="E444" s="66"/>
      <c r="F444" s="67"/>
      <c r="G444" s="65"/>
      <c r="H444" s="65"/>
      <c r="I444" s="424" t="str">
        <f t="shared" ca="1" si="46"/>
        <v>LOCKED</v>
      </c>
      <c r="J444" s="425" t="str">
        <f t="shared" si="50"/>
        <v>Corrugated Steel Pipe Culvert - InstallCW 3610-R3</v>
      </c>
      <c r="K444" s="426" t="e">
        <v>#N/A</v>
      </c>
      <c r="L444" s="427" t="str">
        <f t="shared" ca="1" si="47"/>
        <v>,0</v>
      </c>
      <c r="M444" s="427" t="str">
        <f t="shared" ca="1" si="48"/>
        <v>C2</v>
      </c>
      <c r="N444" s="427" t="str">
        <f t="shared" ca="1" si="49"/>
        <v>C2</v>
      </c>
      <c r="O444" s="36"/>
    </row>
    <row r="445" spans="1:15" ht="30" customHeight="1" x14ac:dyDescent="0.2">
      <c r="A445" s="15"/>
      <c r="B445" s="56" t="s">
        <v>29</v>
      </c>
      <c r="C445" s="64" t="s">
        <v>504</v>
      </c>
      <c r="D445" s="53"/>
      <c r="E445" s="66"/>
      <c r="F445" s="67"/>
      <c r="G445" s="65"/>
      <c r="H445" s="65"/>
      <c r="I445" s="424" t="str">
        <f t="shared" ca="1" si="46"/>
        <v>LOCKED</v>
      </c>
      <c r="J445" s="425" t="str">
        <f t="shared" si="50"/>
        <v>400 mm x 2.0 mm</v>
      </c>
      <c r="K445" s="426" t="e">
        <v>#N/A</v>
      </c>
      <c r="L445" s="427" t="str">
        <f t="shared" ca="1" si="47"/>
        <v>,0</v>
      </c>
      <c r="M445" s="427" t="str">
        <f t="shared" ca="1" si="48"/>
        <v>C2</v>
      </c>
      <c r="N445" s="427" t="str">
        <f t="shared" ca="1" si="49"/>
        <v>C2</v>
      </c>
      <c r="O445" s="36"/>
    </row>
    <row r="446" spans="1:15" ht="45" customHeight="1" x14ac:dyDescent="0.2">
      <c r="A446" s="15"/>
      <c r="B446" s="428" t="s">
        <v>787</v>
      </c>
      <c r="C446" s="429" t="s">
        <v>497</v>
      </c>
      <c r="D446" s="157"/>
      <c r="E446" s="164" t="s">
        <v>34</v>
      </c>
      <c r="F446" s="159">
        <v>13</v>
      </c>
      <c r="G446" s="413"/>
      <c r="H446" s="414">
        <f t="shared" si="51"/>
        <v>0</v>
      </c>
      <c r="I446" s="424" t="str">
        <f t="shared" ca="1" si="46"/>
        <v/>
      </c>
      <c r="J446" s="425" t="str">
        <f t="shared" si="50"/>
        <v>In a Trench, Class B Sand Bedding, Class 2 Backfillm</v>
      </c>
      <c r="K446" s="426" t="e">
        <v>#N/A</v>
      </c>
      <c r="L446" s="427" t="str">
        <f t="shared" ca="1" si="47"/>
        <v>,0</v>
      </c>
      <c r="M446" s="427" t="str">
        <f t="shared" ca="1" si="48"/>
        <v>C2</v>
      </c>
      <c r="N446" s="427" t="str">
        <f t="shared" ca="1" si="49"/>
        <v>C2</v>
      </c>
      <c r="O446" s="36"/>
    </row>
    <row r="447" spans="1:15" s="402" customFormat="1" ht="30" customHeight="1" x14ac:dyDescent="0.2">
      <c r="A447" s="403"/>
      <c r="B447" s="56" t="s">
        <v>32</v>
      </c>
      <c r="C447" s="165" t="s">
        <v>505</v>
      </c>
      <c r="D447" s="53"/>
      <c r="E447" s="163"/>
      <c r="F447" s="67"/>
      <c r="G447" s="329"/>
      <c r="H447" s="408"/>
      <c r="I447" s="424" t="str">
        <f t="shared" ca="1" si="46"/>
        <v>LOCKED</v>
      </c>
      <c r="J447" s="425" t="str">
        <f t="shared" si="50"/>
        <v>450 mm x 2.0 mm</v>
      </c>
      <c r="K447" s="426" t="e">
        <v>#N/A</v>
      </c>
      <c r="L447" s="427" t="str">
        <f t="shared" ca="1" si="47"/>
        <v>,0</v>
      </c>
      <c r="M447" s="427" t="str">
        <f t="shared" ca="1" si="48"/>
        <v>C2</v>
      </c>
      <c r="N447" s="427" t="str">
        <f t="shared" ca="1" si="49"/>
        <v>C2</v>
      </c>
      <c r="O447" s="36"/>
    </row>
    <row r="448" spans="1:15" ht="45" customHeight="1" x14ac:dyDescent="0.2">
      <c r="A448" s="15"/>
      <c r="B448" s="62" t="s">
        <v>787</v>
      </c>
      <c r="C448" s="162" t="s">
        <v>497</v>
      </c>
      <c r="D448" s="53"/>
      <c r="E448" s="163" t="s">
        <v>34</v>
      </c>
      <c r="F448" s="67">
        <v>31</v>
      </c>
      <c r="G448" s="51"/>
      <c r="H448" s="65">
        <f t="shared" si="51"/>
        <v>0</v>
      </c>
      <c r="I448" s="424" t="str">
        <f t="shared" ca="1" si="46"/>
        <v/>
      </c>
      <c r="J448" s="425" t="str">
        <f t="shared" si="50"/>
        <v>In a Trench, Class B Sand Bedding, Class 2 Backfillm</v>
      </c>
      <c r="K448" s="426" t="e">
        <v>#N/A</v>
      </c>
      <c r="L448" s="427" t="str">
        <f t="shared" ca="1" si="47"/>
        <v>,0</v>
      </c>
      <c r="M448" s="427" t="str">
        <f t="shared" ca="1" si="48"/>
        <v>C2</v>
      </c>
      <c r="N448" s="427" t="str">
        <f t="shared" ca="1" si="49"/>
        <v>C2</v>
      </c>
      <c r="O448" s="36"/>
    </row>
    <row r="449" spans="1:15" ht="45" customHeight="1" x14ac:dyDescent="0.2">
      <c r="A449" s="15"/>
      <c r="B449" s="62" t="s">
        <v>789</v>
      </c>
      <c r="C449" s="162" t="s">
        <v>794</v>
      </c>
      <c r="D449" s="53"/>
      <c r="E449" s="163" t="s">
        <v>34</v>
      </c>
      <c r="F449" s="67">
        <v>38</v>
      </c>
      <c r="G449" s="51"/>
      <c r="H449" s="65">
        <f t="shared" si="51"/>
        <v>0</v>
      </c>
      <c r="I449" s="424" t="str">
        <f t="shared" ca="1" si="46"/>
        <v/>
      </c>
      <c r="J449" s="425" t="str">
        <f t="shared" si="50"/>
        <v>In a Trench, Class B Sand Bedding, Class 4 Backfillm</v>
      </c>
      <c r="K449" s="426" t="e">
        <v>#N/A</v>
      </c>
      <c r="L449" s="427" t="str">
        <f t="shared" ca="1" si="47"/>
        <v>,0</v>
      </c>
      <c r="M449" s="427" t="str">
        <f t="shared" ca="1" si="48"/>
        <v>C2</v>
      </c>
      <c r="N449" s="427" t="str">
        <f t="shared" ca="1" si="49"/>
        <v>C2</v>
      </c>
      <c r="O449" s="36"/>
    </row>
    <row r="450" spans="1:15" ht="30" customHeight="1" x14ac:dyDescent="0.2">
      <c r="A450" s="15"/>
      <c r="B450" s="56" t="s">
        <v>35</v>
      </c>
      <c r="C450" s="165" t="s">
        <v>509</v>
      </c>
      <c r="D450" s="53"/>
      <c r="E450" s="163"/>
      <c r="F450" s="67"/>
      <c r="G450" s="329"/>
      <c r="H450" s="65"/>
      <c r="I450" s="424" t="str">
        <f t="shared" ca="1" si="46"/>
        <v>LOCKED</v>
      </c>
      <c r="J450" s="425" t="str">
        <f t="shared" si="50"/>
        <v>1390 x 970 mm x 2.8mm thick</v>
      </c>
      <c r="K450" s="426" t="e">
        <v>#N/A</v>
      </c>
      <c r="L450" s="427" t="str">
        <f t="shared" ca="1" si="47"/>
        <v>,0</v>
      </c>
      <c r="M450" s="427" t="str">
        <f t="shared" ca="1" si="48"/>
        <v>C2</v>
      </c>
      <c r="N450" s="427" t="str">
        <f t="shared" ca="1" si="49"/>
        <v>C2</v>
      </c>
      <c r="O450" s="36"/>
    </row>
    <row r="451" spans="1:15" ht="45" customHeight="1" x14ac:dyDescent="0.2">
      <c r="A451" s="15"/>
      <c r="B451" s="62" t="s">
        <v>787</v>
      </c>
      <c r="C451" s="162" t="s">
        <v>794</v>
      </c>
      <c r="D451" s="53"/>
      <c r="E451" s="163" t="s">
        <v>34</v>
      </c>
      <c r="F451" s="67">
        <v>18</v>
      </c>
      <c r="G451" s="51"/>
      <c r="H451" s="65">
        <f t="shared" si="51"/>
        <v>0</v>
      </c>
      <c r="I451" s="424" t="str">
        <f t="shared" ca="1" si="46"/>
        <v/>
      </c>
      <c r="J451" s="425" t="str">
        <f t="shared" si="50"/>
        <v>In a Trench, Class B Sand Bedding, Class 4 Backfillm</v>
      </c>
      <c r="K451" s="426" t="e">
        <v>#N/A</v>
      </c>
      <c r="L451" s="427" t="str">
        <f t="shared" ca="1" si="47"/>
        <v>,0</v>
      </c>
      <c r="M451" s="427" t="str">
        <f t="shared" ca="1" si="48"/>
        <v>C2</v>
      </c>
      <c r="N451" s="427" t="str">
        <f t="shared" ca="1" si="49"/>
        <v>C2</v>
      </c>
      <c r="O451" s="36"/>
    </row>
    <row r="452" spans="1:15" ht="30" customHeight="1" x14ac:dyDescent="0.2">
      <c r="A452" s="15"/>
      <c r="B452" s="56" t="s">
        <v>534</v>
      </c>
      <c r="C452" s="162" t="s">
        <v>511</v>
      </c>
      <c r="D452" s="53" t="s">
        <v>503</v>
      </c>
      <c r="E452" s="66"/>
      <c r="F452" s="67"/>
      <c r="G452" s="65"/>
      <c r="H452" s="65"/>
      <c r="I452" s="424" t="str">
        <f t="shared" ca="1" si="46"/>
        <v>LOCKED</v>
      </c>
      <c r="J452" s="425" t="str">
        <f t="shared" si="50"/>
        <v>Precast Concrete Pipe Culvert - SupplyCW 3610-R3</v>
      </c>
      <c r="K452" s="426" t="e">
        <v>#N/A</v>
      </c>
      <c r="L452" s="427" t="str">
        <f t="shared" ca="1" si="47"/>
        <v>,0</v>
      </c>
      <c r="M452" s="427" t="str">
        <f t="shared" ca="1" si="48"/>
        <v>C2</v>
      </c>
      <c r="N452" s="427" t="str">
        <f t="shared" ca="1" si="49"/>
        <v>C2</v>
      </c>
      <c r="O452" s="36"/>
    </row>
    <row r="453" spans="1:15" ht="30" customHeight="1" x14ac:dyDescent="0.2">
      <c r="A453" s="15"/>
      <c r="B453" s="56" t="s">
        <v>29</v>
      </c>
      <c r="C453" s="162" t="s">
        <v>512</v>
      </c>
      <c r="D453" s="53"/>
      <c r="E453" s="163" t="s">
        <v>34</v>
      </c>
      <c r="F453" s="67">
        <v>72</v>
      </c>
      <c r="G453" s="51"/>
      <c r="H453" s="65">
        <f t="shared" si="51"/>
        <v>0</v>
      </c>
      <c r="I453" s="424" t="str">
        <f t="shared" ca="1" si="46"/>
        <v/>
      </c>
      <c r="J453" s="425" t="str">
        <f t="shared" si="50"/>
        <v>600mm C76-IVm</v>
      </c>
      <c r="K453" s="426" t="e">
        <v>#N/A</v>
      </c>
      <c r="L453" s="427" t="str">
        <f t="shared" ca="1" si="47"/>
        <v>,0</v>
      </c>
      <c r="M453" s="427" t="str">
        <f t="shared" ca="1" si="48"/>
        <v>C2</v>
      </c>
      <c r="N453" s="427" t="str">
        <f t="shared" ca="1" si="49"/>
        <v>C2</v>
      </c>
      <c r="O453" s="36"/>
    </row>
    <row r="454" spans="1:15" s="106" customFormat="1" ht="30" customHeight="1" x14ac:dyDescent="0.2">
      <c r="A454" s="15"/>
      <c r="B454" s="56" t="s">
        <v>32</v>
      </c>
      <c r="C454" s="162" t="s">
        <v>513</v>
      </c>
      <c r="D454" s="53"/>
      <c r="E454" s="163" t="s">
        <v>34</v>
      </c>
      <c r="F454" s="67">
        <v>151</v>
      </c>
      <c r="G454" s="51"/>
      <c r="H454" s="65">
        <f t="shared" si="51"/>
        <v>0</v>
      </c>
      <c r="I454" s="424" t="str">
        <f t="shared" ref="I454:I517" ca="1" si="52">IF(CELL("protect",$G454)=1, "LOCKED", "")</f>
        <v/>
      </c>
      <c r="J454" s="425" t="str">
        <f t="shared" si="50"/>
        <v>1050mm C76-Vm</v>
      </c>
      <c r="K454" s="426" t="e">
        <v>#N/A</v>
      </c>
      <c r="L454" s="427" t="str">
        <f t="shared" ref="L454:L517" ca="1" si="53">CELL("format",$F454)</f>
        <v>,0</v>
      </c>
      <c r="M454" s="427" t="str">
        <f t="shared" ref="M454:M517" ca="1" si="54">CELL("format",$G454)</f>
        <v>C2</v>
      </c>
      <c r="N454" s="427" t="str">
        <f t="shared" ref="N454:N517" ca="1" si="55">CELL("format",$H454)</f>
        <v>C2</v>
      </c>
      <c r="O454" s="36"/>
    </row>
    <row r="455" spans="1:15" ht="30" customHeight="1" x14ac:dyDescent="0.2">
      <c r="A455" s="148"/>
      <c r="B455" s="56" t="s">
        <v>537</v>
      </c>
      <c r="C455" s="162" t="s">
        <v>515</v>
      </c>
      <c r="D455" s="53" t="s">
        <v>503</v>
      </c>
      <c r="E455" s="66"/>
      <c r="F455" s="67"/>
      <c r="G455" s="65"/>
      <c r="H455" s="65"/>
      <c r="I455" s="424" t="str">
        <f t="shared" ca="1" si="52"/>
        <v>LOCKED</v>
      </c>
      <c r="J455" s="425" t="str">
        <f t="shared" ref="J455:J518" si="56">CLEAN(CONCATENATE(TRIM($A455),TRIM($C455),IF(LEFT($D455)&lt;&gt;"E",TRIM($D455),),TRIM($E455)))</f>
        <v>Precast Concrete Pipe Culvert - InstallCW 3610-R3</v>
      </c>
      <c r="K455" s="426" t="e">
        <v>#N/A</v>
      </c>
      <c r="L455" s="427" t="str">
        <f t="shared" ca="1" si="53"/>
        <v>,0</v>
      </c>
      <c r="M455" s="427" t="str">
        <f t="shared" ca="1" si="54"/>
        <v>C2</v>
      </c>
      <c r="N455" s="427" t="str">
        <f t="shared" ca="1" si="55"/>
        <v>C2</v>
      </c>
      <c r="O455" s="36"/>
    </row>
    <row r="456" spans="1:15" ht="30" customHeight="1" x14ac:dyDescent="0.2">
      <c r="A456" s="15"/>
      <c r="B456" s="56" t="s">
        <v>29</v>
      </c>
      <c r="C456" s="162" t="s">
        <v>512</v>
      </c>
      <c r="D456" s="53"/>
      <c r="E456" s="163"/>
      <c r="F456" s="67"/>
      <c r="G456" s="65"/>
      <c r="H456" s="65"/>
      <c r="I456" s="424" t="str">
        <f t="shared" ca="1" si="52"/>
        <v>LOCKED</v>
      </c>
      <c r="J456" s="425" t="str">
        <f t="shared" si="56"/>
        <v>600mm C76-IV</v>
      </c>
      <c r="K456" s="426" t="e">
        <v>#N/A</v>
      </c>
      <c r="L456" s="427" t="str">
        <f t="shared" ca="1" si="53"/>
        <v>,0</v>
      </c>
      <c r="M456" s="427" t="str">
        <f t="shared" ca="1" si="54"/>
        <v>C2</v>
      </c>
      <c r="N456" s="427" t="str">
        <f t="shared" ca="1" si="55"/>
        <v>C2</v>
      </c>
      <c r="O456" s="36"/>
    </row>
    <row r="457" spans="1:15" ht="45" customHeight="1" x14ac:dyDescent="0.2">
      <c r="A457" s="15"/>
      <c r="B457" s="68" t="s">
        <v>787</v>
      </c>
      <c r="C457" s="149" t="s">
        <v>497</v>
      </c>
      <c r="D457" s="150"/>
      <c r="E457" s="151" t="s">
        <v>34</v>
      </c>
      <c r="F457" s="67">
        <v>16</v>
      </c>
      <c r="G457" s="51"/>
      <c r="H457" s="65">
        <f t="shared" si="51"/>
        <v>0</v>
      </c>
      <c r="I457" s="424" t="str">
        <f t="shared" ca="1" si="52"/>
        <v/>
      </c>
      <c r="J457" s="425" t="str">
        <f t="shared" si="56"/>
        <v>In a Trench, Class B Sand Bedding, Class 2 Backfillm</v>
      </c>
      <c r="K457" s="426" t="e">
        <v>#N/A</v>
      </c>
      <c r="L457" s="427" t="str">
        <f t="shared" ca="1" si="53"/>
        <v>,0</v>
      </c>
      <c r="M457" s="427" t="str">
        <f t="shared" ca="1" si="54"/>
        <v>C2</v>
      </c>
      <c r="N457" s="427" t="str">
        <f t="shared" ca="1" si="55"/>
        <v>C2</v>
      </c>
      <c r="O457" s="36"/>
    </row>
    <row r="458" spans="1:15" ht="45" customHeight="1" x14ac:dyDescent="0.2">
      <c r="A458" s="15"/>
      <c r="B458" s="68" t="s">
        <v>789</v>
      </c>
      <c r="C458" s="149" t="s">
        <v>794</v>
      </c>
      <c r="D458" s="150"/>
      <c r="E458" s="151" t="s">
        <v>34</v>
      </c>
      <c r="F458" s="67">
        <v>21</v>
      </c>
      <c r="G458" s="51"/>
      <c r="H458" s="65">
        <f t="shared" si="51"/>
        <v>0</v>
      </c>
      <c r="I458" s="424" t="str">
        <f t="shared" ca="1" si="52"/>
        <v/>
      </c>
      <c r="J458" s="425" t="str">
        <f t="shared" si="56"/>
        <v>In a Trench, Class B Sand Bedding, Class 4 Backfillm</v>
      </c>
      <c r="K458" s="426" t="e">
        <v>#N/A</v>
      </c>
      <c r="L458" s="427" t="str">
        <f t="shared" ca="1" si="53"/>
        <v>,0</v>
      </c>
      <c r="M458" s="427" t="str">
        <f t="shared" ca="1" si="54"/>
        <v>C2</v>
      </c>
      <c r="N458" s="427" t="str">
        <f t="shared" ca="1" si="55"/>
        <v>C2</v>
      </c>
      <c r="O458" s="36"/>
    </row>
    <row r="459" spans="1:15" ht="45" customHeight="1" x14ac:dyDescent="0.2">
      <c r="A459" s="15"/>
      <c r="B459" s="152" t="s">
        <v>796</v>
      </c>
      <c r="C459" s="64" t="s">
        <v>795</v>
      </c>
      <c r="D459" s="150"/>
      <c r="E459" s="151" t="s">
        <v>34</v>
      </c>
      <c r="F459" s="67">
        <v>35</v>
      </c>
      <c r="G459" s="51"/>
      <c r="H459" s="65">
        <f t="shared" si="51"/>
        <v>0</v>
      </c>
      <c r="I459" s="424" t="str">
        <f t="shared" ca="1" si="52"/>
        <v/>
      </c>
      <c r="J459" s="425" t="str">
        <f t="shared" si="56"/>
        <v>Trenchless Installation With Class B Sand Bedding, Class 2 Backfillm</v>
      </c>
      <c r="K459" s="426" t="e">
        <v>#N/A</v>
      </c>
      <c r="L459" s="427" t="str">
        <f t="shared" ca="1" si="53"/>
        <v>,0</v>
      </c>
      <c r="M459" s="427" t="str">
        <f t="shared" ca="1" si="54"/>
        <v>C2</v>
      </c>
      <c r="N459" s="427" t="str">
        <f t="shared" ca="1" si="55"/>
        <v>C2</v>
      </c>
      <c r="O459" s="36"/>
    </row>
    <row r="460" spans="1:15" ht="30" customHeight="1" x14ac:dyDescent="0.2">
      <c r="A460" s="15"/>
      <c r="B460" s="56" t="s">
        <v>32</v>
      </c>
      <c r="C460" s="162" t="s">
        <v>513</v>
      </c>
      <c r="D460" s="53"/>
      <c r="E460" s="163"/>
      <c r="F460" s="67"/>
      <c r="G460" s="65"/>
      <c r="H460" s="65"/>
      <c r="I460" s="424" t="str">
        <f t="shared" ca="1" si="52"/>
        <v>LOCKED</v>
      </c>
      <c r="J460" s="425" t="str">
        <f t="shared" si="56"/>
        <v>1050mm C76-V</v>
      </c>
      <c r="K460" s="426" t="e">
        <v>#N/A</v>
      </c>
      <c r="L460" s="427" t="str">
        <f t="shared" ca="1" si="53"/>
        <v>,0</v>
      </c>
      <c r="M460" s="427" t="str">
        <f t="shared" ca="1" si="54"/>
        <v>C2</v>
      </c>
      <c r="N460" s="427" t="str">
        <f t="shared" ca="1" si="55"/>
        <v>C2</v>
      </c>
      <c r="O460" s="36"/>
    </row>
    <row r="461" spans="1:15" ht="45" customHeight="1" x14ac:dyDescent="0.2">
      <c r="A461" s="15"/>
      <c r="B461" s="68" t="s">
        <v>787</v>
      </c>
      <c r="C461" s="149" t="s">
        <v>497</v>
      </c>
      <c r="D461" s="150"/>
      <c r="E461" s="151" t="s">
        <v>34</v>
      </c>
      <c r="F461" s="67">
        <v>151</v>
      </c>
      <c r="G461" s="51"/>
      <c r="H461" s="65">
        <f t="shared" si="51"/>
        <v>0</v>
      </c>
      <c r="I461" s="424" t="str">
        <f t="shared" ca="1" si="52"/>
        <v/>
      </c>
      <c r="J461" s="425" t="str">
        <f t="shared" si="56"/>
        <v>In a Trench, Class B Sand Bedding, Class 2 Backfillm</v>
      </c>
      <c r="K461" s="426" t="e">
        <v>#N/A</v>
      </c>
      <c r="L461" s="427" t="str">
        <f t="shared" ca="1" si="53"/>
        <v>,0</v>
      </c>
      <c r="M461" s="427" t="str">
        <f t="shared" ca="1" si="54"/>
        <v>C2</v>
      </c>
      <c r="N461" s="427" t="str">
        <f t="shared" ca="1" si="55"/>
        <v>C2</v>
      </c>
      <c r="O461" s="36"/>
    </row>
    <row r="462" spans="1:15" ht="30" customHeight="1" x14ac:dyDescent="0.2">
      <c r="A462" s="15"/>
      <c r="B462" s="56" t="s">
        <v>539</v>
      </c>
      <c r="C462" s="64" t="s">
        <v>517</v>
      </c>
      <c r="D462" s="53" t="s">
        <v>208</v>
      </c>
      <c r="E462" s="161"/>
      <c r="F462" s="67"/>
      <c r="G462" s="65"/>
      <c r="H462" s="65"/>
      <c r="I462" s="424" t="str">
        <f t="shared" ca="1" si="52"/>
        <v>LOCKED</v>
      </c>
      <c r="J462" s="425" t="str">
        <f t="shared" si="56"/>
        <v>RCP Flared End SectionsCW 2130-R12</v>
      </c>
      <c r="K462" s="426" t="e">
        <v>#N/A</v>
      </c>
      <c r="L462" s="427" t="str">
        <f t="shared" ca="1" si="53"/>
        <v>,0</v>
      </c>
      <c r="M462" s="427" t="str">
        <f t="shared" ca="1" si="54"/>
        <v>C2</v>
      </c>
      <c r="N462" s="427" t="str">
        <f t="shared" ca="1" si="55"/>
        <v>C2</v>
      </c>
      <c r="O462" s="36"/>
    </row>
    <row r="463" spans="1:15" ht="30" customHeight="1" x14ac:dyDescent="0.2">
      <c r="A463" s="15"/>
      <c r="B463" s="56" t="s">
        <v>29</v>
      </c>
      <c r="C463" s="162" t="s">
        <v>518</v>
      </c>
      <c r="D463" s="53"/>
      <c r="E463" s="163" t="s">
        <v>56</v>
      </c>
      <c r="F463" s="67">
        <v>1</v>
      </c>
      <c r="G463" s="51"/>
      <c r="H463" s="65">
        <f t="shared" si="51"/>
        <v>0</v>
      </c>
      <c r="I463" s="424" t="str">
        <f t="shared" ca="1" si="52"/>
        <v/>
      </c>
      <c r="J463" s="425" t="str">
        <f t="shared" si="56"/>
        <v>525mm C76-III c/w safety grateeach</v>
      </c>
      <c r="K463" s="426" t="e">
        <v>#N/A</v>
      </c>
      <c r="L463" s="427" t="str">
        <f t="shared" ca="1" si="53"/>
        <v>,0</v>
      </c>
      <c r="M463" s="427" t="str">
        <f t="shared" ca="1" si="54"/>
        <v>C2</v>
      </c>
      <c r="N463" s="427" t="str">
        <f t="shared" ca="1" si="55"/>
        <v>C2</v>
      </c>
      <c r="O463" s="36"/>
    </row>
    <row r="464" spans="1:15" ht="30" customHeight="1" x14ac:dyDescent="0.2">
      <c r="A464" s="15"/>
      <c r="B464" s="56" t="s">
        <v>32</v>
      </c>
      <c r="C464" s="162" t="s">
        <v>519</v>
      </c>
      <c r="D464" s="53"/>
      <c r="E464" s="163" t="s">
        <v>56</v>
      </c>
      <c r="F464" s="67">
        <v>2</v>
      </c>
      <c r="G464" s="51"/>
      <c r="H464" s="65">
        <f t="shared" si="51"/>
        <v>0</v>
      </c>
      <c r="I464" s="424" t="str">
        <f t="shared" ca="1" si="52"/>
        <v/>
      </c>
      <c r="J464" s="425" t="str">
        <f t="shared" si="56"/>
        <v>600mm C76-IVeach</v>
      </c>
      <c r="K464" s="426" t="e">
        <v>#N/A</v>
      </c>
      <c r="L464" s="427" t="str">
        <f t="shared" ca="1" si="53"/>
        <v>,0</v>
      </c>
      <c r="M464" s="427" t="str">
        <f t="shared" ca="1" si="54"/>
        <v>C2</v>
      </c>
      <c r="N464" s="427" t="str">
        <f t="shared" ca="1" si="55"/>
        <v>C2</v>
      </c>
      <c r="O464" s="36"/>
    </row>
    <row r="465" spans="1:15" ht="30" customHeight="1" x14ac:dyDescent="0.2">
      <c r="A465" s="15"/>
      <c r="B465" s="56" t="s">
        <v>35</v>
      </c>
      <c r="C465" s="162" t="s">
        <v>520</v>
      </c>
      <c r="D465" s="53"/>
      <c r="E465" s="163" t="s">
        <v>56</v>
      </c>
      <c r="F465" s="67">
        <v>1</v>
      </c>
      <c r="G465" s="51"/>
      <c r="H465" s="65">
        <f t="shared" si="51"/>
        <v>0</v>
      </c>
      <c r="I465" s="424" t="str">
        <f t="shared" ca="1" si="52"/>
        <v/>
      </c>
      <c r="J465" s="425" t="str">
        <f t="shared" si="56"/>
        <v>600mm C76-V c/w safety grateeach</v>
      </c>
      <c r="K465" s="426" t="e">
        <v>#N/A</v>
      </c>
      <c r="L465" s="427" t="str">
        <f t="shared" ca="1" si="53"/>
        <v>,0</v>
      </c>
      <c r="M465" s="427" t="str">
        <f t="shared" ca="1" si="54"/>
        <v>C2</v>
      </c>
      <c r="N465" s="427" t="str">
        <f t="shared" ca="1" si="55"/>
        <v>C2</v>
      </c>
      <c r="O465" s="36"/>
    </row>
    <row r="466" spans="1:15" ht="30" customHeight="1" x14ac:dyDescent="0.2">
      <c r="A466" s="15"/>
      <c r="B466" s="56" t="s">
        <v>37</v>
      </c>
      <c r="C466" s="162" t="s">
        <v>521</v>
      </c>
      <c r="D466" s="53"/>
      <c r="E466" s="163" t="s">
        <v>56</v>
      </c>
      <c r="F466" s="67">
        <v>4</v>
      </c>
      <c r="G466" s="51"/>
      <c r="H466" s="65">
        <f t="shared" si="51"/>
        <v>0</v>
      </c>
      <c r="I466" s="424" t="str">
        <f t="shared" ca="1" si="52"/>
        <v/>
      </c>
      <c r="J466" s="425" t="str">
        <f t="shared" si="56"/>
        <v>1050mm C76-Veach</v>
      </c>
      <c r="K466" s="426" t="e">
        <v>#N/A</v>
      </c>
      <c r="L466" s="427" t="str">
        <f t="shared" ca="1" si="53"/>
        <v>,0</v>
      </c>
      <c r="M466" s="427" t="str">
        <f t="shared" ca="1" si="54"/>
        <v>C2</v>
      </c>
      <c r="N466" s="427" t="str">
        <f t="shared" ca="1" si="55"/>
        <v>C2</v>
      </c>
      <c r="O466" s="36"/>
    </row>
    <row r="467" spans="1:15" ht="30" customHeight="1" x14ac:dyDescent="0.2">
      <c r="A467" s="15"/>
      <c r="B467" s="56" t="s">
        <v>549</v>
      </c>
      <c r="C467" s="64" t="s">
        <v>523</v>
      </c>
      <c r="D467" s="53" t="s">
        <v>524</v>
      </c>
      <c r="E467" s="161" t="s">
        <v>56</v>
      </c>
      <c r="F467" s="67">
        <v>1</v>
      </c>
      <c r="G467" s="51"/>
      <c r="H467" s="265">
        <f t="shared" si="51"/>
        <v>0</v>
      </c>
      <c r="I467" s="424" t="str">
        <f t="shared" ca="1" si="52"/>
        <v/>
      </c>
      <c r="J467" s="425" t="str">
        <f t="shared" si="56"/>
        <v>Dry Pond Inlet Structureeach</v>
      </c>
      <c r="K467" s="426" t="e">
        <v>#N/A</v>
      </c>
      <c r="L467" s="427" t="str">
        <f t="shared" ca="1" si="53"/>
        <v>,0</v>
      </c>
      <c r="M467" s="427" t="str">
        <f t="shared" ca="1" si="54"/>
        <v>C2</v>
      </c>
      <c r="N467" s="427" t="str">
        <f t="shared" ca="1" si="55"/>
        <v>C2</v>
      </c>
      <c r="O467" s="36"/>
    </row>
    <row r="468" spans="1:15" s="89" customFormat="1" ht="30" customHeight="1" x14ac:dyDescent="0.2">
      <c r="A468" s="15"/>
      <c r="B468" s="56" t="s">
        <v>553</v>
      </c>
      <c r="C468" s="166" t="s">
        <v>444</v>
      </c>
      <c r="D468" s="150" t="s">
        <v>208</v>
      </c>
      <c r="E468" s="151"/>
      <c r="F468" s="67"/>
      <c r="G468" s="65"/>
      <c r="H468" s="318"/>
      <c r="I468" s="424" t="str">
        <f t="shared" ca="1" si="52"/>
        <v>LOCKED</v>
      </c>
      <c r="J468" s="425" t="str">
        <f t="shared" si="56"/>
        <v>Connecting to Existing ManholeCW 2130-R12</v>
      </c>
      <c r="K468" s="426" t="e">
        <v>#N/A</v>
      </c>
      <c r="L468" s="427" t="str">
        <f t="shared" ca="1" si="53"/>
        <v>,0</v>
      </c>
      <c r="M468" s="427" t="str">
        <f t="shared" ca="1" si="54"/>
        <v>C2</v>
      </c>
      <c r="N468" s="427" t="str">
        <f t="shared" ca="1" si="55"/>
        <v>C2</v>
      </c>
      <c r="O468" s="36"/>
    </row>
    <row r="469" spans="1:15" s="89" customFormat="1" ht="30" customHeight="1" x14ac:dyDescent="0.2">
      <c r="A469" s="15"/>
      <c r="B469" s="367" t="s">
        <v>29</v>
      </c>
      <c r="C469" s="166" t="s">
        <v>526</v>
      </c>
      <c r="D469" s="150"/>
      <c r="E469" s="151" t="s">
        <v>56</v>
      </c>
      <c r="F469" s="67">
        <v>2</v>
      </c>
      <c r="G469" s="51"/>
      <c r="H469" s="65">
        <f t="shared" si="51"/>
        <v>0</v>
      </c>
      <c r="I469" s="424" t="str">
        <f t="shared" ca="1" si="52"/>
        <v/>
      </c>
      <c r="J469" s="425" t="str">
        <f t="shared" si="56"/>
        <v>250mm (MH.L3,5A)each</v>
      </c>
      <c r="K469" s="426" t="e">
        <v>#N/A</v>
      </c>
      <c r="L469" s="427" t="str">
        <f t="shared" ca="1" si="53"/>
        <v>,0</v>
      </c>
      <c r="M469" s="427" t="str">
        <f t="shared" ca="1" si="54"/>
        <v>C2</v>
      </c>
      <c r="N469" s="427" t="str">
        <f t="shared" ca="1" si="55"/>
        <v>C2</v>
      </c>
      <c r="O469" s="36"/>
    </row>
    <row r="470" spans="1:15" s="89" customFormat="1" ht="30" customHeight="1" x14ac:dyDescent="0.2">
      <c r="A470" s="15"/>
      <c r="B470" s="367" t="s">
        <v>32</v>
      </c>
      <c r="C470" s="166" t="s">
        <v>527</v>
      </c>
      <c r="D470" s="150"/>
      <c r="E470" s="151" t="s">
        <v>56</v>
      </c>
      <c r="F470" s="67">
        <v>2</v>
      </c>
      <c r="G470" s="51"/>
      <c r="H470" s="65">
        <f t="shared" si="51"/>
        <v>0</v>
      </c>
      <c r="I470" s="424" t="str">
        <f t="shared" ca="1" si="52"/>
        <v/>
      </c>
      <c r="J470" s="425" t="str">
        <f t="shared" si="56"/>
        <v>300mm (MH.1060)each</v>
      </c>
      <c r="K470" s="426" t="e">
        <v>#N/A</v>
      </c>
      <c r="L470" s="427" t="str">
        <f t="shared" ca="1" si="53"/>
        <v>,0</v>
      </c>
      <c r="M470" s="427" t="str">
        <f t="shared" ca="1" si="54"/>
        <v>C2</v>
      </c>
      <c r="N470" s="427" t="str">
        <f t="shared" ca="1" si="55"/>
        <v>C2</v>
      </c>
      <c r="O470" s="36"/>
    </row>
    <row r="471" spans="1:15" s="89" customFormat="1" ht="30" customHeight="1" x14ac:dyDescent="0.2">
      <c r="A471" s="15"/>
      <c r="B471" s="367" t="s">
        <v>35</v>
      </c>
      <c r="C471" s="166" t="s">
        <v>528</v>
      </c>
      <c r="D471" s="150"/>
      <c r="E471" s="151" t="s">
        <v>56</v>
      </c>
      <c r="F471" s="67">
        <v>1</v>
      </c>
      <c r="G471" s="51"/>
      <c r="H471" s="65">
        <f t="shared" si="51"/>
        <v>0</v>
      </c>
      <c r="I471" s="424" t="str">
        <f t="shared" ca="1" si="52"/>
        <v/>
      </c>
      <c r="J471" s="425" t="str">
        <f t="shared" si="56"/>
        <v>450mm (MH.L1)each</v>
      </c>
      <c r="K471" s="426" t="e">
        <v>#N/A</v>
      </c>
      <c r="L471" s="427" t="str">
        <f t="shared" ca="1" si="53"/>
        <v>,0</v>
      </c>
      <c r="M471" s="427" t="str">
        <f t="shared" ca="1" si="54"/>
        <v>C2</v>
      </c>
      <c r="N471" s="427" t="str">
        <f t="shared" ca="1" si="55"/>
        <v>C2</v>
      </c>
      <c r="O471" s="36"/>
    </row>
    <row r="472" spans="1:15" s="89" customFormat="1" ht="30" customHeight="1" x14ac:dyDescent="0.2">
      <c r="A472" s="15"/>
      <c r="B472" s="368" t="s">
        <v>37</v>
      </c>
      <c r="C472" s="167" t="s">
        <v>529</v>
      </c>
      <c r="D472" s="168"/>
      <c r="E472" s="169" t="s">
        <v>56</v>
      </c>
      <c r="F472" s="159">
        <v>1</v>
      </c>
      <c r="G472" s="413"/>
      <c r="H472" s="430">
        <f t="shared" si="51"/>
        <v>0</v>
      </c>
      <c r="I472" s="424" t="str">
        <f t="shared" ca="1" si="52"/>
        <v/>
      </c>
      <c r="J472" s="425" t="str">
        <f t="shared" si="56"/>
        <v>600mm (MH.L7)each</v>
      </c>
      <c r="K472" s="426" t="e">
        <v>#N/A</v>
      </c>
      <c r="L472" s="427" t="str">
        <f t="shared" ca="1" si="53"/>
        <v>,0</v>
      </c>
      <c r="M472" s="427" t="str">
        <f t="shared" ca="1" si="54"/>
        <v>C2</v>
      </c>
      <c r="N472" s="427" t="str">
        <f t="shared" ca="1" si="55"/>
        <v>C2</v>
      </c>
      <c r="O472" s="36"/>
    </row>
    <row r="473" spans="1:15" s="89" customFormat="1" ht="30" customHeight="1" x14ac:dyDescent="0.2">
      <c r="A473" s="15"/>
      <c r="B473" s="56" t="s">
        <v>554</v>
      </c>
      <c r="C473" s="166" t="s">
        <v>449</v>
      </c>
      <c r="D473" s="150" t="s">
        <v>208</v>
      </c>
      <c r="E473" s="151"/>
      <c r="F473" s="67"/>
      <c r="G473" s="65"/>
      <c r="H473" s="324"/>
      <c r="I473" s="424" t="str">
        <f t="shared" ca="1" si="52"/>
        <v>LOCKED</v>
      </c>
      <c r="J473" s="425" t="str">
        <f t="shared" si="56"/>
        <v>Connecting to Existing SewerCW 2130-R12</v>
      </c>
      <c r="K473" s="426" t="e">
        <v>#N/A</v>
      </c>
      <c r="L473" s="427" t="str">
        <f t="shared" ca="1" si="53"/>
        <v>,0</v>
      </c>
      <c r="M473" s="427" t="str">
        <f t="shared" ca="1" si="54"/>
        <v>C2</v>
      </c>
      <c r="N473" s="427" t="str">
        <f t="shared" ca="1" si="55"/>
        <v>C2</v>
      </c>
      <c r="O473" s="36"/>
    </row>
    <row r="474" spans="1:15" s="89" customFormat="1" ht="30" customHeight="1" x14ac:dyDescent="0.2">
      <c r="A474" s="15"/>
      <c r="B474" s="367" t="s">
        <v>29</v>
      </c>
      <c r="C474" s="166" t="s">
        <v>531</v>
      </c>
      <c r="D474" s="150"/>
      <c r="E474" s="151" t="s">
        <v>56</v>
      </c>
      <c r="F474" s="67">
        <v>4</v>
      </c>
      <c r="G474" s="405"/>
      <c r="H474" s="408">
        <f t="shared" si="51"/>
        <v>0</v>
      </c>
      <c r="I474" s="424" t="str">
        <f t="shared" ca="1" si="52"/>
        <v/>
      </c>
      <c r="J474" s="425" t="str">
        <f t="shared" si="56"/>
        <v>250mm PVC to 525mm Conc.each</v>
      </c>
      <c r="K474" s="426" t="e">
        <v>#N/A</v>
      </c>
      <c r="L474" s="427" t="str">
        <f t="shared" ca="1" si="53"/>
        <v>,0</v>
      </c>
      <c r="M474" s="427" t="str">
        <f t="shared" ca="1" si="54"/>
        <v>C2</v>
      </c>
      <c r="N474" s="427" t="str">
        <f t="shared" ca="1" si="55"/>
        <v>C2</v>
      </c>
      <c r="O474" s="36"/>
    </row>
    <row r="475" spans="1:15" ht="30" customHeight="1" x14ac:dyDescent="0.2">
      <c r="A475" s="15"/>
      <c r="B475" s="367" t="s">
        <v>32</v>
      </c>
      <c r="C475" s="166" t="s">
        <v>532</v>
      </c>
      <c r="D475" s="150"/>
      <c r="E475" s="151" t="s">
        <v>56</v>
      </c>
      <c r="F475" s="67">
        <v>1</v>
      </c>
      <c r="G475" s="51"/>
      <c r="H475" s="65">
        <f t="shared" si="51"/>
        <v>0</v>
      </c>
      <c r="I475" s="424" t="str">
        <f t="shared" ca="1" si="52"/>
        <v/>
      </c>
      <c r="J475" s="425" t="str">
        <f t="shared" si="56"/>
        <v>300mm PVC to 1050mm Conc.each</v>
      </c>
      <c r="K475" s="426" t="e">
        <v>#N/A</v>
      </c>
      <c r="L475" s="427" t="str">
        <f t="shared" ca="1" si="53"/>
        <v>,0</v>
      </c>
      <c r="M475" s="427" t="str">
        <f t="shared" ca="1" si="54"/>
        <v>C2</v>
      </c>
      <c r="N475" s="427" t="str">
        <f t="shared" ca="1" si="55"/>
        <v>C2</v>
      </c>
      <c r="O475" s="36"/>
    </row>
    <row r="476" spans="1:15" ht="30" customHeight="1" x14ac:dyDescent="0.2">
      <c r="A476" s="15"/>
      <c r="B476" s="367" t="s">
        <v>35</v>
      </c>
      <c r="C476" s="166" t="s">
        <v>533</v>
      </c>
      <c r="D476" s="150"/>
      <c r="E476" s="151" t="s">
        <v>56</v>
      </c>
      <c r="F476" s="67">
        <v>6</v>
      </c>
      <c r="G476" s="51"/>
      <c r="H476" s="65">
        <f t="shared" si="51"/>
        <v>0</v>
      </c>
      <c r="I476" s="424" t="str">
        <f t="shared" ca="1" si="52"/>
        <v/>
      </c>
      <c r="J476" s="425" t="str">
        <f t="shared" si="56"/>
        <v>300mm PVC to 1350mm Conc. (SD-009)each</v>
      </c>
      <c r="K476" s="426" t="e">
        <v>#N/A</v>
      </c>
      <c r="L476" s="427" t="str">
        <f t="shared" ca="1" si="53"/>
        <v>,0</v>
      </c>
      <c r="M476" s="427" t="str">
        <f t="shared" ca="1" si="54"/>
        <v>C2</v>
      </c>
      <c r="N476" s="427" t="str">
        <f t="shared" ca="1" si="55"/>
        <v>C2</v>
      </c>
      <c r="O476" s="36"/>
    </row>
    <row r="477" spans="1:15" ht="45" customHeight="1" x14ac:dyDescent="0.2">
      <c r="A477" s="15"/>
      <c r="B477" s="56" t="s">
        <v>555</v>
      </c>
      <c r="C477" s="166" t="s">
        <v>535</v>
      </c>
      <c r="D477" s="150" t="s">
        <v>208</v>
      </c>
      <c r="E477" s="151"/>
      <c r="F477" s="67"/>
      <c r="G477" s="65"/>
      <c r="H477" s="65"/>
      <c r="I477" s="424" t="str">
        <f t="shared" ca="1" si="52"/>
        <v>LOCKED</v>
      </c>
      <c r="J477" s="425" t="str">
        <f t="shared" si="56"/>
        <v>Plugging Existing Sewers and Sewer Services Smaller Than 300mmCW 2130-R12</v>
      </c>
      <c r="K477" s="426" t="e">
        <v>#N/A</v>
      </c>
      <c r="L477" s="427" t="str">
        <f t="shared" ca="1" si="53"/>
        <v>,0</v>
      </c>
      <c r="M477" s="427" t="str">
        <f t="shared" ca="1" si="54"/>
        <v>C2</v>
      </c>
      <c r="N477" s="427" t="str">
        <f t="shared" ca="1" si="55"/>
        <v>C2</v>
      </c>
      <c r="O477" s="36"/>
    </row>
    <row r="478" spans="1:15" ht="30" customHeight="1" x14ac:dyDescent="0.2">
      <c r="A478" s="15"/>
      <c r="B478" s="56" t="s">
        <v>29</v>
      </c>
      <c r="C478" s="170" t="s">
        <v>402</v>
      </c>
      <c r="D478" s="154"/>
      <c r="E478" s="161" t="s">
        <v>56</v>
      </c>
      <c r="F478" s="67">
        <v>2</v>
      </c>
      <c r="G478" s="81"/>
      <c r="H478" s="65">
        <f t="shared" si="51"/>
        <v>0</v>
      </c>
      <c r="I478" s="424" t="str">
        <f t="shared" ca="1" si="52"/>
        <v/>
      </c>
      <c r="J478" s="425" t="str">
        <f t="shared" si="56"/>
        <v>150 mmeach</v>
      </c>
      <c r="K478" s="426" t="e">
        <v>#N/A</v>
      </c>
      <c r="L478" s="427" t="str">
        <f t="shared" ca="1" si="53"/>
        <v>,0</v>
      </c>
      <c r="M478" s="427" t="str">
        <f t="shared" ca="1" si="54"/>
        <v>C2</v>
      </c>
      <c r="N478" s="427" t="str">
        <f t="shared" ca="1" si="55"/>
        <v>C2</v>
      </c>
      <c r="O478" s="36"/>
    </row>
    <row r="479" spans="1:15" s="171" customFormat="1" ht="30" customHeight="1" x14ac:dyDescent="0.2">
      <c r="A479" s="15"/>
      <c r="B479" s="56" t="s">
        <v>32</v>
      </c>
      <c r="C479" s="166" t="s">
        <v>536</v>
      </c>
      <c r="D479" s="150"/>
      <c r="E479" s="151" t="s">
        <v>56</v>
      </c>
      <c r="F479" s="67">
        <v>2</v>
      </c>
      <c r="G479" s="51"/>
      <c r="H479" s="65">
        <f t="shared" si="51"/>
        <v>0</v>
      </c>
      <c r="I479" s="424" t="str">
        <f t="shared" ca="1" si="52"/>
        <v/>
      </c>
      <c r="J479" s="425" t="str">
        <f t="shared" si="56"/>
        <v>250mmeach</v>
      </c>
      <c r="K479" s="426" t="e">
        <v>#N/A</v>
      </c>
      <c r="L479" s="427" t="str">
        <f t="shared" ca="1" si="53"/>
        <v>,0</v>
      </c>
      <c r="M479" s="427" t="str">
        <f t="shared" ca="1" si="54"/>
        <v>C2</v>
      </c>
      <c r="N479" s="427" t="str">
        <f t="shared" ca="1" si="55"/>
        <v>C2</v>
      </c>
      <c r="O479" s="36"/>
    </row>
    <row r="480" spans="1:15" ht="45" customHeight="1" x14ac:dyDescent="0.2">
      <c r="A480" s="15"/>
      <c r="B480" s="56" t="s">
        <v>557</v>
      </c>
      <c r="C480" s="166" t="s">
        <v>538</v>
      </c>
      <c r="D480" s="150" t="s">
        <v>208</v>
      </c>
      <c r="E480" s="151" t="s">
        <v>56</v>
      </c>
      <c r="F480" s="67">
        <v>4</v>
      </c>
      <c r="G480" s="51"/>
      <c r="H480" s="65">
        <f t="shared" si="51"/>
        <v>0</v>
      </c>
      <c r="I480" s="424" t="str">
        <f t="shared" ca="1" si="52"/>
        <v/>
      </c>
      <c r="J480" s="425" t="str">
        <f t="shared" si="56"/>
        <v>Abandoning Existing Sewer Services under existing or future pavementsCW 2130-R12each</v>
      </c>
      <c r="K480" s="426" t="e">
        <v>#N/A</v>
      </c>
      <c r="L480" s="427" t="str">
        <f t="shared" ca="1" si="53"/>
        <v>,0</v>
      </c>
      <c r="M480" s="427" t="str">
        <f t="shared" ca="1" si="54"/>
        <v>C2</v>
      </c>
      <c r="N480" s="427" t="str">
        <f t="shared" ca="1" si="55"/>
        <v>C2</v>
      </c>
      <c r="O480" s="36"/>
    </row>
    <row r="481" spans="1:15" ht="45" customHeight="1" x14ac:dyDescent="0.2">
      <c r="A481" s="15"/>
      <c r="B481" s="56" t="s">
        <v>559</v>
      </c>
      <c r="C481" s="166" t="s">
        <v>540</v>
      </c>
      <c r="D481" s="150" t="s">
        <v>208</v>
      </c>
      <c r="E481" s="151"/>
      <c r="F481" s="67"/>
      <c r="G481" s="65"/>
      <c r="H481" s="65"/>
      <c r="I481" s="424" t="str">
        <f t="shared" ca="1" si="52"/>
        <v>LOCKED</v>
      </c>
      <c r="J481" s="425" t="str">
        <f t="shared" si="56"/>
        <v>Abandoning Existing LDS with Cement Stabilized FillCW 2130-R12</v>
      </c>
      <c r="K481" s="426" t="e">
        <v>#N/A</v>
      </c>
      <c r="L481" s="427" t="str">
        <f t="shared" ca="1" si="53"/>
        <v>,0</v>
      </c>
      <c r="M481" s="427" t="str">
        <f t="shared" ca="1" si="54"/>
        <v>C2</v>
      </c>
      <c r="N481" s="427" t="str">
        <f t="shared" ca="1" si="55"/>
        <v>C2</v>
      </c>
      <c r="O481" s="36"/>
    </row>
    <row r="482" spans="1:15" ht="30" customHeight="1" x14ac:dyDescent="0.2">
      <c r="A482" s="15"/>
      <c r="B482" s="56" t="s">
        <v>29</v>
      </c>
      <c r="C482" s="166" t="s">
        <v>541</v>
      </c>
      <c r="D482" s="150"/>
      <c r="E482" s="151" t="s">
        <v>452</v>
      </c>
      <c r="F482" s="67">
        <v>5</v>
      </c>
      <c r="G482" s="51"/>
      <c r="H482" s="324">
        <f t="shared" si="51"/>
        <v>0</v>
      </c>
      <c r="I482" s="424" t="str">
        <f t="shared" ca="1" si="52"/>
        <v/>
      </c>
      <c r="J482" s="425" t="str">
        <f t="shared" si="56"/>
        <v>300mmm3</v>
      </c>
      <c r="K482" s="426" t="e">
        <v>#N/A</v>
      </c>
      <c r="L482" s="427" t="str">
        <f t="shared" ca="1" si="53"/>
        <v>,0</v>
      </c>
      <c r="M482" s="427" t="str">
        <f t="shared" ca="1" si="54"/>
        <v>C2</v>
      </c>
      <c r="N482" s="427" t="str">
        <f t="shared" ca="1" si="55"/>
        <v>C2</v>
      </c>
      <c r="O482" s="36"/>
    </row>
    <row r="483" spans="1:15" ht="30" customHeight="1" x14ac:dyDescent="0.2">
      <c r="A483" s="15"/>
      <c r="B483" s="56" t="s">
        <v>32</v>
      </c>
      <c r="C483" s="166" t="s">
        <v>542</v>
      </c>
      <c r="D483" s="150"/>
      <c r="E483" s="151" t="s">
        <v>452</v>
      </c>
      <c r="F483" s="67">
        <v>5</v>
      </c>
      <c r="G483" s="51"/>
      <c r="H483" s="324">
        <f t="shared" si="51"/>
        <v>0</v>
      </c>
      <c r="I483" s="424" t="str">
        <f t="shared" ca="1" si="52"/>
        <v/>
      </c>
      <c r="J483" s="425" t="str">
        <f t="shared" si="56"/>
        <v>375mmm3</v>
      </c>
      <c r="K483" s="426" t="e">
        <v>#N/A</v>
      </c>
      <c r="L483" s="427" t="str">
        <f t="shared" ca="1" si="53"/>
        <v>,0</v>
      </c>
      <c r="M483" s="427" t="str">
        <f t="shared" ca="1" si="54"/>
        <v>C2</v>
      </c>
      <c r="N483" s="427" t="str">
        <f t="shared" ca="1" si="55"/>
        <v>C2</v>
      </c>
      <c r="O483" s="36"/>
    </row>
    <row r="484" spans="1:15" ht="30" customHeight="1" x14ac:dyDescent="0.2">
      <c r="A484" s="15"/>
      <c r="B484" s="56" t="s">
        <v>35</v>
      </c>
      <c r="C484" s="166" t="s">
        <v>543</v>
      </c>
      <c r="D484" s="150"/>
      <c r="E484" s="151" t="s">
        <v>452</v>
      </c>
      <c r="F484" s="67">
        <v>12</v>
      </c>
      <c r="G484" s="51"/>
      <c r="H484" s="65">
        <f t="shared" si="51"/>
        <v>0</v>
      </c>
      <c r="I484" s="424" t="str">
        <f t="shared" ca="1" si="52"/>
        <v/>
      </c>
      <c r="J484" s="425" t="str">
        <f t="shared" si="56"/>
        <v>450mmm3</v>
      </c>
      <c r="K484" s="426" t="e">
        <v>#N/A</v>
      </c>
      <c r="L484" s="427" t="str">
        <f t="shared" ca="1" si="53"/>
        <v>,0</v>
      </c>
      <c r="M484" s="427" t="str">
        <f t="shared" ca="1" si="54"/>
        <v>C2</v>
      </c>
      <c r="N484" s="427" t="str">
        <f t="shared" ca="1" si="55"/>
        <v>C2</v>
      </c>
      <c r="O484" s="36"/>
    </row>
    <row r="485" spans="1:15" ht="30" customHeight="1" x14ac:dyDescent="0.2">
      <c r="A485" s="15"/>
      <c r="B485" s="56" t="s">
        <v>37</v>
      </c>
      <c r="C485" s="166" t="s">
        <v>544</v>
      </c>
      <c r="D485" s="150"/>
      <c r="E485" s="151" t="s">
        <v>452</v>
      </c>
      <c r="F485" s="67">
        <v>13</v>
      </c>
      <c r="G485" s="51"/>
      <c r="H485" s="65">
        <f t="shared" si="51"/>
        <v>0</v>
      </c>
      <c r="I485" s="424" t="str">
        <f t="shared" ca="1" si="52"/>
        <v/>
      </c>
      <c r="J485" s="425" t="str">
        <f t="shared" si="56"/>
        <v>600mmm3</v>
      </c>
      <c r="K485" s="426" t="e">
        <v>#N/A</v>
      </c>
      <c r="L485" s="427" t="str">
        <f t="shared" ca="1" si="53"/>
        <v>,0</v>
      </c>
      <c r="M485" s="427" t="str">
        <f t="shared" ca="1" si="54"/>
        <v>C2</v>
      </c>
      <c r="N485" s="427" t="str">
        <f t="shared" ca="1" si="55"/>
        <v>C2</v>
      </c>
      <c r="O485" s="36"/>
    </row>
    <row r="486" spans="1:15" ht="30" customHeight="1" x14ac:dyDescent="0.2">
      <c r="A486" s="15"/>
      <c r="B486" s="56" t="s">
        <v>43</v>
      </c>
      <c r="C486" s="166" t="s">
        <v>545</v>
      </c>
      <c r="D486" s="150"/>
      <c r="E486" s="151" t="s">
        <v>452</v>
      </c>
      <c r="F486" s="67">
        <v>10</v>
      </c>
      <c r="G486" s="51"/>
      <c r="H486" s="65">
        <f>ROUND(G486*F486,2)</f>
        <v>0</v>
      </c>
      <c r="I486" s="424" t="str">
        <f t="shared" ca="1" si="52"/>
        <v/>
      </c>
      <c r="J486" s="425" t="str">
        <f t="shared" si="56"/>
        <v>800mmm3</v>
      </c>
      <c r="K486" s="426" t="e">
        <v>#N/A</v>
      </c>
      <c r="L486" s="427" t="str">
        <f t="shared" ca="1" si="53"/>
        <v>,0</v>
      </c>
      <c r="M486" s="427" t="str">
        <f t="shared" ca="1" si="54"/>
        <v>C2</v>
      </c>
      <c r="N486" s="427" t="str">
        <f t="shared" ca="1" si="55"/>
        <v>C2</v>
      </c>
      <c r="O486" s="36"/>
    </row>
    <row r="487" spans="1:15" ht="30" customHeight="1" x14ac:dyDescent="0.2">
      <c r="A487" s="15"/>
      <c r="B487" s="56" t="s">
        <v>44</v>
      </c>
      <c r="C487" s="166" t="s">
        <v>546</v>
      </c>
      <c r="D487" s="150"/>
      <c r="E487" s="151" t="s">
        <v>452</v>
      </c>
      <c r="F487" s="67">
        <v>22</v>
      </c>
      <c r="G487" s="51"/>
      <c r="H487" s="65">
        <f t="shared" si="51"/>
        <v>0</v>
      </c>
      <c r="I487" s="424" t="str">
        <f t="shared" ca="1" si="52"/>
        <v/>
      </c>
      <c r="J487" s="425" t="str">
        <f t="shared" si="56"/>
        <v>900mmm3</v>
      </c>
      <c r="K487" s="426" t="e">
        <v>#N/A</v>
      </c>
      <c r="L487" s="427" t="str">
        <f t="shared" ca="1" si="53"/>
        <v>,0</v>
      </c>
      <c r="M487" s="427" t="str">
        <f t="shared" ca="1" si="54"/>
        <v>C2</v>
      </c>
      <c r="N487" s="427" t="str">
        <f t="shared" ca="1" si="55"/>
        <v>C2</v>
      </c>
      <c r="O487" s="36"/>
    </row>
    <row r="488" spans="1:15" ht="30" customHeight="1" x14ac:dyDescent="0.2">
      <c r="A488" s="15"/>
      <c r="B488" s="56" t="s">
        <v>312</v>
      </c>
      <c r="C488" s="166" t="s">
        <v>547</v>
      </c>
      <c r="D488" s="150"/>
      <c r="E488" s="151" t="s">
        <v>452</v>
      </c>
      <c r="F488" s="67">
        <v>420</v>
      </c>
      <c r="G488" s="51"/>
      <c r="H488" s="65">
        <f t="shared" si="51"/>
        <v>0</v>
      </c>
      <c r="I488" s="424" t="str">
        <f t="shared" ca="1" si="52"/>
        <v/>
      </c>
      <c r="J488" s="425" t="str">
        <f t="shared" si="56"/>
        <v>1050mmm3</v>
      </c>
      <c r="K488" s="426" t="e">
        <v>#N/A</v>
      </c>
      <c r="L488" s="427" t="str">
        <f t="shared" ca="1" si="53"/>
        <v>,0</v>
      </c>
      <c r="M488" s="427" t="str">
        <f t="shared" ca="1" si="54"/>
        <v>C2</v>
      </c>
      <c r="N488" s="427" t="str">
        <f t="shared" ca="1" si="55"/>
        <v>C2</v>
      </c>
      <c r="O488" s="36"/>
    </row>
    <row r="489" spans="1:15" ht="30" customHeight="1" x14ac:dyDescent="0.2">
      <c r="A489" s="15"/>
      <c r="B489" s="56" t="s">
        <v>326</v>
      </c>
      <c r="C489" s="166" t="s">
        <v>548</v>
      </c>
      <c r="D489" s="150"/>
      <c r="E489" s="151" t="s">
        <v>452</v>
      </c>
      <c r="F489" s="67">
        <v>20</v>
      </c>
      <c r="G489" s="51"/>
      <c r="H489" s="65">
        <f>ROUND(G489*F489,2)</f>
        <v>0</v>
      </c>
      <c r="I489" s="424" t="str">
        <f t="shared" ca="1" si="52"/>
        <v/>
      </c>
      <c r="J489" s="425" t="str">
        <f t="shared" si="56"/>
        <v>1050mm x 900mm Boxm3</v>
      </c>
      <c r="K489" s="426" t="e">
        <v>#N/A</v>
      </c>
      <c r="L489" s="427" t="str">
        <f t="shared" ca="1" si="53"/>
        <v>,0</v>
      </c>
      <c r="M489" s="427" t="str">
        <f t="shared" ca="1" si="54"/>
        <v>C2</v>
      </c>
      <c r="N489" s="427" t="str">
        <f t="shared" ca="1" si="55"/>
        <v>C2</v>
      </c>
      <c r="O489" s="36"/>
    </row>
    <row r="490" spans="1:15" ht="30" customHeight="1" x14ac:dyDescent="0.2">
      <c r="A490" s="15"/>
      <c r="B490" s="56" t="s">
        <v>563</v>
      </c>
      <c r="C490" s="166" t="s">
        <v>550</v>
      </c>
      <c r="D490" s="150" t="s">
        <v>427</v>
      </c>
      <c r="E490" s="151"/>
      <c r="F490" s="67"/>
      <c r="G490" s="65"/>
      <c r="H490" s="65"/>
      <c r="I490" s="424" t="str">
        <f t="shared" ca="1" si="52"/>
        <v>LOCKED</v>
      </c>
      <c r="J490" s="425" t="str">
        <f t="shared" si="56"/>
        <v>Removal of Existing Abandoned LDS/CSP</v>
      </c>
      <c r="K490" s="426" t="e">
        <v>#N/A</v>
      </c>
      <c r="L490" s="427" t="str">
        <f t="shared" ca="1" si="53"/>
        <v>,0</v>
      </c>
      <c r="M490" s="427" t="str">
        <f t="shared" ca="1" si="54"/>
        <v>C2</v>
      </c>
      <c r="N490" s="427" t="str">
        <f t="shared" ca="1" si="55"/>
        <v>C2</v>
      </c>
      <c r="O490" s="36"/>
    </row>
    <row r="491" spans="1:15" ht="30" customHeight="1" x14ac:dyDescent="0.2">
      <c r="A491" s="15"/>
      <c r="B491" s="56" t="s">
        <v>29</v>
      </c>
      <c r="C491" s="166" t="s">
        <v>551</v>
      </c>
      <c r="D491" s="150"/>
      <c r="E491" s="151" t="s">
        <v>34</v>
      </c>
      <c r="F491" s="67">
        <v>70</v>
      </c>
      <c r="G491" s="51"/>
      <c r="H491" s="65">
        <f t="shared" si="51"/>
        <v>0</v>
      </c>
      <c r="I491" s="424" t="str">
        <f t="shared" ca="1" si="52"/>
        <v/>
      </c>
      <c r="J491" s="425" t="str">
        <f t="shared" si="56"/>
        <v>200/250/300mmm</v>
      </c>
      <c r="K491" s="426" t="e">
        <v>#N/A</v>
      </c>
      <c r="L491" s="427" t="str">
        <f t="shared" ca="1" si="53"/>
        <v>,0</v>
      </c>
      <c r="M491" s="427" t="str">
        <f t="shared" ca="1" si="54"/>
        <v>C2</v>
      </c>
      <c r="N491" s="427" t="str">
        <f t="shared" ca="1" si="55"/>
        <v>C2</v>
      </c>
      <c r="O491" s="36"/>
    </row>
    <row r="492" spans="1:15" ht="30" customHeight="1" x14ac:dyDescent="0.2">
      <c r="A492" s="15"/>
      <c r="B492" s="56" t="s">
        <v>32</v>
      </c>
      <c r="C492" s="166" t="s">
        <v>542</v>
      </c>
      <c r="D492" s="150"/>
      <c r="E492" s="151" t="s">
        <v>34</v>
      </c>
      <c r="F492" s="67">
        <v>18</v>
      </c>
      <c r="G492" s="51"/>
      <c r="H492" s="65">
        <f t="shared" si="51"/>
        <v>0</v>
      </c>
      <c r="I492" s="424" t="str">
        <f t="shared" ca="1" si="52"/>
        <v/>
      </c>
      <c r="J492" s="425" t="str">
        <f t="shared" si="56"/>
        <v>375mmm</v>
      </c>
      <c r="K492" s="426" t="e">
        <v>#N/A</v>
      </c>
      <c r="L492" s="427" t="str">
        <f t="shared" ca="1" si="53"/>
        <v>,0</v>
      </c>
      <c r="M492" s="427" t="str">
        <f t="shared" ca="1" si="54"/>
        <v>C2</v>
      </c>
      <c r="N492" s="427" t="str">
        <f t="shared" ca="1" si="55"/>
        <v>C2</v>
      </c>
      <c r="O492" s="36"/>
    </row>
    <row r="493" spans="1:15" ht="30" customHeight="1" x14ac:dyDescent="0.2">
      <c r="A493" s="15"/>
      <c r="B493" s="56" t="s">
        <v>35</v>
      </c>
      <c r="C493" s="166" t="s">
        <v>552</v>
      </c>
      <c r="D493" s="150"/>
      <c r="E493" s="151" t="s">
        <v>34</v>
      </c>
      <c r="F493" s="67">
        <v>30</v>
      </c>
      <c r="G493" s="51"/>
      <c r="H493" s="324">
        <f t="shared" si="51"/>
        <v>0</v>
      </c>
      <c r="I493" s="424" t="str">
        <f t="shared" ca="1" si="52"/>
        <v/>
      </c>
      <c r="J493" s="425" t="str">
        <f t="shared" si="56"/>
        <v>525mmm</v>
      </c>
      <c r="K493" s="426" t="e">
        <v>#N/A</v>
      </c>
      <c r="L493" s="427" t="str">
        <f t="shared" ca="1" si="53"/>
        <v>,0</v>
      </c>
      <c r="M493" s="427" t="str">
        <f t="shared" ca="1" si="54"/>
        <v>C2</v>
      </c>
      <c r="N493" s="427" t="str">
        <f t="shared" ca="1" si="55"/>
        <v>C2</v>
      </c>
      <c r="O493" s="36"/>
    </row>
    <row r="494" spans="1:15" ht="30" customHeight="1" x14ac:dyDescent="0.2">
      <c r="A494" s="15"/>
      <c r="B494" s="56" t="s">
        <v>37</v>
      </c>
      <c r="C494" s="166" t="s">
        <v>544</v>
      </c>
      <c r="D494" s="150"/>
      <c r="E494" s="151" t="s">
        <v>34</v>
      </c>
      <c r="F494" s="67">
        <v>183</v>
      </c>
      <c r="G494" s="51"/>
      <c r="H494" s="65">
        <f t="shared" si="51"/>
        <v>0</v>
      </c>
      <c r="I494" s="424" t="str">
        <f t="shared" ca="1" si="52"/>
        <v/>
      </c>
      <c r="J494" s="425" t="str">
        <f t="shared" si="56"/>
        <v>600mmm</v>
      </c>
      <c r="K494" s="426" t="e">
        <v>#N/A</v>
      </c>
      <c r="L494" s="427" t="str">
        <f t="shared" ca="1" si="53"/>
        <v>,0</v>
      </c>
      <c r="M494" s="427" t="str">
        <f t="shared" ca="1" si="54"/>
        <v>C2</v>
      </c>
      <c r="N494" s="427" t="str">
        <f t="shared" ca="1" si="55"/>
        <v>C2</v>
      </c>
      <c r="O494" s="36"/>
    </row>
    <row r="495" spans="1:15" s="172" customFormat="1" ht="30" customHeight="1" x14ac:dyDescent="0.2">
      <c r="A495" s="15"/>
      <c r="B495" s="56" t="s">
        <v>43</v>
      </c>
      <c r="C495" s="166" t="s">
        <v>546</v>
      </c>
      <c r="D495" s="150"/>
      <c r="E495" s="151" t="s">
        <v>34</v>
      </c>
      <c r="F495" s="67">
        <v>40</v>
      </c>
      <c r="G495" s="51"/>
      <c r="H495" s="65">
        <f t="shared" si="51"/>
        <v>0</v>
      </c>
      <c r="I495" s="424" t="str">
        <f t="shared" ca="1" si="52"/>
        <v/>
      </c>
      <c r="J495" s="425" t="str">
        <f t="shared" si="56"/>
        <v>900mmm</v>
      </c>
      <c r="K495" s="426" t="e">
        <v>#N/A</v>
      </c>
      <c r="L495" s="427" t="str">
        <f t="shared" ca="1" si="53"/>
        <v>,0</v>
      </c>
      <c r="M495" s="427" t="str">
        <f t="shared" ca="1" si="54"/>
        <v>C2</v>
      </c>
      <c r="N495" s="427" t="str">
        <f t="shared" ca="1" si="55"/>
        <v>C2</v>
      </c>
      <c r="O495" s="36"/>
    </row>
    <row r="496" spans="1:15" s="174" customFormat="1" ht="30" customHeight="1" x14ac:dyDescent="0.2">
      <c r="A496" s="173"/>
      <c r="B496" s="56" t="s">
        <v>564</v>
      </c>
      <c r="C496" s="166" t="s">
        <v>454</v>
      </c>
      <c r="D496" s="150" t="s">
        <v>208</v>
      </c>
      <c r="E496" s="151" t="s">
        <v>56</v>
      </c>
      <c r="F496" s="67">
        <v>1</v>
      </c>
      <c r="G496" s="51"/>
      <c r="H496" s="61">
        <f t="shared" si="51"/>
        <v>0</v>
      </c>
      <c r="I496" s="424" t="str">
        <f t="shared" ca="1" si="52"/>
        <v/>
      </c>
      <c r="J496" s="425" t="str">
        <f t="shared" si="56"/>
        <v>Abandoning Existing ManholesCW 2130-R12each</v>
      </c>
      <c r="K496" s="426" t="e">
        <v>#N/A</v>
      </c>
      <c r="L496" s="427" t="str">
        <f t="shared" ca="1" si="53"/>
        <v>,0</v>
      </c>
      <c r="M496" s="427" t="str">
        <f t="shared" ca="1" si="54"/>
        <v>C2</v>
      </c>
      <c r="N496" s="427" t="str">
        <f t="shared" ca="1" si="55"/>
        <v>C2</v>
      </c>
      <c r="O496" s="36"/>
    </row>
    <row r="497" spans="1:15" s="174" customFormat="1" ht="30" customHeight="1" x14ac:dyDescent="0.2">
      <c r="A497" s="173"/>
      <c r="B497" s="56" t="s">
        <v>565</v>
      </c>
      <c r="C497" s="166" t="s">
        <v>456</v>
      </c>
      <c r="D497" s="150" t="s">
        <v>208</v>
      </c>
      <c r="E497" s="151" t="s">
        <v>56</v>
      </c>
      <c r="F497" s="67">
        <v>2</v>
      </c>
      <c r="G497" s="51"/>
      <c r="H497" s="324">
        <f t="shared" si="51"/>
        <v>0</v>
      </c>
      <c r="I497" s="424" t="str">
        <f t="shared" ca="1" si="52"/>
        <v/>
      </c>
      <c r="J497" s="425" t="str">
        <f t="shared" si="56"/>
        <v>Removal of Existing ManholesCW 2130-R12each</v>
      </c>
      <c r="K497" s="426" t="e">
        <v>#N/A</v>
      </c>
      <c r="L497" s="427" t="str">
        <f t="shared" ca="1" si="53"/>
        <v>,0</v>
      </c>
      <c r="M497" s="427" t="str">
        <f t="shared" ca="1" si="54"/>
        <v>C2</v>
      </c>
      <c r="N497" s="427" t="str">
        <f t="shared" ca="1" si="55"/>
        <v>C2</v>
      </c>
      <c r="O497" s="36"/>
    </row>
    <row r="498" spans="1:15" s="174" customFormat="1" ht="30" customHeight="1" x14ac:dyDescent="0.2">
      <c r="A498" s="173"/>
      <c r="B498" s="56" t="s">
        <v>568</v>
      </c>
      <c r="C498" s="166" t="s">
        <v>207</v>
      </c>
      <c r="D498" s="150" t="s">
        <v>556</v>
      </c>
      <c r="E498" s="151" t="s">
        <v>56</v>
      </c>
      <c r="F498" s="67">
        <v>9</v>
      </c>
      <c r="G498" s="51"/>
      <c r="H498" s="324">
        <f t="shared" si="51"/>
        <v>0</v>
      </c>
      <c r="I498" s="424" t="str">
        <f t="shared" ca="1" si="52"/>
        <v/>
      </c>
      <c r="J498" s="425" t="str">
        <f t="shared" si="56"/>
        <v>Removal of Existing Catch BasinsCW 2130-R12each</v>
      </c>
      <c r="K498" s="426" t="e">
        <v>#N/A</v>
      </c>
      <c r="L498" s="427" t="str">
        <f t="shared" ca="1" si="53"/>
        <v>,0</v>
      </c>
      <c r="M498" s="427" t="str">
        <f t="shared" ca="1" si="54"/>
        <v>C2</v>
      </c>
      <c r="N498" s="427" t="str">
        <f t="shared" ca="1" si="55"/>
        <v>C2</v>
      </c>
      <c r="O498" s="36"/>
    </row>
    <row r="499" spans="1:15" s="174" customFormat="1" ht="30" customHeight="1" x14ac:dyDescent="0.2">
      <c r="A499" s="173"/>
      <c r="B499" s="155" t="s">
        <v>571</v>
      </c>
      <c r="C499" s="167" t="s">
        <v>558</v>
      </c>
      <c r="D499" s="168" t="s">
        <v>556</v>
      </c>
      <c r="E499" s="169" t="s">
        <v>56</v>
      </c>
      <c r="F499" s="159">
        <v>10</v>
      </c>
      <c r="G499" s="244"/>
      <c r="H499" s="333">
        <f t="shared" si="51"/>
        <v>0</v>
      </c>
      <c r="I499" s="424" t="str">
        <f t="shared" ca="1" si="52"/>
        <v/>
      </c>
      <c r="J499" s="425" t="str">
        <f t="shared" si="56"/>
        <v>Removal of Existing Catch PitsCW 2130-R12each</v>
      </c>
      <c r="K499" s="426" t="e">
        <v>#N/A</v>
      </c>
      <c r="L499" s="427" t="str">
        <f t="shared" ca="1" si="53"/>
        <v>,0</v>
      </c>
      <c r="M499" s="427" t="str">
        <f t="shared" ca="1" si="54"/>
        <v>C2</v>
      </c>
      <c r="N499" s="427" t="str">
        <f t="shared" ca="1" si="55"/>
        <v>C2</v>
      </c>
      <c r="O499" s="36"/>
    </row>
    <row r="500" spans="1:15" s="174" customFormat="1" ht="30" customHeight="1" x14ac:dyDescent="0.2">
      <c r="A500" s="173"/>
      <c r="B500" s="56" t="s">
        <v>575</v>
      </c>
      <c r="C500" s="149" t="s">
        <v>459</v>
      </c>
      <c r="D500" s="150" t="s">
        <v>208</v>
      </c>
      <c r="E500" s="151"/>
      <c r="F500" s="67"/>
      <c r="G500" s="65"/>
      <c r="H500" s="324"/>
      <c r="I500" s="424" t="str">
        <f t="shared" ca="1" si="52"/>
        <v>LOCKED</v>
      </c>
      <c r="J500" s="425" t="str">
        <f t="shared" si="56"/>
        <v>Concrete Pipe Three-Edge Bearing TestCW 2130-R12</v>
      </c>
      <c r="K500" s="426" t="e">
        <v>#N/A</v>
      </c>
      <c r="L500" s="427" t="str">
        <f t="shared" ca="1" si="53"/>
        <v>,0</v>
      </c>
      <c r="M500" s="427" t="str">
        <f t="shared" ca="1" si="54"/>
        <v>C2</v>
      </c>
      <c r="N500" s="427" t="str">
        <f t="shared" ca="1" si="55"/>
        <v>C2</v>
      </c>
      <c r="O500" s="36"/>
    </row>
    <row r="501" spans="1:15" s="174" customFormat="1" ht="30" customHeight="1" x14ac:dyDescent="0.2">
      <c r="A501" s="173"/>
      <c r="B501" s="367" t="s">
        <v>29</v>
      </c>
      <c r="C501" s="149" t="s">
        <v>560</v>
      </c>
      <c r="D501" s="150"/>
      <c r="E501" s="151" t="s">
        <v>56</v>
      </c>
      <c r="F501" s="67">
        <v>1</v>
      </c>
      <c r="G501" s="51"/>
      <c r="H501" s="324">
        <f t="shared" si="51"/>
        <v>0</v>
      </c>
      <c r="I501" s="424" t="str">
        <f t="shared" ca="1" si="52"/>
        <v/>
      </c>
      <c r="J501" s="425" t="str">
        <f t="shared" si="56"/>
        <v>450mm C76-IIIeach</v>
      </c>
      <c r="K501" s="426" t="e">
        <v>#N/A</v>
      </c>
      <c r="L501" s="427" t="str">
        <f t="shared" ca="1" si="53"/>
        <v>,0</v>
      </c>
      <c r="M501" s="427" t="str">
        <f t="shared" ca="1" si="54"/>
        <v>C2</v>
      </c>
      <c r="N501" s="427" t="str">
        <f t="shared" ca="1" si="55"/>
        <v>C2</v>
      </c>
      <c r="O501" s="36"/>
    </row>
    <row r="502" spans="1:15" s="174" customFormat="1" ht="30" customHeight="1" x14ac:dyDescent="0.2">
      <c r="A502" s="173"/>
      <c r="B502" s="56" t="s">
        <v>32</v>
      </c>
      <c r="C502" s="166" t="s">
        <v>561</v>
      </c>
      <c r="D502" s="150"/>
      <c r="E502" s="151" t="s">
        <v>56</v>
      </c>
      <c r="F502" s="67">
        <v>1</v>
      </c>
      <c r="G502" s="51"/>
      <c r="H502" s="324">
        <f t="shared" si="51"/>
        <v>0</v>
      </c>
      <c r="I502" s="424" t="str">
        <f t="shared" ca="1" si="52"/>
        <v/>
      </c>
      <c r="J502" s="425" t="str">
        <f t="shared" si="56"/>
        <v>525mm C76-Veach</v>
      </c>
      <c r="K502" s="426" t="e">
        <v>#N/A</v>
      </c>
      <c r="L502" s="427" t="str">
        <f t="shared" ca="1" si="53"/>
        <v>,0</v>
      </c>
      <c r="M502" s="427" t="str">
        <f t="shared" ca="1" si="54"/>
        <v>C2</v>
      </c>
      <c r="N502" s="427" t="str">
        <f t="shared" ca="1" si="55"/>
        <v>C2</v>
      </c>
      <c r="O502" s="36"/>
    </row>
    <row r="503" spans="1:15" s="174" customFormat="1" ht="30" customHeight="1" x14ac:dyDescent="0.2">
      <c r="A503" s="173"/>
      <c r="B503" s="56" t="s">
        <v>35</v>
      </c>
      <c r="C503" s="166" t="s">
        <v>562</v>
      </c>
      <c r="D503" s="150"/>
      <c r="E503" s="151" t="s">
        <v>56</v>
      </c>
      <c r="F503" s="67">
        <v>1</v>
      </c>
      <c r="G503" s="51"/>
      <c r="H503" s="324">
        <f t="shared" ref="H503:H531" si="57">ROUND(G503*F503,2)</f>
        <v>0</v>
      </c>
      <c r="I503" s="424" t="str">
        <f t="shared" ca="1" si="52"/>
        <v/>
      </c>
      <c r="J503" s="425" t="str">
        <f t="shared" si="56"/>
        <v>600mm C76-IIIeach</v>
      </c>
      <c r="K503" s="426" t="e">
        <v>#N/A</v>
      </c>
      <c r="L503" s="427" t="str">
        <f t="shared" ca="1" si="53"/>
        <v>,0</v>
      </c>
      <c r="M503" s="427" t="str">
        <f t="shared" ca="1" si="54"/>
        <v>C2</v>
      </c>
      <c r="N503" s="427" t="str">
        <f t="shared" ca="1" si="55"/>
        <v>C2</v>
      </c>
      <c r="O503" s="36"/>
    </row>
    <row r="504" spans="1:15" s="174" customFormat="1" ht="30" customHeight="1" x14ac:dyDescent="0.2">
      <c r="A504" s="173"/>
      <c r="B504" s="56" t="s">
        <v>37</v>
      </c>
      <c r="C504" s="166" t="s">
        <v>513</v>
      </c>
      <c r="D504" s="150"/>
      <c r="E504" s="151" t="s">
        <v>56</v>
      </c>
      <c r="F504" s="67">
        <v>1</v>
      </c>
      <c r="G504" s="51"/>
      <c r="H504" s="324">
        <f t="shared" si="57"/>
        <v>0</v>
      </c>
      <c r="I504" s="424" t="str">
        <f t="shared" ca="1" si="52"/>
        <v/>
      </c>
      <c r="J504" s="425" t="str">
        <f t="shared" si="56"/>
        <v>1050mm C76-Veach</v>
      </c>
      <c r="K504" s="426" t="e">
        <v>#N/A</v>
      </c>
      <c r="L504" s="427" t="str">
        <f t="shared" ca="1" si="53"/>
        <v>,0</v>
      </c>
      <c r="M504" s="427" t="str">
        <f t="shared" ca="1" si="54"/>
        <v>C2</v>
      </c>
      <c r="N504" s="427" t="str">
        <f t="shared" ca="1" si="55"/>
        <v>C2</v>
      </c>
      <c r="O504" s="36"/>
    </row>
    <row r="505" spans="1:15" s="174" customFormat="1" ht="30" customHeight="1" x14ac:dyDescent="0.2">
      <c r="A505" s="173"/>
      <c r="B505" s="56" t="s">
        <v>584</v>
      </c>
      <c r="C505" s="149" t="s">
        <v>462</v>
      </c>
      <c r="D505" s="150" t="s">
        <v>463</v>
      </c>
      <c r="E505" s="151"/>
      <c r="F505" s="67"/>
      <c r="G505" s="65"/>
      <c r="H505" s="324"/>
      <c r="I505" s="424" t="str">
        <f t="shared" ca="1" si="52"/>
        <v>LOCKED</v>
      </c>
      <c r="J505" s="425" t="str">
        <f t="shared" si="56"/>
        <v>Sewer InspectionCW 2145-R3</v>
      </c>
      <c r="K505" s="426" t="e">
        <v>#N/A</v>
      </c>
      <c r="L505" s="427" t="str">
        <f t="shared" ca="1" si="53"/>
        <v>,0</v>
      </c>
      <c r="M505" s="427" t="str">
        <f t="shared" ca="1" si="54"/>
        <v>C2</v>
      </c>
      <c r="N505" s="427" t="str">
        <f t="shared" ca="1" si="55"/>
        <v>C2</v>
      </c>
      <c r="O505" s="36"/>
    </row>
    <row r="506" spans="1:15" s="174" customFormat="1" ht="30" customHeight="1" x14ac:dyDescent="0.2">
      <c r="A506" s="173"/>
      <c r="B506" s="367" t="s">
        <v>29</v>
      </c>
      <c r="C506" s="160" t="s">
        <v>536</v>
      </c>
      <c r="D506" s="150"/>
      <c r="E506" s="151" t="s">
        <v>34</v>
      </c>
      <c r="F506" s="67">
        <v>180</v>
      </c>
      <c r="G506" s="51"/>
      <c r="H506" s="324">
        <f t="shared" si="57"/>
        <v>0</v>
      </c>
      <c r="I506" s="424" t="str">
        <f t="shared" ca="1" si="52"/>
        <v/>
      </c>
      <c r="J506" s="425" t="str">
        <f t="shared" si="56"/>
        <v>250mmm</v>
      </c>
      <c r="K506" s="426" t="e">
        <v>#N/A</v>
      </c>
      <c r="L506" s="427" t="str">
        <f t="shared" ca="1" si="53"/>
        <v>,0</v>
      </c>
      <c r="M506" s="427" t="str">
        <f t="shared" ca="1" si="54"/>
        <v>C2</v>
      </c>
      <c r="N506" s="427" t="str">
        <f t="shared" ca="1" si="55"/>
        <v>C2</v>
      </c>
      <c r="O506" s="36"/>
    </row>
    <row r="507" spans="1:15" s="174" customFormat="1" ht="30" customHeight="1" x14ac:dyDescent="0.2">
      <c r="A507" s="173"/>
      <c r="B507" s="367" t="s">
        <v>32</v>
      </c>
      <c r="C507" s="160" t="s">
        <v>541</v>
      </c>
      <c r="D507" s="150"/>
      <c r="E507" s="151" t="s">
        <v>34</v>
      </c>
      <c r="F507" s="67">
        <v>215</v>
      </c>
      <c r="G507" s="51"/>
      <c r="H507" s="324">
        <f t="shared" si="57"/>
        <v>0</v>
      </c>
      <c r="I507" s="424" t="str">
        <f t="shared" ca="1" si="52"/>
        <v/>
      </c>
      <c r="J507" s="425" t="str">
        <f t="shared" si="56"/>
        <v>300mmm</v>
      </c>
      <c r="K507" s="426" t="e">
        <v>#N/A</v>
      </c>
      <c r="L507" s="427" t="str">
        <f t="shared" ca="1" si="53"/>
        <v>,0</v>
      </c>
      <c r="M507" s="427" t="str">
        <f t="shared" ca="1" si="54"/>
        <v>C2</v>
      </c>
      <c r="N507" s="427" t="str">
        <f t="shared" ca="1" si="55"/>
        <v>C2</v>
      </c>
      <c r="O507" s="36"/>
    </row>
    <row r="508" spans="1:15" s="174" customFormat="1" ht="30" customHeight="1" x14ac:dyDescent="0.2">
      <c r="A508" s="173"/>
      <c r="B508" s="367" t="s">
        <v>35</v>
      </c>
      <c r="C508" s="160" t="s">
        <v>542</v>
      </c>
      <c r="D508" s="150"/>
      <c r="E508" s="151" t="s">
        <v>34</v>
      </c>
      <c r="F508" s="67">
        <v>92</v>
      </c>
      <c r="G508" s="51"/>
      <c r="H508" s="324">
        <f t="shared" si="57"/>
        <v>0</v>
      </c>
      <c r="I508" s="424" t="str">
        <f t="shared" ca="1" si="52"/>
        <v/>
      </c>
      <c r="J508" s="425" t="str">
        <f t="shared" si="56"/>
        <v>375mmm</v>
      </c>
      <c r="K508" s="426" t="e">
        <v>#N/A</v>
      </c>
      <c r="L508" s="427" t="str">
        <f t="shared" ca="1" si="53"/>
        <v>,0</v>
      </c>
      <c r="M508" s="427" t="str">
        <f t="shared" ca="1" si="54"/>
        <v>C2</v>
      </c>
      <c r="N508" s="427" t="str">
        <f t="shared" ca="1" si="55"/>
        <v>C2</v>
      </c>
      <c r="O508" s="36"/>
    </row>
    <row r="509" spans="1:15" s="174" customFormat="1" ht="30" customHeight="1" x14ac:dyDescent="0.2">
      <c r="A509" s="173"/>
      <c r="B509" s="367" t="s">
        <v>37</v>
      </c>
      <c r="C509" s="160" t="s">
        <v>543</v>
      </c>
      <c r="D509" s="150"/>
      <c r="E509" s="151" t="s">
        <v>34</v>
      </c>
      <c r="F509" s="67">
        <v>270</v>
      </c>
      <c r="G509" s="51"/>
      <c r="H509" s="324">
        <f t="shared" si="57"/>
        <v>0</v>
      </c>
      <c r="I509" s="424" t="str">
        <f t="shared" ca="1" si="52"/>
        <v/>
      </c>
      <c r="J509" s="425" t="str">
        <f t="shared" si="56"/>
        <v>450mmm</v>
      </c>
      <c r="K509" s="426" t="e">
        <v>#N/A</v>
      </c>
      <c r="L509" s="427" t="str">
        <f t="shared" ca="1" si="53"/>
        <v>,0</v>
      </c>
      <c r="M509" s="427" t="str">
        <f t="shared" ca="1" si="54"/>
        <v>C2</v>
      </c>
      <c r="N509" s="427" t="str">
        <f t="shared" ca="1" si="55"/>
        <v>C2</v>
      </c>
      <c r="O509" s="36"/>
    </row>
    <row r="510" spans="1:15" s="174" customFormat="1" ht="30" customHeight="1" x14ac:dyDescent="0.2">
      <c r="A510" s="173"/>
      <c r="B510" s="369" t="s">
        <v>43</v>
      </c>
      <c r="C510" s="175" t="s">
        <v>552</v>
      </c>
      <c r="D510" s="154"/>
      <c r="E510" s="161" t="s">
        <v>34</v>
      </c>
      <c r="F510" s="67">
        <v>21</v>
      </c>
      <c r="G510" s="81"/>
      <c r="H510" s="61">
        <f t="shared" si="57"/>
        <v>0</v>
      </c>
      <c r="I510" s="424" t="str">
        <f t="shared" ca="1" si="52"/>
        <v/>
      </c>
      <c r="J510" s="425" t="str">
        <f t="shared" si="56"/>
        <v>525mmm</v>
      </c>
      <c r="K510" s="426" t="e">
        <v>#N/A</v>
      </c>
      <c r="L510" s="427" t="str">
        <f t="shared" ca="1" si="53"/>
        <v>,0</v>
      </c>
      <c r="M510" s="427" t="str">
        <f t="shared" ca="1" si="54"/>
        <v>C2</v>
      </c>
      <c r="N510" s="427" t="str">
        <f t="shared" ca="1" si="55"/>
        <v>C2</v>
      </c>
      <c r="O510" s="36"/>
    </row>
    <row r="511" spans="1:15" s="174" customFormat="1" ht="30" customHeight="1" x14ac:dyDescent="0.2">
      <c r="A511" s="173"/>
      <c r="B511" s="367" t="s">
        <v>44</v>
      </c>
      <c r="C511" s="160" t="s">
        <v>544</v>
      </c>
      <c r="D511" s="150"/>
      <c r="E511" s="151" t="s">
        <v>34</v>
      </c>
      <c r="F511" s="67">
        <v>108</v>
      </c>
      <c r="G511" s="51"/>
      <c r="H511" s="324">
        <f t="shared" si="57"/>
        <v>0</v>
      </c>
      <c r="I511" s="424" t="str">
        <f t="shared" ca="1" si="52"/>
        <v/>
      </c>
      <c r="J511" s="425" t="str">
        <f t="shared" si="56"/>
        <v>600mmm</v>
      </c>
      <c r="K511" s="426" t="e">
        <v>#N/A</v>
      </c>
      <c r="L511" s="427" t="str">
        <f t="shared" ca="1" si="53"/>
        <v>,0</v>
      </c>
      <c r="M511" s="427" t="str">
        <f t="shared" ca="1" si="54"/>
        <v>C2</v>
      </c>
      <c r="N511" s="427" t="str">
        <f t="shared" ca="1" si="55"/>
        <v>C2</v>
      </c>
      <c r="O511" s="36"/>
    </row>
    <row r="512" spans="1:15" s="174" customFormat="1" ht="30" customHeight="1" x14ac:dyDescent="0.2">
      <c r="A512" s="173"/>
      <c r="B512" s="367" t="s">
        <v>312</v>
      </c>
      <c r="C512" s="160" t="s">
        <v>547</v>
      </c>
      <c r="D512" s="150"/>
      <c r="E512" s="151" t="s">
        <v>34</v>
      </c>
      <c r="F512" s="67">
        <v>300</v>
      </c>
      <c r="G512" s="51"/>
      <c r="H512" s="324">
        <f t="shared" si="57"/>
        <v>0</v>
      </c>
      <c r="I512" s="424" t="str">
        <f t="shared" ca="1" si="52"/>
        <v/>
      </c>
      <c r="J512" s="425" t="str">
        <f t="shared" si="56"/>
        <v>1050mmm</v>
      </c>
      <c r="K512" s="426" t="e">
        <v>#N/A</v>
      </c>
      <c r="L512" s="427" t="str">
        <f t="shared" ca="1" si="53"/>
        <v>,0</v>
      </c>
      <c r="M512" s="427" t="str">
        <f t="shared" ca="1" si="54"/>
        <v>C2</v>
      </c>
      <c r="N512" s="427" t="str">
        <f t="shared" ca="1" si="55"/>
        <v>C2</v>
      </c>
      <c r="O512" s="36"/>
    </row>
    <row r="513" spans="1:15" s="174" customFormat="1" ht="30" customHeight="1" x14ac:dyDescent="0.2">
      <c r="A513" s="173"/>
      <c r="B513" s="56" t="s">
        <v>587</v>
      </c>
      <c r="C513" s="176" t="s">
        <v>262</v>
      </c>
      <c r="D513" s="99" t="s">
        <v>263</v>
      </c>
      <c r="E513" s="177" t="s">
        <v>88</v>
      </c>
      <c r="F513" s="67">
        <v>410</v>
      </c>
      <c r="G513" s="51"/>
      <c r="H513" s="324">
        <f t="shared" si="57"/>
        <v>0</v>
      </c>
      <c r="I513" s="424" t="str">
        <f t="shared" ca="1" si="52"/>
        <v/>
      </c>
      <c r="J513" s="425" t="str">
        <f t="shared" si="56"/>
        <v>Grouted Stone RiprapCW 3615-R2m³</v>
      </c>
      <c r="K513" s="426" t="e">
        <v>#N/A</v>
      </c>
      <c r="L513" s="427" t="str">
        <f t="shared" ca="1" si="53"/>
        <v>,0</v>
      </c>
      <c r="M513" s="427" t="str">
        <f t="shared" ca="1" si="54"/>
        <v>C2</v>
      </c>
      <c r="N513" s="427" t="str">
        <f t="shared" ca="1" si="55"/>
        <v>C2</v>
      </c>
      <c r="O513" s="36"/>
    </row>
    <row r="514" spans="1:15" s="174" customFormat="1" ht="30" customHeight="1" x14ac:dyDescent="0.2">
      <c r="A514" s="173"/>
      <c r="B514" s="178" t="s">
        <v>591</v>
      </c>
      <c r="C514" s="149" t="s">
        <v>566</v>
      </c>
      <c r="D514" s="154" t="s">
        <v>567</v>
      </c>
      <c r="E514" s="161" t="s">
        <v>56</v>
      </c>
      <c r="F514" s="67">
        <v>1</v>
      </c>
      <c r="G514" s="51"/>
      <c r="H514" s="324">
        <f t="shared" si="57"/>
        <v>0</v>
      </c>
      <c r="I514" s="424" t="str">
        <f t="shared" ca="1" si="52"/>
        <v/>
      </c>
      <c r="J514" s="425" t="str">
        <f t="shared" si="56"/>
        <v>Heat Trace Cable System for SSPeach</v>
      </c>
      <c r="K514" s="426" t="e">
        <v>#N/A</v>
      </c>
      <c r="L514" s="427" t="str">
        <f t="shared" ca="1" si="53"/>
        <v>,0</v>
      </c>
      <c r="M514" s="427" t="str">
        <f t="shared" ca="1" si="54"/>
        <v>C2</v>
      </c>
      <c r="N514" s="427" t="str">
        <f t="shared" ca="1" si="55"/>
        <v>C2</v>
      </c>
      <c r="O514" s="36"/>
    </row>
    <row r="515" spans="1:15" s="174" customFormat="1" ht="30" customHeight="1" x14ac:dyDescent="0.2">
      <c r="A515" s="173"/>
      <c r="B515" s="178" t="s">
        <v>595</v>
      </c>
      <c r="C515" s="149" t="s">
        <v>569</v>
      </c>
      <c r="D515" s="154" t="s">
        <v>570</v>
      </c>
      <c r="E515" s="161" t="s">
        <v>56</v>
      </c>
      <c r="F515" s="67">
        <v>6</v>
      </c>
      <c r="G515" s="51"/>
      <c r="H515" s="324">
        <f t="shared" si="57"/>
        <v>0</v>
      </c>
      <c r="I515" s="424" t="str">
        <f t="shared" ca="1" si="52"/>
        <v/>
      </c>
      <c r="J515" s="425" t="str">
        <f t="shared" si="56"/>
        <v>Catch Pit Insulationeach</v>
      </c>
      <c r="K515" s="426" t="e">
        <v>#N/A</v>
      </c>
      <c r="L515" s="427" t="str">
        <f t="shared" ca="1" si="53"/>
        <v>,0</v>
      </c>
      <c r="M515" s="427" t="str">
        <f t="shared" ca="1" si="54"/>
        <v>C2</v>
      </c>
      <c r="N515" s="427" t="str">
        <f t="shared" ca="1" si="55"/>
        <v>C2</v>
      </c>
      <c r="O515" s="36"/>
    </row>
    <row r="516" spans="1:15" s="174" customFormat="1" ht="45" customHeight="1" x14ac:dyDescent="0.2">
      <c r="A516" s="173"/>
      <c r="B516" s="178" t="s">
        <v>830</v>
      </c>
      <c r="C516" s="149" t="s">
        <v>572</v>
      </c>
      <c r="D516" s="154" t="s">
        <v>573</v>
      </c>
      <c r="E516" s="161" t="s">
        <v>20</v>
      </c>
      <c r="F516" s="67">
        <v>1</v>
      </c>
      <c r="G516" s="51"/>
      <c r="H516" s="324">
        <f t="shared" si="57"/>
        <v>0</v>
      </c>
      <c r="I516" s="424" t="str">
        <f t="shared" ca="1" si="52"/>
        <v/>
      </c>
      <c r="J516" s="425" t="str">
        <f t="shared" si="56"/>
        <v>300 SSP Installation Thru Retaining Wall c/w 400mm Steel Casing and End SealsL.S.</v>
      </c>
      <c r="K516" s="426" t="e">
        <v>#N/A</v>
      </c>
      <c r="L516" s="427" t="str">
        <f t="shared" ca="1" si="53"/>
        <v>,0</v>
      </c>
      <c r="M516" s="427" t="str">
        <f t="shared" ca="1" si="54"/>
        <v>C2</v>
      </c>
      <c r="N516" s="427" t="str">
        <f t="shared" ca="1" si="55"/>
        <v>C2</v>
      </c>
      <c r="O516" s="36"/>
    </row>
    <row r="517" spans="1:15" s="174" customFormat="1" ht="36" customHeight="1" x14ac:dyDescent="0.2">
      <c r="A517" s="173"/>
      <c r="B517" s="152"/>
      <c r="C517" s="179" t="s">
        <v>574</v>
      </c>
      <c r="D517" s="154"/>
      <c r="E517" s="161"/>
      <c r="F517" s="67"/>
      <c r="G517" s="65"/>
      <c r="H517" s="324"/>
      <c r="I517" s="424" t="str">
        <f t="shared" ca="1" si="52"/>
        <v>LOCKED</v>
      </c>
      <c r="J517" s="425" t="str">
        <f t="shared" si="56"/>
        <v>DRY POND</v>
      </c>
      <c r="K517" s="426" t="e">
        <v>#N/A</v>
      </c>
      <c r="L517" s="427" t="str">
        <f t="shared" ca="1" si="53"/>
        <v>,0</v>
      </c>
      <c r="M517" s="427" t="str">
        <f t="shared" ca="1" si="54"/>
        <v>C2</v>
      </c>
      <c r="N517" s="427" t="str">
        <f t="shared" ca="1" si="55"/>
        <v>C2</v>
      </c>
      <c r="O517" s="36"/>
    </row>
    <row r="518" spans="1:15" s="174" customFormat="1" ht="30" customHeight="1" x14ac:dyDescent="0.2">
      <c r="A518" s="173"/>
      <c r="B518" s="56" t="s">
        <v>831</v>
      </c>
      <c r="C518" s="166" t="s">
        <v>576</v>
      </c>
      <c r="D518" s="154"/>
      <c r="E518" s="161"/>
      <c r="F518" s="67"/>
      <c r="G518" s="65"/>
      <c r="H518" s="324"/>
      <c r="I518" s="424" t="str">
        <f t="shared" ref="I518:I581" ca="1" si="58">IF(CELL("protect",$G518)=1, "LOCKED", "")</f>
        <v>LOCKED</v>
      </c>
      <c r="J518" s="425" t="str">
        <f t="shared" si="56"/>
        <v>Removals</v>
      </c>
      <c r="K518" s="426" t="e">
        <v>#N/A</v>
      </c>
      <c r="L518" s="427" t="str">
        <f t="shared" ref="L518:L581" ca="1" si="59">CELL("format",$F518)</f>
        <v>,0</v>
      </c>
      <c r="M518" s="427" t="str">
        <f t="shared" ref="M518:M581" ca="1" si="60">CELL("format",$G518)</f>
        <v>C2</v>
      </c>
      <c r="N518" s="427" t="str">
        <f t="shared" ref="N518:N581" ca="1" si="61">CELL("format",$H518)</f>
        <v>C2</v>
      </c>
      <c r="O518" s="36"/>
    </row>
    <row r="519" spans="1:15" s="174" customFormat="1" ht="33" customHeight="1" x14ac:dyDescent="0.2">
      <c r="A519" s="173"/>
      <c r="B519" s="367" t="s">
        <v>29</v>
      </c>
      <c r="C519" s="160" t="s">
        <v>577</v>
      </c>
      <c r="D519" s="154" t="s">
        <v>427</v>
      </c>
      <c r="E519" s="161" t="s">
        <v>34</v>
      </c>
      <c r="F519" s="67">
        <v>130</v>
      </c>
      <c r="G519" s="51"/>
      <c r="H519" s="324">
        <f t="shared" si="57"/>
        <v>0</v>
      </c>
      <c r="I519" s="424" t="str">
        <f t="shared" ca="1" si="58"/>
        <v/>
      </c>
      <c r="J519" s="425" t="str">
        <f t="shared" ref="J519:J582" si="62">CLEAN(CONCATENATE(TRIM($A519),TRIM($C519),IF(LEFT($D519)&lt;&gt;"E",TRIM($D519),),TRIM($E519)))</f>
        <v>300mm Abandoned Non-Asbestos Cement Watermain Removalm</v>
      </c>
      <c r="K519" s="426" t="e">
        <v>#N/A</v>
      </c>
      <c r="L519" s="427" t="str">
        <f t="shared" ca="1" si="59"/>
        <v>,0</v>
      </c>
      <c r="M519" s="427" t="str">
        <f t="shared" ca="1" si="60"/>
        <v>C2</v>
      </c>
      <c r="N519" s="427" t="str">
        <f t="shared" ca="1" si="61"/>
        <v>C2</v>
      </c>
      <c r="O519" s="36"/>
    </row>
    <row r="520" spans="1:15" s="174" customFormat="1" ht="36" customHeight="1" x14ac:dyDescent="0.2">
      <c r="A520" s="173"/>
      <c r="B520" s="367" t="s">
        <v>32</v>
      </c>
      <c r="C520" s="162" t="s">
        <v>578</v>
      </c>
      <c r="D520" s="154" t="s">
        <v>579</v>
      </c>
      <c r="E520" s="161" t="s">
        <v>34</v>
      </c>
      <c r="F520" s="67">
        <v>75</v>
      </c>
      <c r="G520" s="51"/>
      <c r="H520" s="324">
        <f t="shared" si="57"/>
        <v>0</v>
      </c>
      <c r="I520" s="424" t="str">
        <f t="shared" ca="1" si="58"/>
        <v/>
      </c>
      <c r="J520" s="425" t="str">
        <f t="shared" si="62"/>
        <v>450mm Abandoned Asbestos Cement Watermainm</v>
      </c>
      <c r="K520" s="426" t="e">
        <v>#N/A</v>
      </c>
      <c r="L520" s="427" t="str">
        <f t="shared" ca="1" si="59"/>
        <v>,0</v>
      </c>
      <c r="M520" s="427" t="str">
        <f t="shared" ca="1" si="60"/>
        <v>C2</v>
      </c>
      <c r="N520" s="427" t="str">
        <f t="shared" ca="1" si="61"/>
        <v>C2</v>
      </c>
      <c r="O520" s="36"/>
    </row>
    <row r="521" spans="1:15" s="174" customFormat="1" ht="36" customHeight="1" x14ac:dyDescent="0.2">
      <c r="A521" s="173"/>
      <c r="B521" s="367" t="s">
        <v>35</v>
      </c>
      <c r="C521" s="160" t="s">
        <v>580</v>
      </c>
      <c r="D521" s="154" t="s">
        <v>427</v>
      </c>
      <c r="E521" s="161" t="s">
        <v>34</v>
      </c>
      <c r="F521" s="67">
        <v>105</v>
      </c>
      <c r="G521" s="51"/>
      <c r="H521" s="324">
        <f t="shared" si="57"/>
        <v>0</v>
      </c>
      <c r="I521" s="424" t="str">
        <f t="shared" ca="1" si="58"/>
        <v/>
      </c>
      <c r="J521" s="425" t="str">
        <f t="shared" si="62"/>
        <v>500mm Abandoned Non-Asbestos Cement Watermain Removalm</v>
      </c>
      <c r="K521" s="426" t="e">
        <v>#N/A</v>
      </c>
      <c r="L521" s="427" t="str">
        <f t="shared" ca="1" si="59"/>
        <v>,0</v>
      </c>
      <c r="M521" s="427" t="str">
        <f t="shared" ca="1" si="60"/>
        <v>C2</v>
      </c>
      <c r="N521" s="427" t="str">
        <f t="shared" ca="1" si="61"/>
        <v>C2</v>
      </c>
      <c r="O521" s="36"/>
    </row>
    <row r="522" spans="1:15" s="106" customFormat="1" ht="30" customHeight="1" x14ac:dyDescent="0.2">
      <c r="A522" s="180"/>
      <c r="B522" s="145" t="s">
        <v>37</v>
      </c>
      <c r="C522" s="160" t="s">
        <v>581</v>
      </c>
      <c r="D522" s="154" t="s">
        <v>390</v>
      </c>
      <c r="E522" s="177" t="s">
        <v>88</v>
      </c>
      <c r="F522" s="67">
        <v>150</v>
      </c>
      <c r="G522" s="51"/>
      <c r="H522" s="324">
        <f t="shared" si="57"/>
        <v>0</v>
      </c>
      <c r="I522" s="424" t="str">
        <f t="shared" ca="1" si="58"/>
        <v/>
      </c>
      <c r="J522" s="425" t="str">
        <f t="shared" si="62"/>
        <v>Abandoned Reservoir Foundationm³</v>
      </c>
      <c r="K522" s="426" t="e">
        <v>#N/A</v>
      </c>
      <c r="L522" s="427" t="str">
        <f t="shared" ca="1" si="59"/>
        <v>,0</v>
      </c>
      <c r="M522" s="427" t="str">
        <f t="shared" ca="1" si="60"/>
        <v>C2</v>
      </c>
      <c r="N522" s="427" t="str">
        <f t="shared" ca="1" si="61"/>
        <v>C2</v>
      </c>
      <c r="O522" s="36"/>
    </row>
    <row r="523" spans="1:15" s="106" customFormat="1" ht="30" customHeight="1" x14ac:dyDescent="0.2">
      <c r="A523" s="180"/>
      <c r="B523" s="145" t="s">
        <v>43</v>
      </c>
      <c r="C523" s="160" t="s">
        <v>582</v>
      </c>
      <c r="D523" s="154" t="s">
        <v>390</v>
      </c>
      <c r="E523" s="177" t="s">
        <v>88</v>
      </c>
      <c r="F523" s="67">
        <v>65</v>
      </c>
      <c r="G523" s="51"/>
      <c r="H523" s="324">
        <f t="shared" si="57"/>
        <v>0</v>
      </c>
      <c r="I523" s="424" t="str">
        <f t="shared" ca="1" si="58"/>
        <v/>
      </c>
      <c r="J523" s="425" t="str">
        <f t="shared" si="62"/>
        <v>Abandoned Pump House Foundationm³</v>
      </c>
      <c r="K523" s="426" t="e">
        <v>#N/A</v>
      </c>
      <c r="L523" s="427" t="str">
        <f t="shared" ca="1" si="59"/>
        <v>,0</v>
      </c>
      <c r="M523" s="427" t="str">
        <f t="shared" ca="1" si="60"/>
        <v>C2</v>
      </c>
      <c r="N523" s="427" t="str">
        <f t="shared" ca="1" si="61"/>
        <v>C2</v>
      </c>
      <c r="O523" s="36"/>
    </row>
    <row r="524" spans="1:15" s="106" customFormat="1" ht="30" customHeight="1" x14ac:dyDescent="0.2">
      <c r="A524" s="180"/>
      <c r="B524" s="145" t="s">
        <v>44</v>
      </c>
      <c r="C524" s="160" t="s">
        <v>583</v>
      </c>
      <c r="D524" s="154" t="s">
        <v>390</v>
      </c>
      <c r="E524" s="177" t="s">
        <v>88</v>
      </c>
      <c r="F524" s="67">
        <v>15</v>
      </c>
      <c r="G524" s="51"/>
      <c r="H524" s="324">
        <f t="shared" si="57"/>
        <v>0</v>
      </c>
      <c r="I524" s="424" t="str">
        <f t="shared" ca="1" si="58"/>
        <v/>
      </c>
      <c r="J524" s="425" t="str">
        <f t="shared" si="62"/>
        <v>Abandoned Valve Pit/Chamber Foundationm³</v>
      </c>
      <c r="K524" s="426" t="e">
        <v>#N/A</v>
      </c>
      <c r="L524" s="427" t="str">
        <f t="shared" ca="1" si="59"/>
        <v>,0</v>
      </c>
      <c r="M524" s="427" t="str">
        <f t="shared" ca="1" si="60"/>
        <v>C2</v>
      </c>
      <c r="N524" s="427" t="str">
        <f t="shared" ca="1" si="61"/>
        <v>C2</v>
      </c>
      <c r="O524" s="36"/>
    </row>
    <row r="525" spans="1:15" s="174" customFormat="1" ht="30" customHeight="1" x14ac:dyDescent="0.2">
      <c r="A525" s="173"/>
      <c r="B525" s="56" t="s">
        <v>832</v>
      </c>
      <c r="C525" s="166" t="s">
        <v>82</v>
      </c>
      <c r="D525" s="154" t="s">
        <v>585</v>
      </c>
      <c r="E525" s="161" t="s">
        <v>586</v>
      </c>
      <c r="F525" s="67">
        <v>1</v>
      </c>
      <c r="G525" s="51"/>
      <c r="H525" s="324">
        <f t="shared" si="57"/>
        <v>0</v>
      </c>
      <c r="I525" s="424" t="str">
        <f t="shared" ca="1" si="58"/>
        <v/>
      </c>
      <c r="J525" s="425" t="str">
        <f t="shared" si="62"/>
        <v>Clearing and GrubbingCW 3010-R12ha</v>
      </c>
      <c r="K525" s="426" t="e">
        <v>#N/A</v>
      </c>
      <c r="L525" s="427" t="str">
        <f t="shared" ca="1" si="59"/>
        <v>,0</v>
      </c>
      <c r="M525" s="427" t="str">
        <f t="shared" ca="1" si="60"/>
        <v>C2</v>
      </c>
      <c r="N525" s="427" t="str">
        <f t="shared" ca="1" si="61"/>
        <v>C2</v>
      </c>
      <c r="O525" s="36"/>
    </row>
    <row r="526" spans="1:15" s="174" customFormat="1" ht="30" customHeight="1" x14ac:dyDescent="0.2">
      <c r="A526" s="173"/>
      <c r="B526" s="155" t="s">
        <v>833</v>
      </c>
      <c r="C526" s="167" t="s">
        <v>588</v>
      </c>
      <c r="D526" s="182" t="s">
        <v>589</v>
      </c>
      <c r="E526" s="158" t="s">
        <v>590</v>
      </c>
      <c r="F526" s="159">
        <v>12500</v>
      </c>
      <c r="G526" s="413"/>
      <c r="H526" s="333">
        <f t="shared" si="57"/>
        <v>0</v>
      </c>
      <c r="I526" s="424" t="str">
        <f t="shared" ca="1" si="58"/>
        <v/>
      </c>
      <c r="J526" s="425" t="str">
        <f t="shared" si="62"/>
        <v>Preparation of Existing Ground SurfaceCW 3170-R12m2</v>
      </c>
      <c r="K526" s="426" t="e">
        <v>#N/A</v>
      </c>
      <c r="L526" s="427" t="str">
        <f t="shared" ca="1" si="59"/>
        <v>,0</v>
      </c>
      <c r="M526" s="427" t="str">
        <f t="shared" ca="1" si="60"/>
        <v>C2</v>
      </c>
      <c r="N526" s="427" t="str">
        <f t="shared" ca="1" si="61"/>
        <v>C2</v>
      </c>
      <c r="O526" s="36"/>
    </row>
    <row r="527" spans="1:15" s="174" customFormat="1" ht="30" customHeight="1" x14ac:dyDescent="0.2">
      <c r="A527" s="173"/>
      <c r="B527" s="56" t="s">
        <v>834</v>
      </c>
      <c r="C527" s="166" t="s">
        <v>592</v>
      </c>
      <c r="D527" s="154" t="s">
        <v>589</v>
      </c>
      <c r="E527" s="161"/>
      <c r="F527" s="67"/>
      <c r="G527" s="65"/>
      <c r="H527" s="324"/>
      <c r="I527" s="424" t="str">
        <f t="shared" ca="1" si="58"/>
        <v>LOCKED</v>
      </c>
      <c r="J527" s="425" t="str">
        <f t="shared" si="62"/>
        <v>Common ExcavationCW 3170-R12</v>
      </c>
      <c r="K527" s="426" t="e">
        <v>#N/A</v>
      </c>
      <c r="L527" s="427" t="str">
        <f t="shared" ca="1" si="59"/>
        <v>,0</v>
      </c>
      <c r="M527" s="427" t="str">
        <f t="shared" ca="1" si="60"/>
        <v>C2</v>
      </c>
      <c r="N527" s="427" t="str">
        <f t="shared" ca="1" si="61"/>
        <v>C2</v>
      </c>
      <c r="O527" s="36"/>
    </row>
    <row r="528" spans="1:15" s="174" customFormat="1" ht="30" customHeight="1" x14ac:dyDescent="0.2">
      <c r="A528" s="173"/>
      <c r="B528" s="367" t="s">
        <v>29</v>
      </c>
      <c r="C528" s="160" t="s">
        <v>593</v>
      </c>
      <c r="D528" s="154"/>
      <c r="E528" s="161" t="s">
        <v>452</v>
      </c>
      <c r="F528" s="67">
        <v>8400</v>
      </c>
      <c r="G528" s="405"/>
      <c r="H528" s="324">
        <f t="shared" si="57"/>
        <v>0</v>
      </c>
      <c r="I528" s="424" t="str">
        <f t="shared" ca="1" si="58"/>
        <v/>
      </c>
      <c r="J528" s="425" t="str">
        <f t="shared" si="62"/>
        <v>Suitable Sitem3</v>
      </c>
      <c r="K528" s="426" t="e">
        <v>#N/A</v>
      </c>
      <c r="L528" s="427" t="str">
        <f t="shared" ca="1" si="59"/>
        <v>,0</v>
      </c>
      <c r="M528" s="427" t="str">
        <f t="shared" ca="1" si="60"/>
        <v>C2</v>
      </c>
      <c r="N528" s="427" t="str">
        <f t="shared" ca="1" si="61"/>
        <v>C2</v>
      </c>
      <c r="O528" s="36"/>
    </row>
    <row r="529" spans="1:15" s="174" customFormat="1" ht="30" customHeight="1" x14ac:dyDescent="0.2">
      <c r="A529" s="173"/>
      <c r="B529" s="367" t="s">
        <v>32</v>
      </c>
      <c r="C529" s="160" t="s">
        <v>594</v>
      </c>
      <c r="D529" s="154"/>
      <c r="E529" s="161" t="s">
        <v>452</v>
      </c>
      <c r="F529" s="67">
        <v>100</v>
      </c>
      <c r="G529" s="51"/>
      <c r="H529" s="324">
        <f t="shared" si="57"/>
        <v>0</v>
      </c>
      <c r="I529" s="424" t="str">
        <f t="shared" ca="1" si="58"/>
        <v/>
      </c>
      <c r="J529" s="425" t="str">
        <f t="shared" si="62"/>
        <v>Unsuitable Sitem3</v>
      </c>
      <c r="K529" s="426" t="e">
        <v>#N/A</v>
      </c>
      <c r="L529" s="427" t="str">
        <f t="shared" ca="1" si="59"/>
        <v>,0</v>
      </c>
      <c r="M529" s="427" t="str">
        <f t="shared" ca="1" si="60"/>
        <v>C2</v>
      </c>
      <c r="N529" s="427" t="str">
        <f t="shared" ca="1" si="61"/>
        <v>C2</v>
      </c>
      <c r="O529" s="36"/>
    </row>
    <row r="530" spans="1:15" s="174" customFormat="1" ht="30" customHeight="1" x14ac:dyDescent="0.2">
      <c r="A530" s="173"/>
      <c r="B530" s="56" t="s">
        <v>848</v>
      </c>
      <c r="C530" s="166" t="s">
        <v>596</v>
      </c>
      <c r="D530" s="154" t="s">
        <v>589</v>
      </c>
      <c r="E530" s="161"/>
      <c r="F530" s="67"/>
      <c r="G530" s="65"/>
      <c r="H530" s="324"/>
      <c r="I530" s="424" t="str">
        <f t="shared" ca="1" si="58"/>
        <v>LOCKED</v>
      </c>
      <c r="J530" s="425" t="str">
        <f t="shared" si="62"/>
        <v>Fill MaterialCW 3170-R12</v>
      </c>
      <c r="K530" s="426" t="e">
        <v>#N/A</v>
      </c>
      <c r="L530" s="427" t="str">
        <f t="shared" ca="1" si="59"/>
        <v>,0</v>
      </c>
      <c r="M530" s="427" t="str">
        <f t="shared" ca="1" si="60"/>
        <v>C2</v>
      </c>
      <c r="N530" s="427" t="str">
        <f t="shared" ca="1" si="61"/>
        <v>C2</v>
      </c>
      <c r="O530" s="36"/>
    </row>
    <row r="531" spans="1:15" s="174" customFormat="1" ht="30" customHeight="1" x14ac:dyDescent="0.2">
      <c r="A531" s="173"/>
      <c r="B531" s="367" t="s">
        <v>29</v>
      </c>
      <c r="C531" s="160" t="s">
        <v>593</v>
      </c>
      <c r="D531" s="154"/>
      <c r="E531" s="161" t="s">
        <v>452</v>
      </c>
      <c r="F531" s="67">
        <v>1500</v>
      </c>
      <c r="G531" s="51"/>
      <c r="H531" s="324">
        <f t="shared" si="57"/>
        <v>0</v>
      </c>
      <c r="I531" s="424" t="str">
        <f t="shared" ca="1" si="58"/>
        <v/>
      </c>
      <c r="J531" s="425" t="str">
        <f t="shared" si="62"/>
        <v>Suitable Sitem3</v>
      </c>
      <c r="K531" s="426" t="e">
        <v>#N/A</v>
      </c>
      <c r="L531" s="427" t="str">
        <f t="shared" ca="1" si="59"/>
        <v>,0</v>
      </c>
      <c r="M531" s="427" t="str">
        <f t="shared" ca="1" si="60"/>
        <v>C2</v>
      </c>
      <c r="N531" s="427" t="str">
        <f t="shared" ca="1" si="61"/>
        <v>C2</v>
      </c>
      <c r="O531" s="36"/>
    </row>
    <row r="532" spans="1:15" ht="36" customHeight="1" x14ac:dyDescent="0.2">
      <c r="A532" s="15"/>
      <c r="B532" s="183" t="str">
        <f>B280</f>
        <v>D</v>
      </c>
      <c r="C532" s="453" t="str">
        <f>C280</f>
        <v>PLESSIS ROAD - MISCELLANEOUS WATERMAIN, WASTEWATER SEWER AND LAND DRAINAGE WORKS</v>
      </c>
      <c r="D532" s="454"/>
      <c r="E532" s="454"/>
      <c r="F532" s="455"/>
      <c r="G532" s="334" t="s">
        <v>77</v>
      </c>
      <c r="H532" s="335">
        <f>SUM(H282:H531)</f>
        <v>0</v>
      </c>
      <c r="I532" s="424" t="str">
        <f t="shared" ca="1" si="58"/>
        <v>LOCKED</v>
      </c>
      <c r="J532" s="425" t="str">
        <f t="shared" si="62"/>
        <v>PLESSIS ROAD - MISCELLANEOUS WATERMAIN, WASTEWATER SEWER AND LAND DRAINAGE WORKS</v>
      </c>
      <c r="K532" s="426" t="e">
        <v>#N/A</v>
      </c>
      <c r="L532" s="427" t="str">
        <f t="shared" ca="1" si="59"/>
        <v>G</v>
      </c>
      <c r="M532" s="427" t="str">
        <f t="shared" ca="1" si="60"/>
        <v>C2</v>
      </c>
      <c r="N532" s="427" t="str">
        <f t="shared" ca="1" si="61"/>
        <v>C2</v>
      </c>
      <c r="O532" s="36"/>
    </row>
    <row r="533" spans="1:15" ht="36" customHeight="1" x14ac:dyDescent="0.2">
      <c r="A533" s="15"/>
      <c r="B533" s="140" t="s">
        <v>597</v>
      </c>
      <c r="C533" s="451" t="s">
        <v>598</v>
      </c>
      <c r="D533" s="451"/>
      <c r="E533" s="451"/>
      <c r="F533" s="451"/>
      <c r="G533" s="451"/>
      <c r="H533" s="452"/>
      <c r="I533" s="424" t="str">
        <f t="shared" ca="1" si="58"/>
        <v>LOCKED</v>
      </c>
      <c r="J533" s="425" t="str">
        <f t="shared" si="62"/>
        <v>LANDSCAPING</v>
      </c>
      <c r="K533" s="426" t="e">
        <v>#N/A</v>
      </c>
      <c r="L533" s="427" t="str">
        <f t="shared" ca="1" si="59"/>
        <v>F0</v>
      </c>
      <c r="M533" s="427" t="str">
        <f t="shared" ca="1" si="60"/>
        <v>F0</v>
      </c>
      <c r="N533" s="427" t="str">
        <f t="shared" ca="1" si="61"/>
        <v>F0</v>
      </c>
      <c r="O533" s="36"/>
    </row>
    <row r="534" spans="1:15" ht="30" customHeight="1" x14ac:dyDescent="0.2">
      <c r="A534" s="173"/>
      <c r="B534" s="133" t="s">
        <v>599</v>
      </c>
      <c r="C534" s="166" t="s">
        <v>600</v>
      </c>
      <c r="D534" s="154" t="s">
        <v>601</v>
      </c>
      <c r="E534" s="161"/>
      <c r="F534" s="67"/>
      <c r="G534" s="65"/>
      <c r="H534" s="324"/>
      <c r="I534" s="424" t="str">
        <f t="shared" ca="1" si="58"/>
        <v>LOCKED</v>
      </c>
      <c r="J534" s="425" t="str">
        <f t="shared" si="62"/>
        <v>Sodding</v>
      </c>
      <c r="K534" s="426" t="e">
        <v>#N/A</v>
      </c>
      <c r="L534" s="427" t="str">
        <f t="shared" ca="1" si="59"/>
        <v>,0</v>
      </c>
      <c r="M534" s="427" t="str">
        <f t="shared" ca="1" si="60"/>
        <v>C2</v>
      </c>
      <c r="N534" s="427" t="str">
        <f t="shared" ca="1" si="61"/>
        <v>C2</v>
      </c>
      <c r="O534" s="36"/>
    </row>
    <row r="535" spans="1:15" ht="30" customHeight="1" x14ac:dyDescent="0.2">
      <c r="A535" s="173"/>
      <c r="B535" s="145" t="s">
        <v>29</v>
      </c>
      <c r="C535" s="160" t="s">
        <v>602</v>
      </c>
      <c r="D535" s="150"/>
      <c r="E535" s="150" t="s">
        <v>84</v>
      </c>
      <c r="F535" s="67">
        <v>925</v>
      </c>
      <c r="G535" s="51"/>
      <c r="H535" s="324">
        <f t="shared" ref="H535:H584" si="63">ROUND(G535*F535,2)</f>
        <v>0</v>
      </c>
      <c r="I535" s="424" t="str">
        <f t="shared" ca="1" si="58"/>
        <v/>
      </c>
      <c r="J535" s="425" t="str">
        <f t="shared" si="62"/>
        <v>width &lt; or = 600mm (no topsoil)m²</v>
      </c>
      <c r="K535" s="426" t="e">
        <v>#N/A</v>
      </c>
      <c r="L535" s="427" t="str">
        <f t="shared" ca="1" si="59"/>
        <v>,0</v>
      </c>
      <c r="M535" s="427" t="str">
        <f t="shared" ca="1" si="60"/>
        <v>C2</v>
      </c>
      <c r="N535" s="427" t="str">
        <f t="shared" ca="1" si="61"/>
        <v>C2</v>
      </c>
      <c r="O535" s="36"/>
    </row>
    <row r="536" spans="1:15" ht="45" customHeight="1" x14ac:dyDescent="0.2">
      <c r="A536" s="173"/>
      <c r="B536" s="145" t="s">
        <v>32</v>
      </c>
      <c r="C536" s="160" t="s">
        <v>603</v>
      </c>
      <c r="D536" s="150"/>
      <c r="E536" s="150" t="s">
        <v>84</v>
      </c>
      <c r="F536" s="67">
        <v>900</v>
      </c>
      <c r="G536" s="51"/>
      <c r="H536" s="324">
        <f t="shared" si="63"/>
        <v>0</v>
      </c>
      <c r="I536" s="424" t="str">
        <f t="shared" ca="1" si="58"/>
        <v/>
      </c>
      <c r="J536" s="425" t="str">
        <f t="shared" si="62"/>
        <v>width &lt; or = 600mm (c/w 75 mm imported topsoil)m²</v>
      </c>
      <c r="K536" s="426" t="e">
        <v>#N/A</v>
      </c>
      <c r="L536" s="427" t="str">
        <f t="shared" ca="1" si="59"/>
        <v>,0</v>
      </c>
      <c r="M536" s="427" t="str">
        <f t="shared" ca="1" si="60"/>
        <v>C2</v>
      </c>
      <c r="N536" s="427" t="str">
        <f t="shared" ca="1" si="61"/>
        <v>C2</v>
      </c>
      <c r="O536" s="36"/>
    </row>
    <row r="537" spans="1:15" ht="30" customHeight="1" x14ac:dyDescent="0.2">
      <c r="A537" s="173"/>
      <c r="B537" s="145" t="s">
        <v>35</v>
      </c>
      <c r="C537" s="160" t="s">
        <v>604</v>
      </c>
      <c r="D537" s="150"/>
      <c r="E537" s="150" t="s">
        <v>84</v>
      </c>
      <c r="F537" s="67">
        <v>12100</v>
      </c>
      <c r="G537" s="51"/>
      <c r="H537" s="324">
        <f t="shared" si="63"/>
        <v>0</v>
      </c>
      <c r="I537" s="424" t="str">
        <f t="shared" ca="1" si="58"/>
        <v/>
      </c>
      <c r="J537" s="425" t="str">
        <f t="shared" si="62"/>
        <v>width &gt; 600mm (c/w 75mm imported topsoil)m²</v>
      </c>
      <c r="K537" s="426" t="e">
        <v>#N/A</v>
      </c>
      <c r="L537" s="427" t="str">
        <f t="shared" ca="1" si="59"/>
        <v>,0</v>
      </c>
      <c r="M537" s="427" t="str">
        <f t="shared" ca="1" si="60"/>
        <v>C2</v>
      </c>
      <c r="N537" s="427" t="str">
        <f t="shared" ca="1" si="61"/>
        <v>C2</v>
      </c>
      <c r="O537" s="36"/>
    </row>
    <row r="538" spans="1:15" ht="30" customHeight="1" x14ac:dyDescent="0.2">
      <c r="A538" s="173"/>
      <c r="B538" s="133" t="s">
        <v>605</v>
      </c>
      <c r="C538" s="166" t="s">
        <v>606</v>
      </c>
      <c r="D538" s="154" t="s">
        <v>607</v>
      </c>
      <c r="E538" s="161"/>
      <c r="F538" s="67"/>
      <c r="G538" s="65"/>
      <c r="H538" s="324"/>
      <c r="I538" s="424" t="str">
        <f t="shared" ca="1" si="58"/>
        <v>LOCKED</v>
      </c>
      <c r="J538" s="425" t="str">
        <f t="shared" si="62"/>
        <v>Seeding</v>
      </c>
      <c r="K538" s="426" t="e">
        <v>#N/A</v>
      </c>
      <c r="L538" s="427" t="str">
        <f t="shared" ca="1" si="59"/>
        <v>,0</v>
      </c>
      <c r="M538" s="427" t="str">
        <f t="shared" ca="1" si="60"/>
        <v>C2</v>
      </c>
      <c r="N538" s="427" t="str">
        <f t="shared" ca="1" si="61"/>
        <v>C2</v>
      </c>
      <c r="O538" s="36"/>
    </row>
    <row r="539" spans="1:15" s="6" customFormat="1" ht="30" customHeight="1" x14ac:dyDescent="0.2">
      <c r="A539" s="173"/>
      <c r="B539" s="145" t="s">
        <v>29</v>
      </c>
      <c r="C539" s="160" t="s">
        <v>608</v>
      </c>
      <c r="D539" s="150"/>
      <c r="E539" s="150" t="s">
        <v>84</v>
      </c>
      <c r="F539" s="67">
        <v>26000</v>
      </c>
      <c r="G539" s="51"/>
      <c r="H539" s="324">
        <f t="shared" si="63"/>
        <v>0</v>
      </c>
      <c r="I539" s="424" t="str">
        <f t="shared" ca="1" si="58"/>
        <v/>
      </c>
      <c r="J539" s="425" t="str">
        <f t="shared" si="62"/>
        <v>Salt Tolerant Seed Mixm²</v>
      </c>
      <c r="K539" s="426" t="e">
        <v>#N/A</v>
      </c>
      <c r="L539" s="427" t="str">
        <f t="shared" ca="1" si="59"/>
        <v>,0</v>
      </c>
      <c r="M539" s="427" t="str">
        <f t="shared" ca="1" si="60"/>
        <v>C2</v>
      </c>
      <c r="N539" s="427" t="str">
        <f t="shared" ca="1" si="61"/>
        <v>C2</v>
      </c>
      <c r="O539" s="36"/>
    </row>
    <row r="540" spans="1:15" s="6" customFormat="1" ht="30" customHeight="1" x14ac:dyDescent="0.2">
      <c r="A540" s="173"/>
      <c r="B540" s="145" t="s">
        <v>32</v>
      </c>
      <c r="C540" s="160" t="s">
        <v>609</v>
      </c>
      <c r="D540" s="150"/>
      <c r="E540" s="150" t="s">
        <v>84</v>
      </c>
      <c r="F540" s="67">
        <v>7000</v>
      </c>
      <c r="G540" s="51"/>
      <c r="H540" s="324">
        <f t="shared" si="63"/>
        <v>0</v>
      </c>
      <c r="I540" s="424" t="str">
        <f t="shared" ca="1" si="58"/>
        <v/>
      </c>
      <c r="J540" s="425" t="str">
        <f t="shared" si="62"/>
        <v>Naturalized Low Mow Seed Mixm²</v>
      </c>
      <c r="K540" s="426" t="e">
        <v>#N/A</v>
      </c>
      <c r="L540" s="427" t="str">
        <f t="shared" ca="1" si="59"/>
        <v>,0</v>
      </c>
      <c r="M540" s="427" t="str">
        <f t="shared" ca="1" si="60"/>
        <v>C2</v>
      </c>
      <c r="N540" s="427" t="str">
        <f t="shared" ca="1" si="61"/>
        <v>C2</v>
      </c>
      <c r="O540" s="36"/>
    </row>
    <row r="541" spans="1:15" s="6" customFormat="1" ht="30" customHeight="1" x14ac:dyDescent="0.2">
      <c r="A541" s="173"/>
      <c r="B541" s="145" t="s">
        <v>35</v>
      </c>
      <c r="C541" s="160" t="s">
        <v>610</v>
      </c>
      <c r="D541" s="150"/>
      <c r="E541" s="150" t="s">
        <v>84</v>
      </c>
      <c r="F541" s="67">
        <v>4500</v>
      </c>
      <c r="G541" s="51"/>
      <c r="H541" s="324">
        <f t="shared" si="63"/>
        <v>0</v>
      </c>
      <c r="I541" s="424" t="str">
        <f t="shared" ca="1" si="58"/>
        <v/>
      </c>
      <c r="J541" s="425" t="str">
        <f t="shared" si="62"/>
        <v>Turf Grass Seed Mixm²</v>
      </c>
      <c r="K541" s="426" t="e">
        <v>#N/A</v>
      </c>
      <c r="L541" s="427" t="str">
        <f t="shared" ca="1" si="59"/>
        <v>,0</v>
      </c>
      <c r="M541" s="427" t="str">
        <f t="shared" ca="1" si="60"/>
        <v>C2</v>
      </c>
      <c r="N541" s="427" t="str">
        <f t="shared" ca="1" si="61"/>
        <v>C2</v>
      </c>
      <c r="O541" s="36"/>
    </row>
    <row r="542" spans="1:15" s="6" customFormat="1" ht="30" customHeight="1" x14ac:dyDescent="0.2">
      <c r="A542" s="173"/>
      <c r="B542" s="145" t="s">
        <v>37</v>
      </c>
      <c r="C542" s="160" t="s">
        <v>611</v>
      </c>
      <c r="D542" s="150"/>
      <c r="E542" s="150" t="s">
        <v>84</v>
      </c>
      <c r="F542" s="67">
        <v>8500</v>
      </c>
      <c r="G542" s="51"/>
      <c r="H542" s="324">
        <f t="shared" si="63"/>
        <v>0</v>
      </c>
      <c r="I542" s="424" t="str">
        <f t="shared" ca="1" si="58"/>
        <v/>
      </c>
      <c r="J542" s="425" t="str">
        <f t="shared" si="62"/>
        <v>Fescue Overs-seed Mixm²</v>
      </c>
      <c r="K542" s="426" t="e">
        <v>#N/A</v>
      </c>
      <c r="L542" s="427" t="str">
        <f t="shared" ca="1" si="59"/>
        <v>,0</v>
      </c>
      <c r="M542" s="427" t="str">
        <f t="shared" ca="1" si="60"/>
        <v>C2</v>
      </c>
      <c r="N542" s="427" t="str">
        <f t="shared" ca="1" si="61"/>
        <v>C2</v>
      </c>
      <c r="O542" s="36"/>
    </row>
    <row r="543" spans="1:15" s="6" customFormat="1" ht="60" customHeight="1" x14ac:dyDescent="0.2">
      <c r="A543" s="173"/>
      <c r="B543" s="133" t="s">
        <v>612</v>
      </c>
      <c r="C543" s="166" t="s">
        <v>613</v>
      </c>
      <c r="D543" s="154" t="s">
        <v>614</v>
      </c>
      <c r="E543" s="154" t="s">
        <v>84</v>
      </c>
      <c r="F543" s="67">
        <v>41000</v>
      </c>
      <c r="G543" s="51"/>
      <c r="H543" s="324">
        <f t="shared" si="63"/>
        <v>0</v>
      </c>
      <c r="I543" s="424" t="str">
        <f t="shared" ca="1" si="58"/>
        <v/>
      </c>
      <c r="J543" s="425" t="str">
        <f t="shared" si="62"/>
        <v>Soil Amendments for Salt Tolerant, Naturalized and Turf Grass Seeding and Related Sod Edge Stripsm²</v>
      </c>
      <c r="K543" s="426" t="e">
        <v>#N/A</v>
      </c>
      <c r="L543" s="427" t="str">
        <f t="shared" ca="1" si="59"/>
        <v>,0</v>
      </c>
      <c r="M543" s="427" t="str">
        <f t="shared" ca="1" si="60"/>
        <v>C2</v>
      </c>
      <c r="N543" s="427" t="str">
        <f t="shared" ca="1" si="61"/>
        <v>C2</v>
      </c>
      <c r="O543" s="36"/>
    </row>
    <row r="544" spans="1:15" s="6" customFormat="1" ht="45" customHeight="1" x14ac:dyDescent="0.2">
      <c r="A544" s="173"/>
      <c r="B544" s="133" t="s">
        <v>615</v>
      </c>
      <c r="C544" s="166" t="s">
        <v>616</v>
      </c>
      <c r="D544" s="154" t="s">
        <v>617</v>
      </c>
      <c r="E544" s="154" t="s">
        <v>84</v>
      </c>
      <c r="F544" s="67">
        <v>240</v>
      </c>
      <c r="G544" s="51"/>
      <c r="H544" s="324">
        <f t="shared" si="63"/>
        <v>0</v>
      </c>
      <c r="I544" s="424" t="str">
        <f t="shared" ca="1" si="58"/>
        <v/>
      </c>
      <c r="J544" s="425" t="str">
        <f t="shared" si="62"/>
        <v>Planting Beds with Growing Medium (450mm Depth)m²</v>
      </c>
      <c r="K544" s="426" t="e">
        <v>#N/A</v>
      </c>
      <c r="L544" s="427" t="str">
        <f t="shared" ca="1" si="59"/>
        <v>,0</v>
      </c>
      <c r="M544" s="427" t="str">
        <f t="shared" ca="1" si="60"/>
        <v>C2</v>
      </c>
      <c r="N544" s="427" t="str">
        <f t="shared" ca="1" si="61"/>
        <v>C2</v>
      </c>
      <c r="O544" s="36"/>
    </row>
    <row r="545" spans="1:15" s="6" customFormat="1" ht="30" customHeight="1" x14ac:dyDescent="0.2">
      <c r="A545" s="173"/>
      <c r="B545" s="133" t="s">
        <v>618</v>
      </c>
      <c r="C545" s="166" t="s">
        <v>619</v>
      </c>
      <c r="D545" s="154" t="s">
        <v>617</v>
      </c>
      <c r="E545" s="154" t="s">
        <v>84</v>
      </c>
      <c r="F545" s="67">
        <v>240</v>
      </c>
      <c r="G545" s="51"/>
      <c r="H545" s="324">
        <f t="shared" si="63"/>
        <v>0</v>
      </c>
      <c r="I545" s="424" t="str">
        <f t="shared" ca="1" si="58"/>
        <v/>
      </c>
      <c r="J545" s="425" t="str">
        <f t="shared" si="62"/>
        <v>Wood Chip Mulch (50mm Depth)m²</v>
      </c>
      <c r="K545" s="426" t="e">
        <v>#N/A</v>
      </c>
      <c r="L545" s="427" t="str">
        <f t="shared" ca="1" si="59"/>
        <v>,0</v>
      </c>
      <c r="M545" s="427" t="str">
        <f t="shared" ca="1" si="60"/>
        <v>C2</v>
      </c>
      <c r="N545" s="427" t="str">
        <f t="shared" ca="1" si="61"/>
        <v>C2</v>
      </c>
      <c r="O545" s="36"/>
    </row>
    <row r="546" spans="1:15" s="6" customFormat="1" ht="30" customHeight="1" x14ac:dyDescent="0.2">
      <c r="A546" s="173"/>
      <c r="B546" s="133" t="s">
        <v>620</v>
      </c>
      <c r="C546" s="166" t="s">
        <v>622</v>
      </c>
      <c r="D546" s="154" t="s">
        <v>614</v>
      </c>
      <c r="E546" s="161"/>
      <c r="F546" s="67"/>
      <c r="G546" s="65"/>
      <c r="H546" s="324"/>
      <c r="I546" s="424" t="str">
        <f t="shared" ca="1" si="58"/>
        <v>LOCKED</v>
      </c>
      <c r="J546" s="425" t="str">
        <f t="shared" si="62"/>
        <v>Plant Material</v>
      </c>
      <c r="K546" s="426" t="e">
        <v>#N/A</v>
      </c>
      <c r="L546" s="427" t="str">
        <f t="shared" ca="1" si="59"/>
        <v>,0</v>
      </c>
      <c r="M546" s="427" t="str">
        <f t="shared" ca="1" si="60"/>
        <v>C2</v>
      </c>
      <c r="N546" s="427" t="str">
        <f t="shared" ca="1" si="61"/>
        <v>C2</v>
      </c>
      <c r="O546" s="36"/>
    </row>
    <row r="547" spans="1:15" s="6" customFormat="1" ht="30" customHeight="1" x14ac:dyDescent="0.2">
      <c r="A547" s="173"/>
      <c r="B547" s="145" t="s">
        <v>29</v>
      </c>
      <c r="C547" s="160" t="s">
        <v>623</v>
      </c>
      <c r="D547" s="150"/>
      <c r="E547" s="150" t="s">
        <v>56</v>
      </c>
      <c r="F547" s="67">
        <v>10</v>
      </c>
      <c r="G547" s="51"/>
      <c r="H547" s="324">
        <f t="shared" si="63"/>
        <v>0</v>
      </c>
      <c r="I547" s="424" t="str">
        <f t="shared" ca="1" si="58"/>
        <v/>
      </c>
      <c r="J547" s="425" t="str">
        <f t="shared" si="62"/>
        <v>Colorado Spruce (1.8m HT)each</v>
      </c>
      <c r="K547" s="426" t="e">
        <v>#N/A</v>
      </c>
      <c r="L547" s="427" t="str">
        <f t="shared" ca="1" si="59"/>
        <v>,0</v>
      </c>
      <c r="M547" s="427" t="str">
        <f t="shared" ca="1" si="60"/>
        <v>C2</v>
      </c>
      <c r="N547" s="427" t="str">
        <f t="shared" ca="1" si="61"/>
        <v>C2</v>
      </c>
      <c r="O547" s="36"/>
    </row>
    <row r="548" spans="1:15" s="6" customFormat="1" ht="30" customHeight="1" x14ac:dyDescent="0.2">
      <c r="A548" s="173"/>
      <c r="B548" s="145" t="s">
        <v>32</v>
      </c>
      <c r="C548" s="160" t="s">
        <v>624</v>
      </c>
      <c r="D548" s="150"/>
      <c r="E548" s="150" t="s">
        <v>56</v>
      </c>
      <c r="F548" s="67">
        <v>8</v>
      </c>
      <c r="G548" s="51"/>
      <c r="H548" s="324">
        <f t="shared" si="63"/>
        <v>0</v>
      </c>
      <c r="I548" s="424" t="str">
        <f t="shared" ca="1" si="58"/>
        <v/>
      </c>
      <c r="J548" s="425" t="str">
        <f t="shared" si="62"/>
        <v>Colorado Spruce (2.4m HT)each</v>
      </c>
      <c r="K548" s="426" t="e">
        <v>#N/A</v>
      </c>
      <c r="L548" s="427" t="str">
        <f t="shared" ca="1" si="59"/>
        <v>,0</v>
      </c>
      <c r="M548" s="427" t="str">
        <f t="shared" ca="1" si="60"/>
        <v>C2</v>
      </c>
      <c r="N548" s="427" t="str">
        <f t="shared" ca="1" si="61"/>
        <v>C2</v>
      </c>
      <c r="O548" s="36"/>
    </row>
    <row r="549" spans="1:15" s="6" customFormat="1" ht="30" customHeight="1" x14ac:dyDescent="0.2">
      <c r="A549" s="173"/>
      <c r="B549" s="145" t="s">
        <v>35</v>
      </c>
      <c r="C549" s="160" t="s">
        <v>625</v>
      </c>
      <c r="D549" s="150"/>
      <c r="E549" s="150" t="s">
        <v>56</v>
      </c>
      <c r="F549" s="67">
        <v>10</v>
      </c>
      <c r="G549" s="51"/>
      <c r="H549" s="324">
        <f t="shared" si="63"/>
        <v>0</v>
      </c>
      <c r="I549" s="424" t="str">
        <f t="shared" ca="1" si="58"/>
        <v/>
      </c>
      <c r="J549" s="425" t="str">
        <f t="shared" si="62"/>
        <v>Black Hills Spruce (1.8m HT)each</v>
      </c>
      <c r="K549" s="426" t="e">
        <v>#N/A</v>
      </c>
      <c r="L549" s="427" t="str">
        <f t="shared" ca="1" si="59"/>
        <v>,0</v>
      </c>
      <c r="M549" s="427" t="str">
        <f t="shared" ca="1" si="60"/>
        <v>C2</v>
      </c>
      <c r="N549" s="427" t="str">
        <f t="shared" ca="1" si="61"/>
        <v>C2</v>
      </c>
      <c r="O549" s="36"/>
    </row>
    <row r="550" spans="1:15" s="6" customFormat="1" ht="30" customHeight="1" x14ac:dyDescent="0.2">
      <c r="A550" s="173"/>
      <c r="B550" s="145" t="s">
        <v>37</v>
      </c>
      <c r="C550" s="160" t="s">
        <v>626</v>
      </c>
      <c r="D550" s="150"/>
      <c r="E550" s="150" t="s">
        <v>56</v>
      </c>
      <c r="F550" s="67">
        <v>12</v>
      </c>
      <c r="G550" s="51"/>
      <c r="H550" s="324">
        <f t="shared" si="63"/>
        <v>0</v>
      </c>
      <c r="I550" s="424" t="str">
        <f t="shared" ca="1" si="58"/>
        <v/>
      </c>
      <c r="J550" s="425" t="str">
        <f t="shared" si="62"/>
        <v>Black Hills Spruce (2.4m HT)each</v>
      </c>
      <c r="K550" s="426" t="e">
        <v>#N/A</v>
      </c>
      <c r="L550" s="427" t="str">
        <f t="shared" ca="1" si="59"/>
        <v>,0</v>
      </c>
      <c r="M550" s="427" t="str">
        <f t="shared" ca="1" si="60"/>
        <v>C2</v>
      </c>
      <c r="N550" s="427" t="str">
        <f t="shared" ca="1" si="61"/>
        <v>C2</v>
      </c>
      <c r="O550" s="36"/>
    </row>
    <row r="551" spans="1:15" s="6" customFormat="1" ht="30" customHeight="1" x14ac:dyDescent="0.2">
      <c r="A551" s="173"/>
      <c r="B551" s="145" t="s">
        <v>43</v>
      </c>
      <c r="C551" s="160" t="s">
        <v>627</v>
      </c>
      <c r="D551" s="150"/>
      <c r="E551" s="150" t="s">
        <v>56</v>
      </c>
      <c r="F551" s="67">
        <v>4</v>
      </c>
      <c r="G551" s="51"/>
      <c r="H551" s="324">
        <f t="shared" si="63"/>
        <v>0</v>
      </c>
      <c r="I551" s="424" t="str">
        <f t="shared" ca="1" si="58"/>
        <v/>
      </c>
      <c r="J551" s="425" t="str">
        <f t="shared" si="62"/>
        <v>Baron Manitoba Maple (65 mm cal.)each</v>
      </c>
      <c r="K551" s="426" t="e">
        <v>#N/A</v>
      </c>
      <c r="L551" s="427" t="str">
        <f t="shared" ca="1" si="59"/>
        <v>,0</v>
      </c>
      <c r="M551" s="427" t="str">
        <f t="shared" ca="1" si="60"/>
        <v>C2</v>
      </c>
      <c r="N551" s="427" t="str">
        <f t="shared" ca="1" si="61"/>
        <v>C2</v>
      </c>
      <c r="O551" s="36"/>
    </row>
    <row r="552" spans="1:15" s="6" customFormat="1" ht="30" customHeight="1" x14ac:dyDescent="0.2">
      <c r="A552" s="173"/>
      <c r="B552" s="145" t="s">
        <v>44</v>
      </c>
      <c r="C552" s="160" t="s">
        <v>628</v>
      </c>
      <c r="D552" s="150"/>
      <c r="E552" s="150" t="s">
        <v>56</v>
      </c>
      <c r="F552" s="67">
        <v>7</v>
      </c>
      <c r="G552" s="51"/>
      <c r="H552" s="324">
        <f t="shared" si="63"/>
        <v>0</v>
      </c>
      <c r="I552" s="424" t="str">
        <f t="shared" ca="1" si="58"/>
        <v/>
      </c>
      <c r="J552" s="425" t="str">
        <f t="shared" si="62"/>
        <v>American Elm (65 mm cal.)each</v>
      </c>
      <c r="K552" s="426" t="e">
        <v>#N/A</v>
      </c>
      <c r="L552" s="427" t="str">
        <f t="shared" ca="1" si="59"/>
        <v>,0</v>
      </c>
      <c r="M552" s="427" t="str">
        <f t="shared" ca="1" si="60"/>
        <v>C2</v>
      </c>
      <c r="N552" s="427" t="str">
        <f t="shared" ca="1" si="61"/>
        <v>C2</v>
      </c>
      <c r="O552" s="36"/>
    </row>
    <row r="553" spans="1:15" s="6" customFormat="1" ht="30" customHeight="1" x14ac:dyDescent="0.2">
      <c r="A553" s="173"/>
      <c r="B553" s="145" t="s">
        <v>312</v>
      </c>
      <c r="C553" s="160" t="s">
        <v>629</v>
      </c>
      <c r="D553" s="150"/>
      <c r="E553" s="150" t="s">
        <v>56</v>
      </c>
      <c r="F553" s="67">
        <v>10</v>
      </c>
      <c r="G553" s="51"/>
      <c r="H553" s="324">
        <f t="shared" si="63"/>
        <v>0</v>
      </c>
      <c r="I553" s="424" t="str">
        <f t="shared" ca="1" si="58"/>
        <v/>
      </c>
      <c r="J553" s="425" t="str">
        <f t="shared" si="62"/>
        <v>Discovery Elm (65 mm cal.)each</v>
      </c>
      <c r="K553" s="426" t="e">
        <v>#N/A</v>
      </c>
      <c r="L553" s="427" t="str">
        <f t="shared" ca="1" si="59"/>
        <v>,0</v>
      </c>
      <c r="M553" s="427" t="str">
        <f t="shared" ca="1" si="60"/>
        <v>C2</v>
      </c>
      <c r="N553" s="427" t="str">
        <f t="shared" ca="1" si="61"/>
        <v>C2</v>
      </c>
      <c r="O553" s="36"/>
    </row>
    <row r="554" spans="1:15" s="6" customFormat="1" ht="30" customHeight="1" x14ac:dyDescent="0.2">
      <c r="A554" s="173"/>
      <c r="B554" s="145" t="s">
        <v>326</v>
      </c>
      <c r="C554" s="331" t="s">
        <v>630</v>
      </c>
      <c r="D554" s="336"/>
      <c r="E554" s="150" t="s">
        <v>56</v>
      </c>
      <c r="F554" s="337">
        <v>9</v>
      </c>
      <c r="G554" s="51"/>
      <c r="H554" s="324">
        <f t="shared" si="63"/>
        <v>0</v>
      </c>
      <c r="I554" s="424" t="str">
        <f t="shared" ca="1" si="58"/>
        <v/>
      </c>
      <c r="J554" s="425" t="str">
        <f t="shared" si="62"/>
        <v>Bur Oak (50 mm cal.)each</v>
      </c>
      <c r="K554" s="426" t="e">
        <v>#N/A</v>
      </c>
      <c r="L554" s="427" t="str">
        <f t="shared" ca="1" si="59"/>
        <v>F0</v>
      </c>
      <c r="M554" s="427" t="str">
        <f t="shared" ca="1" si="60"/>
        <v>C2</v>
      </c>
      <c r="N554" s="427" t="str">
        <f t="shared" ca="1" si="61"/>
        <v>C2</v>
      </c>
      <c r="O554" s="36"/>
    </row>
    <row r="555" spans="1:15" s="6" customFormat="1" ht="30" customHeight="1" x14ac:dyDescent="0.2">
      <c r="A555" s="173"/>
      <c r="B555" s="145" t="s">
        <v>479</v>
      </c>
      <c r="C555" s="331" t="s">
        <v>631</v>
      </c>
      <c r="D555" s="336"/>
      <c r="E555" s="150" t="s">
        <v>56</v>
      </c>
      <c r="F555" s="337">
        <v>3</v>
      </c>
      <c r="G555" s="51"/>
      <c r="H555" s="324">
        <f t="shared" si="63"/>
        <v>0</v>
      </c>
      <c r="I555" s="424" t="str">
        <f t="shared" ca="1" si="58"/>
        <v/>
      </c>
      <c r="J555" s="425" t="str">
        <f t="shared" si="62"/>
        <v>Delta Hackberry (50 mm cal.)each</v>
      </c>
      <c r="K555" s="426" t="e">
        <v>#N/A</v>
      </c>
      <c r="L555" s="427" t="str">
        <f t="shared" ca="1" si="59"/>
        <v>F0</v>
      </c>
      <c r="M555" s="427" t="str">
        <f t="shared" ca="1" si="60"/>
        <v>C2</v>
      </c>
      <c r="N555" s="427" t="str">
        <f t="shared" ca="1" si="61"/>
        <v>C2</v>
      </c>
      <c r="O555" s="36"/>
    </row>
    <row r="556" spans="1:15" s="6" customFormat="1" ht="30" customHeight="1" x14ac:dyDescent="0.2">
      <c r="A556" s="173"/>
      <c r="B556" s="370" t="s">
        <v>481</v>
      </c>
      <c r="C556" s="331" t="s">
        <v>632</v>
      </c>
      <c r="D556" s="154"/>
      <c r="E556" s="154" t="s">
        <v>56</v>
      </c>
      <c r="F556" s="67">
        <v>10</v>
      </c>
      <c r="G556" s="51"/>
      <c r="H556" s="61">
        <f t="shared" si="63"/>
        <v>0</v>
      </c>
      <c r="I556" s="424" t="str">
        <f t="shared" ca="1" si="58"/>
        <v/>
      </c>
      <c r="J556" s="425" t="str">
        <f t="shared" si="62"/>
        <v>Ohio Buckeye (50 mm cal.)each</v>
      </c>
      <c r="K556" s="426" t="e">
        <v>#N/A</v>
      </c>
      <c r="L556" s="427" t="str">
        <f t="shared" ca="1" si="59"/>
        <v>,0</v>
      </c>
      <c r="M556" s="427" t="str">
        <f t="shared" ca="1" si="60"/>
        <v>C2</v>
      </c>
      <c r="N556" s="427" t="str">
        <f t="shared" ca="1" si="61"/>
        <v>C2</v>
      </c>
      <c r="O556" s="36"/>
    </row>
    <row r="557" spans="1:15" s="6" customFormat="1" ht="30" customHeight="1" x14ac:dyDescent="0.2">
      <c r="A557" s="173"/>
      <c r="B557" s="370" t="s">
        <v>633</v>
      </c>
      <c r="C557" s="331" t="s">
        <v>634</v>
      </c>
      <c r="D557" s="154"/>
      <c r="E557" s="154" t="s">
        <v>56</v>
      </c>
      <c r="F557" s="67">
        <v>3</v>
      </c>
      <c r="G557" s="51"/>
      <c r="H557" s="61">
        <f t="shared" si="63"/>
        <v>0</v>
      </c>
      <c r="I557" s="424" t="str">
        <f t="shared" ca="1" si="58"/>
        <v/>
      </c>
      <c r="J557" s="425" t="str">
        <f t="shared" si="62"/>
        <v>Fallgold Black Ash (65 mm cal.)each</v>
      </c>
      <c r="K557" s="426" t="e">
        <v>#N/A</v>
      </c>
      <c r="L557" s="427" t="str">
        <f t="shared" ca="1" si="59"/>
        <v>,0</v>
      </c>
      <c r="M557" s="427" t="str">
        <f t="shared" ca="1" si="60"/>
        <v>C2</v>
      </c>
      <c r="N557" s="427" t="str">
        <f t="shared" ca="1" si="61"/>
        <v>C2</v>
      </c>
      <c r="O557" s="36"/>
    </row>
    <row r="558" spans="1:15" s="6" customFormat="1" ht="30" customHeight="1" x14ac:dyDescent="0.2">
      <c r="A558" s="173"/>
      <c r="B558" s="370" t="s">
        <v>635</v>
      </c>
      <c r="C558" s="331" t="s">
        <v>636</v>
      </c>
      <c r="D558" s="154"/>
      <c r="E558" s="154" t="s">
        <v>56</v>
      </c>
      <c r="F558" s="67">
        <v>3</v>
      </c>
      <c r="G558" s="51"/>
      <c r="H558" s="61">
        <f t="shared" si="63"/>
        <v>0</v>
      </c>
      <c r="I558" s="424" t="str">
        <f t="shared" ca="1" si="58"/>
        <v/>
      </c>
      <c r="J558" s="425" t="str">
        <f t="shared" si="62"/>
        <v>Patmore Green Ash (65 mm cal.)each</v>
      </c>
      <c r="K558" s="426" t="e">
        <v>#N/A</v>
      </c>
      <c r="L558" s="427" t="str">
        <f t="shared" ca="1" si="59"/>
        <v>,0</v>
      </c>
      <c r="M558" s="427" t="str">
        <f t="shared" ca="1" si="60"/>
        <v>C2</v>
      </c>
      <c r="N558" s="427" t="str">
        <f t="shared" ca="1" si="61"/>
        <v>C2</v>
      </c>
      <c r="O558" s="36"/>
    </row>
    <row r="559" spans="1:15" s="6" customFormat="1" ht="30" customHeight="1" x14ac:dyDescent="0.2">
      <c r="A559" s="173"/>
      <c r="B559" s="366" t="s">
        <v>637</v>
      </c>
      <c r="C559" s="181" t="s">
        <v>638</v>
      </c>
      <c r="D559" s="168"/>
      <c r="E559" s="168" t="s">
        <v>56</v>
      </c>
      <c r="F559" s="159">
        <v>5</v>
      </c>
      <c r="G559" s="244"/>
      <c r="H559" s="333">
        <f t="shared" si="63"/>
        <v>0</v>
      </c>
      <c r="I559" s="424" t="str">
        <f t="shared" ca="1" si="58"/>
        <v/>
      </c>
      <c r="J559" s="425" t="str">
        <f t="shared" si="62"/>
        <v>Manchurian Ash (65 mm cal.)each</v>
      </c>
      <c r="K559" s="426" t="e">
        <v>#N/A</v>
      </c>
      <c r="L559" s="427" t="str">
        <f t="shared" ca="1" si="59"/>
        <v>,0</v>
      </c>
      <c r="M559" s="427" t="str">
        <f t="shared" ca="1" si="60"/>
        <v>C2</v>
      </c>
      <c r="N559" s="427" t="str">
        <f t="shared" ca="1" si="61"/>
        <v>C2</v>
      </c>
      <c r="O559" s="36"/>
    </row>
    <row r="560" spans="1:15" s="6" customFormat="1" ht="30" customHeight="1" x14ac:dyDescent="0.2">
      <c r="A560" s="173"/>
      <c r="B560" s="145" t="s">
        <v>639</v>
      </c>
      <c r="C560" s="160" t="s">
        <v>640</v>
      </c>
      <c r="D560" s="150"/>
      <c r="E560" s="150" t="s">
        <v>56</v>
      </c>
      <c r="F560" s="67">
        <v>5</v>
      </c>
      <c r="G560" s="51"/>
      <c r="H560" s="324">
        <f t="shared" si="63"/>
        <v>0</v>
      </c>
      <c r="I560" s="424" t="str">
        <f t="shared" ca="1" si="58"/>
        <v/>
      </c>
      <c r="J560" s="425" t="str">
        <f t="shared" si="62"/>
        <v>Prairie Horizon Alder (50 mm cal.)each</v>
      </c>
      <c r="K560" s="426" t="e">
        <v>#N/A</v>
      </c>
      <c r="L560" s="427" t="str">
        <f t="shared" ca="1" si="59"/>
        <v>,0</v>
      </c>
      <c r="M560" s="427" t="str">
        <f t="shared" ca="1" si="60"/>
        <v>C2</v>
      </c>
      <c r="N560" s="427" t="str">
        <f t="shared" ca="1" si="61"/>
        <v>C2</v>
      </c>
      <c r="O560" s="36"/>
    </row>
    <row r="561" spans="1:15" s="6" customFormat="1" ht="30" customHeight="1" x14ac:dyDescent="0.2">
      <c r="A561" s="173"/>
      <c r="B561" s="370" t="s">
        <v>641</v>
      </c>
      <c r="C561" s="175" t="s">
        <v>642</v>
      </c>
      <c r="D561" s="154"/>
      <c r="E561" s="338" t="s">
        <v>56</v>
      </c>
      <c r="F561" s="67">
        <v>10</v>
      </c>
      <c r="G561" s="81"/>
      <c r="H561" s="61">
        <f t="shared" si="63"/>
        <v>0</v>
      </c>
      <c r="I561" s="424" t="str">
        <f t="shared" ca="1" si="58"/>
        <v/>
      </c>
      <c r="J561" s="425" t="str">
        <f t="shared" si="62"/>
        <v>Trembling Aspen (50 mm cal.)each</v>
      </c>
      <c r="K561" s="426" t="e">
        <v>#N/A</v>
      </c>
      <c r="L561" s="427" t="str">
        <f t="shared" ca="1" si="59"/>
        <v>,0</v>
      </c>
      <c r="M561" s="427" t="str">
        <f t="shared" ca="1" si="60"/>
        <v>C2</v>
      </c>
      <c r="N561" s="427" t="str">
        <f t="shared" ca="1" si="61"/>
        <v>C2</v>
      </c>
      <c r="O561" s="36"/>
    </row>
    <row r="562" spans="1:15" s="6" customFormat="1" ht="30" customHeight="1" x14ac:dyDescent="0.2">
      <c r="A562" s="173"/>
      <c r="B562" s="145" t="s">
        <v>643</v>
      </c>
      <c r="C562" s="160" t="s">
        <v>644</v>
      </c>
      <c r="D562" s="150"/>
      <c r="E562" s="150" t="s">
        <v>56</v>
      </c>
      <c r="F562" s="67">
        <v>2</v>
      </c>
      <c r="G562" s="51"/>
      <c r="H562" s="324">
        <f t="shared" si="63"/>
        <v>0</v>
      </c>
      <c r="I562" s="424" t="str">
        <f t="shared" ca="1" si="58"/>
        <v/>
      </c>
      <c r="J562" s="425" t="str">
        <f t="shared" si="62"/>
        <v>Dropmore Linden (65 mm cal.)each</v>
      </c>
      <c r="K562" s="426" t="e">
        <v>#N/A</v>
      </c>
      <c r="L562" s="427" t="str">
        <f t="shared" ca="1" si="59"/>
        <v>,0</v>
      </c>
      <c r="M562" s="427" t="str">
        <f t="shared" ca="1" si="60"/>
        <v>C2</v>
      </c>
      <c r="N562" s="427" t="str">
        <f t="shared" ca="1" si="61"/>
        <v>C2</v>
      </c>
      <c r="O562" s="36"/>
    </row>
    <row r="563" spans="1:15" s="6" customFormat="1" ht="30" customHeight="1" x14ac:dyDescent="0.2">
      <c r="A563" s="173"/>
      <c r="B563" s="145" t="s">
        <v>645</v>
      </c>
      <c r="C563" s="160" t="s">
        <v>646</v>
      </c>
      <c r="D563" s="150"/>
      <c r="E563" s="150" t="s">
        <v>56</v>
      </c>
      <c r="F563" s="67">
        <v>4</v>
      </c>
      <c r="G563" s="51"/>
      <c r="H563" s="324">
        <f t="shared" si="63"/>
        <v>0</v>
      </c>
      <c r="I563" s="424" t="str">
        <f t="shared" ca="1" si="58"/>
        <v/>
      </c>
      <c r="J563" s="425" t="str">
        <f t="shared" si="62"/>
        <v>Little Leaf Linen (65 mm cal.)each</v>
      </c>
      <c r="K563" s="426" t="e">
        <v>#N/A</v>
      </c>
      <c r="L563" s="427" t="str">
        <f t="shared" ca="1" si="59"/>
        <v>,0</v>
      </c>
      <c r="M563" s="427" t="str">
        <f t="shared" ca="1" si="60"/>
        <v>C2</v>
      </c>
      <c r="N563" s="427" t="str">
        <f t="shared" ca="1" si="61"/>
        <v>C2</v>
      </c>
      <c r="O563" s="36"/>
    </row>
    <row r="564" spans="1:15" s="6" customFormat="1" ht="30" customHeight="1" x14ac:dyDescent="0.2">
      <c r="A564" s="173"/>
      <c r="B564" s="145" t="s">
        <v>647</v>
      </c>
      <c r="C564" s="160" t="s">
        <v>648</v>
      </c>
      <c r="D564" s="150"/>
      <c r="E564" s="150" t="s">
        <v>56</v>
      </c>
      <c r="F564" s="67">
        <v>6</v>
      </c>
      <c r="G564" s="51"/>
      <c r="H564" s="324">
        <f t="shared" si="63"/>
        <v>0</v>
      </c>
      <c r="I564" s="424" t="str">
        <f t="shared" ca="1" si="58"/>
        <v/>
      </c>
      <c r="J564" s="425" t="str">
        <f t="shared" si="62"/>
        <v>Japanese Tree Lilaceach</v>
      </c>
      <c r="K564" s="426" t="e">
        <v>#N/A</v>
      </c>
      <c r="L564" s="427" t="str">
        <f t="shared" ca="1" si="59"/>
        <v>,0</v>
      </c>
      <c r="M564" s="427" t="str">
        <f t="shared" ca="1" si="60"/>
        <v>C2</v>
      </c>
      <c r="N564" s="427" t="str">
        <f t="shared" ca="1" si="61"/>
        <v>C2</v>
      </c>
      <c r="O564" s="36"/>
    </row>
    <row r="565" spans="1:15" s="6" customFormat="1" ht="30" customHeight="1" x14ac:dyDescent="0.2">
      <c r="A565" s="173"/>
      <c r="B565" s="145" t="s">
        <v>649</v>
      </c>
      <c r="C565" s="160" t="s">
        <v>650</v>
      </c>
      <c r="D565" s="150"/>
      <c r="E565" s="150" t="s">
        <v>56</v>
      </c>
      <c r="F565" s="67">
        <v>14</v>
      </c>
      <c r="G565" s="51"/>
      <c r="H565" s="324">
        <f t="shared" si="63"/>
        <v>0</v>
      </c>
      <c r="I565" s="424" t="str">
        <f t="shared" ca="1" si="58"/>
        <v/>
      </c>
      <c r="J565" s="425" t="str">
        <f t="shared" si="62"/>
        <v>Amur Maple (1.8 m ht.)each</v>
      </c>
      <c r="K565" s="426" t="e">
        <v>#N/A</v>
      </c>
      <c r="L565" s="427" t="str">
        <f t="shared" ca="1" si="59"/>
        <v>,0</v>
      </c>
      <c r="M565" s="427" t="str">
        <f t="shared" ca="1" si="60"/>
        <v>C2</v>
      </c>
      <c r="N565" s="427" t="str">
        <f t="shared" ca="1" si="61"/>
        <v>C2</v>
      </c>
      <c r="O565" s="36"/>
    </row>
    <row r="566" spans="1:15" s="6" customFormat="1" ht="30" customHeight="1" x14ac:dyDescent="0.2">
      <c r="A566" s="173"/>
      <c r="B566" s="145" t="s">
        <v>651</v>
      </c>
      <c r="C566" s="160" t="s">
        <v>652</v>
      </c>
      <c r="D566" s="150"/>
      <c r="E566" s="150" t="s">
        <v>56</v>
      </c>
      <c r="F566" s="67">
        <v>10</v>
      </c>
      <c r="G566" s="51"/>
      <c r="H566" s="324">
        <f t="shared" si="63"/>
        <v>0</v>
      </c>
      <c r="I566" s="424" t="str">
        <f t="shared" ca="1" si="58"/>
        <v/>
      </c>
      <c r="J566" s="425" t="str">
        <f t="shared" si="62"/>
        <v>False Spirea (0.60 m ht.)each</v>
      </c>
      <c r="K566" s="426" t="e">
        <v>#N/A</v>
      </c>
      <c r="L566" s="427" t="str">
        <f t="shared" ca="1" si="59"/>
        <v>,0</v>
      </c>
      <c r="M566" s="427" t="str">
        <f t="shared" ca="1" si="60"/>
        <v>C2</v>
      </c>
      <c r="N566" s="427" t="str">
        <f t="shared" ca="1" si="61"/>
        <v>C2</v>
      </c>
      <c r="O566" s="36"/>
    </row>
    <row r="567" spans="1:15" s="6" customFormat="1" ht="30" customHeight="1" x14ac:dyDescent="0.2">
      <c r="A567" s="173"/>
      <c r="B567" s="145" t="s">
        <v>653</v>
      </c>
      <c r="C567" s="160" t="s">
        <v>654</v>
      </c>
      <c r="D567" s="150"/>
      <c r="E567" s="150" t="s">
        <v>56</v>
      </c>
      <c r="F567" s="67">
        <v>63</v>
      </c>
      <c r="G567" s="51"/>
      <c r="H567" s="324">
        <f t="shared" si="63"/>
        <v>0</v>
      </c>
      <c r="I567" s="424" t="str">
        <f t="shared" ca="1" si="58"/>
        <v/>
      </c>
      <c r="J567" s="425" t="str">
        <f t="shared" si="62"/>
        <v>Downy Arrowwood(0.75 m ht.)each</v>
      </c>
      <c r="K567" s="426" t="e">
        <v>#N/A</v>
      </c>
      <c r="L567" s="427" t="str">
        <f t="shared" ca="1" si="59"/>
        <v>,0</v>
      </c>
      <c r="M567" s="427" t="str">
        <f t="shared" ca="1" si="60"/>
        <v>C2</v>
      </c>
      <c r="N567" s="427" t="str">
        <f t="shared" ca="1" si="61"/>
        <v>C2</v>
      </c>
      <c r="O567" s="36"/>
    </row>
    <row r="568" spans="1:15" s="6" customFormat="1" ht="30" customHeight="1" x14ac:dyDescent="0.2">
      <c r="A568" s="173"/>
      <c r="B568" s="145" t="s">
        <v>655</v>
      </c>
      <c r="C568" s="160" t="s">
        <v>656</v>
      </c>
      <c r="D568" s="150"/>
      <c r="E568" s="150" t="s">
        <v>56</v>
      </c>
      <c r="F568" s="67">
        <v>18</v>
      </c>
      <c r="G568" s="51"/>
      <c r="H568" s="324">
        <f t="shared" si="63"/>
        <v>0</v>
      </c>
      <c r="I568" s="424" t="str">
        <f t="shared" ca="1" si="58"/>
        <v/>
      </c>
      <c r="J568" s="425" t="str">
        <f t="shared" si="62"/>
        <v>Nannyberry (0.75 m ht.)each</v>
      </c>
      <c r="K568" s="426" t="e">
        <v>#N/A</v>
      </c>
      <c r="L568" s="427" t="str">
        <f t="shared" ca="1" si="59"/>
        <v>,0</v>
      </c>
      <c r="M568" s="427" t="str">
        <f t="shared" ca="1" si="60"/>
        <v>C2</v>
      </c>
      <c r="N568" s="427" t="str">
        <f t="shared" ca="1" si="61"/>
        <v>C2</v>
      </c>
      <c r="O568" s="36"/>
    </row>
    <row r="569" spans="1:15" s="6" customFormat="1" ht="30" customHeight="1" x14ac:dyDescent="0.2">
      <c r="A569" s="173"/>
      <c r="B569" s="145" t="s">
        <v>657</v>
      </c>
      <c r="C569" s="160" t="s">
        <v>658</v>
      </c>
      <c r="D569" s="154"/>
      <c r="E569" s="154" t="s">
        <v>56</v>
      </c>
      <c r="F569" s="67">
        <v>24</v>
      </c>
      <c r="G569" s="51"/>
      <c r="H569" s="324">
        <f t="shared" si="63"/>
        <v>0</v>
      </c>
      <c r="I569" s="424" t="str">
        <f t="shared" ca="1" si="58"/>
        <v/>
      </c>
      <c r="J569" s="425" t="str">
        <f t="shared" si="62"/>
        <v>Redosier Dogwood (0.45 m ht.)each</v>
      </c>
      <c r="K569" s="426" t="e">
        <v>#N/A</v>
      </c>
      <c r="L569" s="427" t="str">
        <f t="shared" ca="1" si="59"/>
        <v>,0</v>
      </c>
      <c r="M569" s="427" t="str">
        <f t="shared" ca="1" si="60"/>
        <v>C2</v>
      </c>
      <c r="N569" s="427" t="str">
        <f t="shared" ca="1" si="61"/>
        <v>C2</v>
      </c>
      <c r="O569" s="36"/>
    </row>
    <row r="570" spans="1:15" ht="30" customHeight="1" x14ac:dyDescent="0.2">
      <c r="A570" s="173"/>
      <c r="B570" s="145" t="s">
        <v>659</v>
      </c>
      <c r="C570" s="160" t="s">
        <v>660</v>
      </c>
      <c r="D570" s="154"/>
      <c r="E570" s="154" t="s">
        <v>56</v>
      </c>
      <c r="F570" s="67">
        <v>7</v>
      </c>
      <c r="G570" s="51"/>
      <c r="H570" s="324">
        <f t="shared" si="63"/>
        <v>0</v>
      </c>
      <c r="I570" s="424" t="str">
        <f t="shared" ca="1" si="58"/>
        <v/>
      </c>
      <c r="J570" s="425" t="str">
        <f t="shared" si="62"/>
        <v>Firedance Dogwwod (0.60 m ht.)each</v>
      </c>
      <c r="K570" s="426" t="e">
        <v>#N/A</v>
      </c>
      <c r="L570" s="427" t="str">
        <f t="shared" ca="1" si="59"/>
        <v>,0</v>
      </c>
      <c r="M570" s="427" t="str">
        <f t="shared" ca="1" si="60"/>
        <v>C2</v>
      </c>
      <c r="N570" s="427" t="str">
        <f t="shared" ca="1" si="61"/>
        <v>C2</v>
      </c>
      <c r="O570" s="36"/>
    </row>
    <row r="571" spans="1:15" ht="30" customHeight="1" x14ac:dyDescent="0.2">
      <c r="A571" s="173"/>
      <c r="B571" s="145" t="s">
        <v>661</v>
      </c>
      <c r="C571" s="160" t="s">
        <v>662</v>
      </c>
      <c r="D571" s="154"/>
      <c r="E571" s="154" t="s">
        <v>56</v>
      </c>
      <c r="F571" s="67">
        <v>7</v>
      </c>
      <c r="G571" s="51"/>
      <c r="H571" s="324">
        <f t="shared" si="63"/>
        <v>0</v>
      </c>
      <c r="I571" s="424" t="str">
        <f t="shared" ca="1" si="58"/>
        <v/>
      </c>
      <c r="J571" s="425" t="str">
        <f t="shared" si="62"/>
        <v>Red-Berried Elder (0.75 m ht.)each</v>
      </c>
      <c r="K571" s="426" t="e">
        <v>#N/A</v>
      </c>
      <c r="L571" s="427" t="str">
        <f t="shared" ca="1" si="59"/>
        <v>,0</v>
      </c>
      <c r="M571" s="427" t="str">
        <f t="shared" ca="1" si="60"/>
        <v>C2</v>
      </c>
      <c r="N571" s="427" t="str">
        <f t="shared" ca="1" si="61"/>
        <v>C2</v>
      </c>
      <c r="O571" s="36"/>
    </row>
    <row r="572" spans="1:15" ht="30" customHeight="1" x14ac:dyDescent="0.2">
      <c r="A572" s="173"/>
      <c r="B572" s="133" t="s">
        <v>621</v>
      </c>
      <c r="C572" s="166" t="s">
        <v>664</v>
      </c>
      <c r="D572" s="154"/>
      <c r="E572" s="161"/>
      <c r="F572" s="67"/>
      <c r="G572" s="65"/>
      <c r="H572" s="324"/>
      <c r="I572" s="424" t="str">
        <f t="shared" ca="1" si="58"/>
        <v>LOCKED</v>
      </c>
      <c r="J572" s="425" t="str">
        <f t="shared" si="62"/>
        <v>Site Furnishings</v>
      </c>
      <c r="K572" s="426" t="e">
        <v>#N/A</v>
      </c>
      <c r="L572" s="427" t="str">
        <f t="shared" ca="1" si="59"/>
        <v>,0</v>
      </c>
      <c r="M572" s="427" t="str">
        <f t="shared" ca="1" si="60"/>
        <v>C2</v>
      </c>
      <c r="N572" s="427" t="str">
        <f t="shared" ca="1" si="61"/>
        <v>C2</v>
      </c>
      <c r="O572" s="36"/>
    </row>
    <row r="573" spans="1:15" ht="30" customHeight="1" x14ac:dyDescent="0.2">
      <c r="A573" s="173"/>
      <c r="B573" s="145" t="s">
        <v>29</v>
      </c>
      <c r="C573" s="160" t="s">
        <v>665</v>
      </c>
      <c r="D573" s="150"/>
      <c r="E573" s="150" t="s">
        <v>56</v>
      </c>
      <c r="F573" s="67">
        <v>1</v>
      </c>
      <c r="G573" s="51"/>
      <c r="H573" s="324">
        <f t="shared" si="63"/>
        <v>0</v>
      </c>
      <c r="I573" s="424" t="str">
        <f t="shared" ca="1" si="58"/>
        <v/>
      </c>
      <c r="J573" s="425" t="str">
        <f t="shared" si="62"/>
        <v>Bench - 1.8m longeach</v>
      </c>
      <c r="K573" s="426" t="e">
        <v>#N/A</v>
      </c>
      <c r="L573" s="427" t="str">
        <f t="shared" ca="1" si="59"/>
        <v>,0</v>
      </c>
      <c r="M573" s="427" t="str">
        <f t="shared" ca="1" si="60"/>
        <v>C2</v>
      </c>
      <c r="N573" s="427" t="str">
        <f t="shared" ca="1" si="61"/>
        <v>C2</v>
      </c>
      <c r="O573" s="36"/>
    </row>
    <row r="574" spans="1:15" ht="30" customHeight="1" x14ac:dyDescent="0.2">
      <c r="A574" s="173"/>
      <c r="B574" s="145" t="s">
        <v>32</v>
      </c>
      <c r="C574" s="160" t="s">
        <v>666</v>
      </c>
      <c r="D574" s="150"/>
      <c r="E574" s="150" t="s">
        <v>56</v>
      </c>
      <c r="F574" s="67">
        <v>1</v>
      </c>
      <c r="G574" s="51"/>
      <c r="H574" s="324">
        <f t="shared" si="63"/>
        <v>0</v>
      </c>
      <c r="I574" s="424" t="str">
        <f t="shared" ca="1" si="58"/>
        <v/>
      </c>
      <c r="J574" s="425" t="str">
        <f t="shared" si="62"/>
        <v>Trash Receptacleeach</v>
      </c>
      <c r="K574" s="426" t="e">
        <v>#N/A</v>
      </c>
      <c r="L574" s="427" t="str">
        <f t="shared" ca="1" si="59"/>
        <v>,0</v>
      </c>
      <c r="M574" s="427" t="str">
        <f t="shared" ca="1" si="60"/>
        <v>C2</v>
      </c>
      <c r="N574" s="427" t="str">
        <f t="shared" ca="1" si="61"/>
        <v>C2</v>
      </c>
      <c r="O574" s="36"/>
    </row>
    <row r="575" spans="1:15" ht="30" customHeight="1" x14ac:dyDescent="0.2">
      <c r="A575" s="173"/>
      <c r="B575" s="133" t="s">
        <v>663</v>
      </c>
      <c r="C575" s="166" t="s">
        <v>668</v>
      </c>
      <c r="D575" s="154" t="s">
        <v>669</v>
      </c>
      <c r="E575" s="154" t="s">
        <v>670</v>
      </c>
      <c r="F575" s="67">
        <v>1</v>
      </c>
      <c r="G575" s="51"/>
      <c r="H575" s="324">
        <f t="shared" si="63"/>
        <v>0</v>
      </c>
      <c r="I575" s="424" t="str">
        <f t="shared" ca="1" si="58"/>
        <v/>
      </c>
      <c r="J575" s="425" t="str">
        <f t="shared" si="62"/>
        <v>Chemical Application of Herbicideper time</v>
      </c>
      <c r="K575" s="426" t="e">
        <v>#N/A</v>
      </c>
      <c r="L575" s="427" t="str">
        <f t="shared" ca="1" si="59"/>
        <v>,0</v>
      </c>
      <c r="M575" s="427" t="str">
        <f t="shared" ca="1" si="60"/>
        <v>C2</v>
      </c>
      <c r="N575" s="427" t="str">
        <f t="shared" ca="1" si="61"/>
        <v>C2</v>
      </c>
      <c r="O575" s="36"/>
    </row>
    <row r="576" spans="1:15" ht="30" customHeight="1" x14ac:dyDescent="0.2">
      <c r="A576" s="173"/>
      <c r="B576" s="133" t="s">
        <v>667</v>
      </c>
      <c r="C576" s="166" t="s">
        <v>672</v>
      </c>
      <c r="D576" s="154" t="s">
        <v>673</v>
      </c>
      <c r="E576" s="154"/>
      <c r="F576" s="67"/>
      <c r="G576" s="65"/>
      <c r="H576" s="324"/>
      <c r="I576" s="424" t="str">
        <f t="shared" ca="1" si="58"/>
        <v>LOCKED</v>
      </c>
      <c r="J576" s="425" t="str">
        <f t="shared" si="62"/>
        <v>Long-term Maintenance</v>
      </c>
      <c r="K576" s="426" t="e">
        <v>#N/A</v>
      </c>
      <c r="L576" s="427" t="str">
        <f t="shared" ca="1" si="59"/>
        <v>,0</v>
      </c>
      <c r="M576" s="427" t="str">
        <f t="shared" ca="1" si="60"/>
        <v>C2</v>
      </c>
      <c r="N576" s="427" t="str">
        <f t="shared" ca="1" si="61"/>
        <v>C2</v>
      </c>
      <c r="O576" s="36"/>
    </row>
    <row r="577" spans="1:15" ht="30" customHeight="1" x14ac:dyDescent="0.2">
      <c r="A577" s="173"/>
      <c r="B577" s="365" t="s">
        <v>29</v>
      </c>
      <c r="C577" s="166" t="s">
        <v>674</v>
      </c>
      <c r="D577" s="150"/>
      <c r="E577" s="150" t="s">
        <v>675</v>
      </c>
      <c r="F577" s="67">
        <v>2</v>
      </c>
      <c r="G577" s="51"/>
      <c r="H577" s="324">
        <f>ROUND(G577*F577,2)</f>
        <v>0</v>
      </c>
      <c r="I577" s="424" t="str">
        <f t="shared" ca="1" si="58"/>
        <v/>
      </c>
      <c r="J577" s="425" t="str">
        <f t="shared" si="62"/>
        <v>General Maintenance of Landscapingannual</v>
      </c>
      <c r="K577" s="426" t="e">
        <v>#N/A</v>
      </c>
      <c r="L577" s="427" t="str">
        <f t="shared" ca="1" si="59"/>
        <v>,0</v>
      </c>
      <c r="M577" s="427" t="str">
        <f t="shared" ca="1" si="60"/>
        <v>C2</v>
      </c>
      <c r="N577" s="427" t="str">
        <f t="shared" ca="1" si="61"/>
        <v>C2</v>
      </c>
      <c r="O577" s="36"/>
    </row>
    <row r="578" spans="1:15" s="184" customFormat="1" ht="45" customHeight="1" x14ac:dyDescent="0.2">
      <c r="A578" s="173"/>
      <c r="B578" s="145" t="s">
        <v>32</v>
      </c>
      <c r="C578" s="160" t="s">
        <v>676</v>
      </c>
      <c r="D578" s="150"/>
      <c r="E578" s="150" t="s">
        <v>675</v>
      </c>
      <c r="F578" s="67">
        <v>2</v>
      </c>
      <c r="G578" s="51"/>
      <c r="H578" s="324">
        <f t="shared" si="63"/>
        <v>0</v>
      </c>
      <c r="I578" s="424" t="str">
        <f t="shared" ca="1" si="58"/>
        <v/>
      </c>
      <c r="J578" s="425" t="str">
        <f t="shared" si="62"/>
        <v>General Plant Material and Planting Bed Maintenanceannual</v>
      </c>
      <c r="K578" s="426" t="e">
        <v>#N/A</v>
      </c>
      <c r="L578" s="427" t="str">
        <f t="shared" ca="1" si="59"/>
        <v>,0</v>
      </c>
      <c r="M578" s="427" t="str">
        <f t="shared" ca="1" si="60"/>
        <v>C2</v>
      </c>
      <c r="N578" s="427" t="str">
        <f t="shared" ca="1" si="61"/>
        <v>C2</v>
      </c>
      <c r="O578" s="36"/>
    </row>
    <row r="579" spans="1:15" s="184" customFormat="1" ht="30" customHeight="1" x14ac:dyDescent="0.2">
      <c r="A579" s="108"/>
      <c r="B579" s="133" t="s">
        <v>671</v>
      </c>
      <c r="C579" s="166" t="s">
        <v>678</v>
      </c>
      <c r="D579" s="154"/>
      <c r="E579" s="154"/>
      <c r="F579" s="67"/>
      <c r="G579" s="65"/>
      <c r="H579" s="324"/>
      <c r="I579" s="424" t="str">
        <f t="shared" ca="1" si="58"/>
        <v>LOCKED</v>
      </c>
      <c r="J579" s="425" t="str">
        <f t="shared" si="62"/>
        <v>Installation of Interlocking Paving Stones</v>
      </c>
      <c r="K579" s="426" t="e">
        <v>#N/A</v>
      </c>
      <c r="L579" s="427" t="str">
        <f t="shared" ca="1" si="59"/>
        <v>,0</v>
      </c>
      <c r="M579" s="427" t="str">
        <f t="shared" ca="1" si="60"/>
        <v>C2</v>
      </c>
      <c r="N579" s="427" t="str">
        <f t="shared" ca="1" si="61"/>
        <v>C2</v>
      </c>
      <c r="O579" s="36"/>
    </row>
    <row r="580" spans="1:15" s="184" customFormat="1" ht="30" customHeight="1" x14ac:dyDescent="0.2">
      <c r="A580" s="108"/>
      <c r="B580" s="145" t="s">
        <v>29</v>
      </c>
      <c r="C580" s="117" t="s">
        <v>679</v>
      </c>
      <c r="D580" s="231" t="s">
        <v>680</v>
      </c>
      <c r="E580" s="232" t="s">
        <v>84</v>
      </c>
      <c r="F580" s="283">
        <v>15</v>
      </c>
      <c r="G580" s="51"/>
      <c r="H580" s="324">
        <f t="shared" si="63"/>
        <v>0</v>
      </c>
      <c r="I580" s="424" t="str">
        <f t="shared" ca="1" si="58"/>
        <v/>
      </c>
      <c r="J580" s="425" t="str">
        <f t="shared" si="62"/>
        <v>Interlocking Paving StonesCW 3330-R1m²</v>
      </c>
      <c r="K580" s="426" t="e">
        <v>#N/A</v>
      </c>
      <c r="L580" s="427" t="str">
        <f t="shared" ca="1" si="59"/>
        <v>F0</v>
      </c>
      <c r="M580" s="427" t="str">
        <f t="shared" ca="1" si="60"/>
        <v>C2</v>
      </c>
      <c r="N580" s="427" t="str">
        <f t="shared" ca="1" si="61"/>
        <v>C2</v>
      </c>
      <c r="O580" s="36"/>
    </row>
    <row r="581" spans="1:15" s="184" customFormat="1" ht="30" customHeight="1" x14ac:dyDescent="0.2">
      <c r="A581" s="108"/>
      <c r="B581" s="145" t="s">
        <v>32</v>
      </c>
      <c r="C581" s="117" t="s">
        <v>681</v>
      </c>
      <c r="D581" s="231" t="s">
        <v>682</v>
      </c>
      <c r="E581" s="232" t="s">
        <v>95</v>
      </c>
      <c r="F581" s="283">
        <v>7</v>
      </c>
      <c r="G581" s="51"/>
      <c r="H581" s="324">
        <f t="shared" si="63"/>
        <v>0</v>
      </c>
      <c r="I581" s="424" t="str">
        <f t="shared" ca="1" si="58"/>
        <v/>
      </c>
      <c r="J581" s="425" t="str">
        <f t="shared" si="62"/>
        <v>Supplying and Placing Limestone Sub-baseCW 3330-R5tonne</v>
      </c>
      <c r="K581" s="426" t="e">
        <v>#N/A</v>
      </c>
      <c r="L581" s="427" t="str">
        <f t="shared" ca="1" si="59"/>
        <v>F0</v>
      </c>
      <c r="M581" s="427" t="str">
        <f t="shared" ca="1" si="60"/>
        <v>C2</v>
      </c>
      <c r="N581" s="427" t="str">
        <f t="shared" ca="1" si="61"/>
        <v>C2</v>
      </c>
      <c r="O581" s="36"/>
    </row>
    <row r="582" spans="1:15" s="184" customFormat="1" ht="45" customHeight="1" x14ac:dyDescent="0.2">
      <c r="A582" s="108"/>
      <c r="B582" s="133" t="s">
        <v>677</v>
      </c>
      <c r="C582" s="166" t="s">
        <v>683</v>
      </c>
      <c r="D582" s="231"/>
      <c r="E582" s="232"/>
      <c r="F582" s="283"/>
      <c r="G582" s="65"/>
      <c r="H582" s="324"/>
      <c r="I582" s="424" t="str">
        <f t="shared" ref="I582:I645" ca="1" si="64">IF(CELL("protect",$G582)=1, "LOCKED", "")</f>
        <v>LOCKED</v>
      </c>
      <c r="J582" s="425" t="str">
        <f t="shared" si="62"/>
        <v>Installation of Interlocking Paving Stones on Lean Concrete Base</v>
      </c>
      <c r="K582" s="426" t="e">
        <v>#N/A</v>
      </c>
      <c r="L582" s="427" t="str">
        <f t="shared" ref="L582:L645" ca="1" si="65">CELL("format",$F582)</f>
        <v>F0</v>
      </c>
      <c r="M582" s="427" t="str">
        <f t="shared" ref="M582:M645" ca="1" si="66">CELL("format",$G582)</f>
        <v>C2</v>
      </c>
      <c r="N582" s="427" t="str">
        <f t="shared" ref="N582:N645" ca="1" si="67">CELL("format",$H582)</f>
        <v>C2</v>
      </c>
      <c r="O582" s="36"/>
    </row>
    <row r="583" spans="1:15" ht="30" customHeight="1" x14ac:dyDescent="0.2">
      <c r="A583" s="108"/>
      <c r="B583" s="145" t="s">
        <v>29</v>
      </c>
      <c r="C583" s="117" t="s">
        <v>679</v>
      </c>
      <c r="D583" s="231" t="s">
        <v>684</v>
      </c>
      <c r="E583" s="232" t="s">
        <v>84</v>
      </c>
      <c r="F583" s="283">
        <v>600</v>
      </c>
      <c r="G583" s="51"/>
      <c r="H583" s="324">
        <f t="shared" si="63"/>
        <v>0</v>
      </c>
      <c r="I583" s="424" t="str">
        <f t="shared" ca="1" si="64"/>
        <v/>
      </c>
      <c r="J583" s="425" t="str">
        <f t="shared" ref="J583:J646" si="68">CLEAN(CONCATENATE(TRIM($A583),TRIM($C583),IF(LEFT($D583)&lt;&gt;"E",TRIM($D583),),TRIM($E583)))</f>
        <v>Interlocking Paving StonesCW 3335-R1m²</v>
      </c>
      <c r="K583" s="426" t="e">
        <v>#N/A</v>
      </c>
      <c r="L583" s="427" t="str">
        <f t="shared" ca="1" si="65"/>
        <v>F0</v>
      </c>
      <c r="M583" s="427" t="str">
        <f t="shared" ca="1" si="66"/>
        <v>C2</v>
      </c>
      <c r="N583" s="427" t="str">
        <f t="shared" ca="1" si="67"/>
        <v>C2</v>
      </c>
      <c r="O583" s="36"/>
    </row>
    <row r="584" spans="1:15" s="37" customFormat="1" ht="30" customHeight="1" x14ac:dyDescent="0.2">
      <c r="A584" s="173"/>
      <c r="B584" s="145" t="s">
        <v>32</v>
      </c>
      <c r="C584" s="117" t="s">
        <v>685</v>
      </c>
      <c r="D584" s="231" t="s">
        <v>684</v>
      </c>
      <c r="E584" s="232" t="s">
        <v>84</v>
      </c>
      <c r="F584" s="283">
        <v>600</v>
      </c>
      <c r="G584" s="51"/>
      <c r="H584" s="324">
        <f t="shared" si="63"/>
        <v>0</v>
      </c>
      <c r="I584" s="424" t="str">
        <f t="shared" ca="1" si="64"/>
        <v/>
      </c>
      <c r="J584" s="425" t="str">
        <f t="shared" si="68"/>
        <v>Lean Concrete BaseCW 3335-R1m²</v>
      </c>
      <c r="K584" s="426" t="e">
        <v>#N/A</v>
      </c>
      <c r="L584" s="427" t="str">
        <f t="shared" ca="1" si="65"/>
        <v>F0</v>
      </c>
      <c r="M584" s="427" t="str">
        <f t="shared" ca="1" si="66"/>
        <v>C2</v>
      </c>
      <c r="N584" s="427" t="str">
        <f t="shared" ca="1" si="67"/>
        <v>C2</v>
      </c>
      <c r="O584" s="36"/>
    </row>
    <row r="585" spans="1:15" ht="39.950000000000003" customHeight="1" x14ac:dyDescent="0.2">
      <c r="A585" s="15"/>
      <c r="B585" s="84" t="str">
        <f>B533</f>
        <v>E</v>
      </c>
      <c r="C585" s="448" t="str">
        <f>C533</f>
        <v>LANDSCAPING</v>
      </c>
      <c r="D585" s="456"/>
      <c r="E585" s="456"/>
      <c r="F585" s="457"/>
      <c r="G585" s="307" t="s">
        <v>77</v>
      </c>
      <c r="H585" s="339">
        <f>SUM(H535:H584)</f>
        <v>0</v>
      </c>
      <c r="I585" s="424" t="str">
        <f t="shared" ca="1" si="64"/>
        <v>LOCKED</v>
      </c>
      <c r="J585" s="425" t="str">
        <f t="shared" si="68"/>
        <v>LANDSCAPING</v>
      </c>
      <c r="K585" s="426" t="e">
        <v>#N/A</v>
      </c>
      <c r="L585" s="427" t="str">
        <f t="shared" ca="1" si="65"/>
        <v>G</v>
      </c>
      <c r="M585" s="427" t="str">
        <f t="shared" ca="1" si="66"/>
        <v>C2</v>
      </c>
      <c r="N585" s="427" t="str">
        <f t="shared" ca="1" si="67"/>
        <v>C2</v>
      </c>
      <c r="O585" s="36"/>
    </row>
    <row r="586" spans="1:15" s="6" customFormat="1" ht="39.950000000000003" customHeight="1" x14ac:dyDescent="0.2">
      <c r="A586" s="45"/>
      <c r="B586" s="140" t="s">
        <v>686</v>
      </c>
      <c r="C586" s="458" t="s">
        <v>687</v>
      </c>
      <c r="D586" s="458"/>
      <c r="E586" s="458"/>
      <c r="F586" s="458"/>
      <c r="G586" s="458"/>
      <c r="H586" s="459"/>
      <c r="I586" s="424" t="str">
        <f t="shared" ca="1" si="64"/>
        <v>LOCKED</v>
      </c>
      <c r="J586" s="425" t="str">
        <f t="shared" si="68"/>
        <v>CN REDDITT SUBDIVISION - TRACK CONSTRUCTION</v>
      </c>
      <c r="K586" s="426" t="e">
        <v>#N/A</v>
      </c>
      <c r="L586" s="427" t="str">
        <f t="shared" ca="1" si="65"/>
        <v>F0</v>
      </c>
      <c r="M586" s="427" t="str">
        <f t="shared" ca="1" si="66"/>
        <v>F0</v>
      </c>
      <c r="N586" s="427" t="str">
        <f t="shared" ca="1" si="67"/>
        <v>F0</v>
      </c>
      <c r="O586" s="36"/>
    </row>
    <row r="587" spans="1:15" s="6" customFormat="1" ht="39.950000000000003" customHeight="1" x14ac:dyDescent="0.2">
      <c r="A587" s="45"/>
      <c r="B587" s="90"/>
      <c r="C587" s="39" t="s">
        <v>688</v>
      </c>
      <c r="D587" s="340"/>
      <c r="E587" s="41" t="s">
        <v>16</v>
      </c>
      <c r="F587" s="42" t="s">
        <v>16</v>
      </c>
      <c r="G587" s="43"/>
      <c r="H587" s="44"/>
      <c r="I587" s="424" t="str">
        <f t="shared" ca="1" si="64"/>
        <v>LOCKED</v>
      </c>
      <c r="J587" s="425" t="str">
        <f t="shared" si="68"/>
        <v>TRACK CONSTRUCTION WORKS</v>
      </c>
      <c r="K587" s="426" t="e">
        <v>#N/A</v>
      </c>
      <c r="L587" s="427" t="str">
        <f t="shared" ca="1" si="65"/>
        <v>,0</v>
      </c>
      <c r="M587" s="427" t="str">
        <f t="shared" ca="1" si="66"/>
        <v>C2</v>
      </c>
      <c r="N587" s="427" t="str">
        <f t="shared" ca="1" si="67"/>
        <v>C2</v>
      </c>
      <c r="O587" s="36"/>
    </row>
    <row r="588" spans="1:15" s="6" customFormat="1" ht="45" customHeight="1" x14ac:dyDescent="0.2">
      <c r="A588" s="45"/>
      <c r="B588" s="223" t="s">
        <v>689</v>
      </c>
      <c r="C588" s="319" t="s">
        <v>690</v>
      </c>
      <c r="D588" s="341" t="s">
        <v>691</v>
      </c>
      <c r="E588" s="342" t="s">
        <v>692</v>
      </c>
      <c r="F588" s="343">
        <v>3</v>
      </c>
      <c r="G588" s="51"/>
      <c r="H588" s="65">
        <f t="shared" ref="H588:H594" si="69">ROUND(G588*F588,2)</f>
        <v>0</v>
      </c>
      <c r="I588" s="424" t="str">
        <f t="shared" ca="1" si="64"/>
        <v/>
      </c>
      <c r="J588" s="425" t="str">
        <f t="shared" si="68"/>
        <v>Install Supplied No. 12 LH 136lb RBM Turnout Complete on New HDWD switch ties.Each</v>
      </c>
      <c r="K588" s="426" t="e">
        <v>#N/A</v>
      </c>
      <c r="L588" s="427" t="str">
        <f t="shared" ca="1" si="65"/>
        <v>F1</v>
      </c>
      <c r="M588" s="427" t="str">
        <f t="shared" ca="1" si="66"/>
        <v>C2</v>
      </c>
      <c r="N588" s="427" t="str">
        <f t="shared" ca="1" si="67"/>
        <v>C2</v>
      </c>
      <c r="O588" s="36"/>
    </row>
    <row r="589" spans="1:15" s="220" customFormat="1" ht="45" customHeight="1" x14ac:dyDescent="0.2">
      <c r="A589" s="45"/>
      <c r="B589" s="223" t="s">
        <v>693</v>
      </c>
      <c r="C589" s="395" t="s">
        <v>849</v>
      </c>
      <c r="D589" s="394" t="s">
        <v>691</v>
      </c>
      <c r="E589" s="393" t="s">
        <v>692</v>
      </c>
      <c r="F589" s="392">
        <v>3</v>
      </c>
      <c r="G589" s="399"/>
      <c r="H589" s="408">
        <f t="shared" si="69"/>
        <v>0</v>
      </c>
      <c r="I589" s="424" t="str">
        <f t="shared" ca="1" si="64"/>
        <v/>
      </c>
      <c r="J589" s="425" t="str">
        <f t="shared" si="68"/>
        <v>Install Supplied No. 12 RH 136lb RBM Turnout Complete on New HDWD switch ties.Each</v>
      </c>
      <c r="K589" s="426" t="e">
        <v>#N/A</v>
      </c>
      <c r="L589" s="427" t="str">
        <f t="shared" ca="1" si="65"/>
        <v>F1</v>
      </c>
      <c r="M589" s="427" t="str">
        <f t="shared" ca="1" si="66"/>
        <v>C2</v>
      </c>
      <c r="N589" s="427" t="str">
        <f t="shared" ca="1" si="67"/>
        <v>C2</v>
      </c>
      <c r="O589" s="36"/>
    </row>
    <row r="590" spans="1:15" s="6" customFormat="1" ht="60" customHeight="1" x14ac:dyDescent="0.2">
      <c r="A590" s="55"/>
      <c r="B590" s="223" t="s">
        <v>696</v>
      </c>
      <c r="C590" s="64" t="s">
        <v>694</v>
      </c>
      <c r="D590" s="341" t="s">
        <v>691</v>
      </c>
      <c r="E590" s="66" t="s">
        <v>695</v>
      </c>
      <c r="F590" s="50">
        <v>2540</v>
      </c>
      <c r="G590" s="51"/>
      <c r="H590" s="65">
        <f t="shared" si="69"/>
        <v>0</v>
      </c>
      <c r="I590" s="424" t="str">
        <f t="shared" ca="1" si="64"/>
        <v/>
      </c>
      <c r="J590" s="425" t="str">
        <f t="shared" si="68"/>
        <v>Supply and Install 136lb Jointed Track Structure on New No.1 Treated Hardwood Ties Complete.Track Ft.</v>
      </c>
      <c r="K590" s="426" t="e">
        <v>#N/A</v>
      </c>
      <c r="L590" s="427" t="str">
        <f t="shared" ca="1" si="65"/>
        <v>,0</v>
      </c>
      <c r="M590" s="427" t="str">
        <f t="shared" ca="1" si="66"/>
        <v>C2</v>
      </c>
      <c r="N590" s="427" t="str">
        <f t="shared" ca="1" si="67"/>
        <v>C2</v>
      </c>
      <c r="O590" s="36"/>
    </row>
    <row r="591" spans="1:15" s="6" customFormat="1" ht="45" customHeight="1" x14ac:dyDescent="0.2">
      <c r="A591" s="45"/>
      <c r="B591" s="223" t="s">
        <v>698</v>
      </c>
      <c r="C591" s="64" t="s">
        <v>697</v>
      </c>
      <c r="D591" s="341" t="s">
        <v>691</v>
      </c>
      <c r="E591" s="342" t="s">
        <v>692</v>
      </c>
      <c r="F591" s="50">
        <v>240</v>
      </c>
      <c r="G591" s="51"/>
      <c r="H591" s="65">
        <f t="shared" si="69"/>
        <v>0</v>
      </c>
      <c r="I591" s="424" t="str">
        <f t="shared" ca="1" si="64"/>
        <v/>
      </c>
      <c r="J591" s="425" t="str">
        <f t="shared" si="68"/>
        <v>Supply and Install 136lb Thermite Welds Complete.Each</v>
      </c>
      <c r="K591" s="426" t="e">
        <v>#N/A</v>
      </c>
      <c r="L591" s="427" t="str">
        <f t="shared" ca="1" si="65"/>
        <v>,0</v>
      </c>
      <c r="M591" s="427" t="str">
        <f t="shared" ca="1" si="66"/>
        <v>C2</v>
      </c>
      <c r="N591" s="427" t="str">
        <f t="shared" ca="1" si="67"/>
        <v>C2</v>
      </c>
      <c r="O591" s="36"/>
    </row>
    <row r="592" spans="1:15" s="6" customFormat="1" ht="30" customHeight="1" x14ac:dyDescent="0.2">
      <c r="A592" s="55"/>
      <c r="B592" s="223" t="s">
        <v>700</v>
      </c>
      <c r="C592" s="64" t="s">
        <v>699</v>
      </c>
      <c r="D592" s="341" t="s">
        <v>691</v>
      </c>
      <c r="E592" s="342" t="s">
        <v>692</v>
      </c>
      <c r="F592" s="50">
        <v>10</v>
      </c>
      <c r="G592" s="51"/>
      <c r="H592" s="65">
        <f t="shared" si="69"/>
        <v>0</v>
      </c>
      <c r="I592" s="424" t="str">
        <f t="shared" ca="1" si="64"/>
        <v/>
      </c>
      <c r="J592" s="425" t="str">
        <f t="shared" si="68"/>
        <v>Install Supplied 39' Track PanelsEach</v>
      </c>
      <c r="K592" s="426" t="e">
        <v>#N/A</v>
      </c>
      <c r="L592" s="427" t="str">
        <f t="shared" ca="1" si="65"/>
        <v>,0</v>
      </c>
      <c r="M592" s="427" t="str">
        <f t="shared" ca="1" si="66"/>
        <v>C2</v>
      </c>
      <c r="N592" s="427" t="str">
        <f t="shared" ca="1" si="67"/>
        <v>C2</v>
      </c>
      <c r="O592" s="36"/>
    </row>
    <row r="593" spans="1:15" s="6" customFormat="1" ht="30" customHeight="1" x14ac:dyDescent="0.2">
      <c r="A593" s="15"/>
      <c r="B593" s="223" t="s">
        <v>702</v>
      </c>
      <c r="C593" s="64" t="s">
        <v>701</v>
      </c>
      <c r="D593" s="341" t="s">
        <v>691</v>
      </c>
      <c r="E593" s="66" t="s">
        <v>695</v>
      </c>
      <c r="F593" s="50">
        <v>1220</v>
      </c>
      <c r="G593" s="51"/>
      <c r="H593" s="65">
        <f t="shared" si="69"/>
        <v>0</v>
      </c>
      <c r="I593" s="424" t="str">
        <f t="shared" ca="1" si="64"/>
        <v/>
      </c>
      <c r="J593" s="425" t="str">
        <f t="shared" si="68"/>
        <v>Reline Existing TrackTrack Ft.</v>
      </c>
      <c r="K593" s="426" t="e">
        <v>#N/A</v>
      </c>
      <c r="L593" s="427" t="str">
        <f t="shared" ca="1" si="65"/>
        <v>,0</v>
      </c>
      <c r="M593" s="427" t="str">
        <f t="shared" ca="1" si="66"/>
        <v>C2</v>
      </c>
      <c r="N593" s="427" t="str">
        <f t="shared" ca="1" si="67"/>
        <v>C2</v>
      </c>
      <c r="O593" s="36"/>
    </row>
    <row r="594" spans="1:15" s="6" customFormat="1" ht="30" customHeight="1" x14ac:dyDescent="0.2">
      <c r="A594" s="45"/>
      <c r="B594" s="223" t="s">
        <v>706</v>
      </c>
      <c r="C594" s="64" t="s">
        <v>703</v>
      </c>
      <c r="D594" s="341" t="s">
        <v>691</v>
      </c>
      <c r="E594" s="66" t="s">
        <v>704</v>
      </c>
      <c r="F594" s="50">
        <v>2900</v>
      </c>
      <c r="G594" s="51"/>
      <c r="H594" s="65">
        <f t="shared" si="69"/>
        <v>0</v>
      </c>
      <c r="I594" s="424" t="str">
        <f t="shared" ca="1" si="64"/>
        <v/>
      </c>
      <c r="J594" s="425" t="str">
        <f t="shared" si="68"/>
        <v>Supply and Place Ballastcu. Yard</v>
      </c>
      <c r="K594" s="426" t="e">
        <v>#N/A</v>
      </c>
      <c r="L594" s="427" t="str">
        <f t="shared" ca="1" si="65"/>
        <v>,0</v>
      </c>
      <c r="M594" s="427" t="str">
        <f t="shared" ca="1" si="66"/>
        <v>C2</v>
      </c>
      <c r="N594" s="427" t="str">
        <f t="shared" ca="1" si="67"/>
        <v>C2</v>
      </c>
      <c r="O594" s="36"/>
    </row>
    <row r="595" spans="1:15" s="6" customFormat="1" ht="39.950000000000003" customHeight="1" x14ac:dyDescent="0.2">
      <c r="A595" s="45"/>
      <c r="B595" s="371"/>
      <c r="C595" s="39" t="s">
        <v>705</v>
      </c>
      <c r="D595" s="341"/>
      <c r="E595" s="41" t="s">
        <v>16</v>
      </c>
      <c r="F595" s="42" t="s">
        <v>16</v>
      </c>
      <c r="G595" s="65"/>
      <c r="H595" s="44"/>
      <c r="I595" s="424" t="str">
        <f t="shared" ca="1" si="64"/>
        <v>LOCKED</v>
      </c>
      <c r="J595" s="425" t="str">
        <f t="shared" si="68"/>
        <v>TRACK REMOVAL</v>
      </c>
      <c r="K595" s="426" t="e">
        <v>#N/A</v>
      </c>
      <c r="L595" s="427" t="str">
        <f t="shared" ca="1" si="65"/>
        <v>,0</v>
      </c>
      <c r="M595" s="427" t="str">
        <f t="shared" ca="1" si="66"/>
        <v>C2</v>
      </c>
      <c r="N595" s="427" t="str">
        <f t="shared" ca="1" si="67"/>
        <v>C2</v>
      </c>
      <c r="O595" s="36"/>
    </row>
    <row r="596" spans="1:15" s="6" customFormat="1" ht="45" customHeight="1" x14ac:dyDescent="0.2">
      <c r="A596" s="45"/>
      <c r="B596" s="223" t="s">
        <v>708</v>
      </c>
      <c r="C596" s="319" t="s">
        <v>707</v>
      </c>
      <c r="D596" s="341" t="s">
        <v>691</v>
      </c>
      <c r="E596" s="342" t="s">
        <v>695</v>
      </c>
      <c r="F596" s="50">
        <v>3850</v>
      </c>
      <c r="G596" s="51"/>
      <c r="H596" s="65">
        <f>ROUND(G596*F596,2)</f>
        <v>0</v>
      </c>
      <c r="I596" s="424" t="str">
        <f t="shared" ca="1" si="64"/>
        <v/>
      </c>
      <c r="J596" s="425" t="str">
        <f t="shared" si="68"/>
        <v>Removal of Shoofly 136lb CWR Track MaterialTrack Ft.</v>
      </c>
      <c r="K596" s="426" t="e">
        <v>#N/A</v>
      </c>
      <c r="L596" s="427" t="str">
        <f t="shared" ca="1" si="65"/>
        <v>,0</v>
      </c>
      <c r="M596" s="427" t="str">
        <f t="shared" ca="1" si="66"/>
        <v>C2</v>
      </c>
      <c r="N596" s="427" t="str">
        <f t="shared" ca="1" si="67"/>
        <v>C2</v>
      </c>
      <c r="O596" s="36"/>
    </row>
    <row r="597" spans="1:15" s="396" customFormat="1" ht="45" customHeight="1" x14ac:dyDescent="0.2">
      <c r="A597" s="397"/>
      <c r="B597" s="398" t="s">
        <v>710</v>
      </c>
      <c r="C597" s="395" t="s">
        <v>850</v>
      </c>
      <c r="D597" s="394" t="s">
        <v>691</v>
      </c>
      <c r="E597" s="393" t="s">
        <v>695</v>
      </c>
      <c r="F597" s="400">
        <v>2610</v>
      </c>
      <c r="G597" s="419"/>
      <c r="H597" s="408">
        <f>ROUND(G597*F597,2)</f>
        <v>0</v>
      </c>
      <c r="I597" s="424" t="str">
        <f t="shared" ca="1" si="64"/>
        <v/>
      </c>
      <c r="J597" s="425" t="str">
        <f t="shared" si="68"/>
        <v>Removal of Mainline 136lb CWR Track MaterialTrack Ft.</v>
      </c>
      <c r="K597" s="426" t="e">
        <v>#N/A</v>
      </c>
      <c r="L597" s="427" t="str">
        <f t="shared" ca="1" si="65"/>
        <v>,0</v>
      </c>
      <c r="M597" s="427" t="str">
        <f t="shared" ca="1" si="66"/>
        <v>C2</v>
      </c>
      <c r="N597" s="427" t="str">
        <f t="shared" ca="1" si="67"/>
        <v>C2</v>
      </c>
      <c r="O597" s="36"/>
    </row>
    <row r="598" spans="1:15" s="6" customFormat="1" ht="30" customHeight="1" x14ac:dyDescent="0.2">
      <c r="A598" s="15"/>
      <c r="B598" s="223" t="s">
        <v>712</v>
      </c>
      <c r="C598" s="319" t="s">
        <v>709</v>
      </c>
      <c r="D598" s="341" t="s">
        <v>691</v>
      </c>
      <c r="E598" s="342" t="s">
        <v>56</v>
      </c>
      <c r="F598" s="50">
        <v>6</v>
      </c>
      <c r="G598" s="51"/>
      <c r="H598" s="65">
        <f>ROUND(G598*F598,2)</f>
        <v>0</v>
      </c>
      <c r="I598" s="424" t="str">
        <f t="shared" ca="1" si="64"/>
        <v/>
      </c>
      <c r="J598" s="425" t="str">
        <f t="shared" si="68"/>
        <v>Removal of No. 10 136lb Turnoutseach</v>
      </c>
      <c r="K598" s="426" t="e">
        <v>#N/A</v>
      </c>
      <c r="L598" s="427" t="str">
        <f t="shared" ca="1" si="65"/>
        <v>,0</v>
      </c>
      <c r="M598" s="427" t="str">
        <f t="shared" ca="1" si="66"/>
        <v>C2</v>
      </c>
      <c r="N598" s="427" t="str">
        <f t="shared" ca="1" si="67"/>
        <v>C2</v>
      </c>
      <c r="O598" s="36"/>
    </row>
    <row r="599" spans="1:15" s="6" customFormat="1" ht="30" customHeight="1" x14ac:dyDescent="0.2">
      <c r="A599" s="45"/>
      <c r="B599" s="223" t="s">
        <v>713</v>
      </c>
      <c r="C599" s="319" t="s">
        <v>711</v>
      </c>
      <c r="D599" s="341" t="s">
        <v>691</v>
      </c>
      <c r="E599" s="342" t="s">
        <v>704</v>
      </c>
      <c r="F599" s="50">
        <v>3300</v>
      </c>
      <c r="G599" s="51"/>
      <c r="H599" s="65">
        <f>ROUND(G599*F599,2)</f>
        <v>0</v>
      </c>
      <c r="I599" s="424" t="str">
        <f t="shared" ca="1" si="64"/>
        <v/>
      </c>
      <c r="J599" s="425" t="str">
        <f t="shared" si="68"/>
        <v>Removal and Stockpile of Ballastcu. Yard</v>
      </c>
      <c r="K599" s="426" t="e">
        <v>#N/A</v>
      </c>
      <c r="L599" s="427" t="str">
        <f t="shared" ca="1" si="65"/>
        <v>,0</v>
      </c>
      <c r="M599" s="427" t="str">
        <f t="shared" ca="1" si="66"/>
        <v>C2</v>
      </c>
      <c r="N599" s="427" t="str">
        <f t="shared" ca="1" si="67"/>
        <v>C2</v>
      </c>
      <c r="O599" s="36"/>
    </row>
    <row r="600" spans="1:15" s="6" customFormat="1" ht="39.950000000000003" customHeight="1" x14ac:dyDescent="0.2">
      <c r="A600" s="45"/>
      <c r="B600" s="371"/>
      <c r="C600" s="344" t="s">
        <v>780</v>
      </c>
      <c r="D600" s="341"/>
      <c r="E600" s="41" t="s">
        <v>16</v>
      </c>
      <c r="F600" s="345" t="s">
        <v>16</v>
      </c>
      <c r="G600" s="65"/>
      <c r="H600" s="44"/>
      <c r="I600" s="424" t="str">
        <f t="shared" ca="1" si="64"/>
        <v>LOCKED</v>
      </c>
      <c r="J600" s="425" t="str">
        <f t="shared" si="68"/>
        <v>SALVAGE OF REMOVED SHOOFLY TRACK MATERIAL</v>
      </c>
      <c r="K600" s="426" t="e">
        <v>#N/A</v>
      </c>
      <c r="L600" s="427" t="str">
        <f t="shared" ca="1" si="65"/>
        <v>,0</v>
      </c>
      <c r="M600" s="427" t="str">
        <f t="shared" ca="1" si="66"/>
        <v>C2</v>
      </c>
      <c r="N600" s="427" t="str">
        <f t="shared" ca="1" si="67"/>
        <v>C2</v>
      </c>
      <c r="O600" s="36"/>
    </row>
    <row r="601" spans="1:15" s="221" customFormat="1" ht="30" customHeight="1" x14ac:dyDescent="0.2">
      <c r="A601" s="225"/>
      <c r="B601" s="223" t="s">
        <v>714</v>
      </c>
      <c r="C601" s="52" t="s">
        <v>781</v>
      </c>
      <c r="D601" s="48" t="s">
        <v>782</v>
      </c>
      <c r="E601" s="54" t="s">
        <v>695</v>
      </c>
      <c r="F601" s="50">
        <v>-3850</v>
      </c>
      <c r="G601" s="51"/>
      <c r="H601" s="65">
        <f>ROUND(G601*F601,2)</f>
        <v>0</v>
      </c>
      <c r="I601" s="424" t="str">
        <f t="shared" ca="1" si="64"/>
        <v/>
      </c>
      <c r="J601" s="425" t="str">
        <f t="shared" si="68"/>
        <v>Salvage of Removed 136lb CWR RailTrack Ft.</v>
      </c>
      <c r="K601" s="426" t="e">
        <v>#N/A</v>
      </c>
      <c r="L601" s="427" t="str">
        <f t="shared" ca="1" si="65"/>
        <v>,0</v>
      </c>
      <c r="M601" s="427" t="str">
        <f t="shared" ca="1" si="66"/>
        <v>C2</v>
      </c>
      <c r="N601" s="427" t="str">
        <f t="shared" ca="1" si="67"/>
        <v>C2</v>
      </c>
      <c r="O601" s="36"/>
    </row>
    <row r="602" spans="1:15" ht="39.75" customHeight="1" x14ac:dyDescent="0.2">
      <c r="A602" s="45"/>
      <c r="B602" s="223" t="s">
        <v>715</v>
      </c>
      <c r="C602" s="319" t="s">
        <v>783</v>
      </c>
      <c r="D602" s="346" t="s">
        <v>784</v>
      </c>
      <c r="E602" s="342" t="s">
        <v>56</v>
      </c>
      <c r="F602" s="50">
        <v>-2300</v>
      </c>
      <c r="G602" s="51"/>
      <c r="H602" s="65">
        <f t="shared" ref="H602:H603" si="70">ROUND(G602*F602,2)</f>
        <v>0</v>
      </c>
      <c r="I602" s="424" t="str">
        <f t="shared" ca="1" si="64"/>
        <v/>
      </c>
      <c r="J602" s="425" t="str">
        <f t="shared" si="68"/>
        <v>Salvage of Removed Pre-Plated Track Ties Complete with Spikes and Anchorseach</v>
      </c>
      <c r="K602" s="426" t="e">
        <v>#N/A</v>
      </c>
      <c r="L602" s="427" t="str">
        <f t="shared" ca="1" si="65"/>
        <v>,0</v>
      </c>
      <c r="M602" s="427" t="str">
        <f t="shared" ca="1" si="66"/>
        <v>C2</v>
      </c>
      <c r="N602" s="427" t="str">
        <f t="shared" ca="1" si="67"/>
        <v>C2</v>
      </c>
      <c r="O602" s="36"/>
    </row>
    <row r="603" spans="1:15" s="221" customFormat="1" ht="30" customHeight="1" x14ac:dyDescent="0.2">
      <c r="A603" s="225"/>
      <c r="B603" s="223" t="s">
        <v>717</v>
      </c>
      <c r="C603" s="52" t="s">
        <v>785</v>
      </c>
      <c r="D603" s="48" t="s">
        <v>786</v>
      </c>
      <c r="E603" s="54" t="s">
        <v>56</v>
      </c>
      <c r="F603" s="50">
        <v>-6</v>
      </c>
      <c r="G603" s="51"/>
      <c r="H603" s="65">
        <f t="shared" si="70"/>
        <v>0</v>
      </c>
      <c r="I603" s="424" t="str">
        <f t="shared" ca="1" si="64"/>
        <v/>
      </c>
      <c r="J603" s="425" t="str">
        <f t="shared" si="68"/>
        <v>Salvage of Removed No. 10 136lb Turnoutseach</v>
      </c>
      <c r="K603" s="426" t="e">
        <v>#N/A</v>
      </c>
      <c r="L603" s="427" t="str">
        <f t="shared" ca="1" si="65"/>
        <v>,0</v>
      </c>
      <c r="M603" s="427" t="str">
        <f t="shared" ca="1" si="66"/>
        <v>C2</v>
      </c>
      <c r="N603" s="427" t="str">
        <f t="shared" ca="1" si="67"/>
        <v>C2</v>
      </c>
      <c r="O603" s="36"/>
    </row>
    <row r="604" spans="1:15" s="174" customFormat="1" ht="36" customHeight="1" x14ac:dyDescent="0.2">
      <c r="A604" s="219"/>
      <c r="B604" s="223"/>
      <c r="C604" s="39" t="s">
        <v>80</v>
      </c>
      <c r="D604" s="48"/>
      <c r="E604" s="49"/>
      <c r="F604" s="343"/>
      <c r="G604" s="65"/>
      <c r="H604" s="65">
        <f>ROUND(G604*F604,2)</f>
        <v>0</v>
      </c>
      <c r="I604" s="424" t="str">
        <f t="shared" ca="1" si="64"/>
        <v>LOCKED</v>
      </c>
      <c r="J604" s="425" t="str">
        <f t="shared" si="68"/>
        <v>EARTH AND BASE WORKS</v>
      </c>
      <c r="K604" s="426" t="e">
        <v>#N/A</v>
      </c>
      <c r="L604" s="427" t="str">
        <f t="shared" ca="1" si="65"/>
        <v>F1</v>
      </c>
      <c r="M604" s="427" t="str">
        <f t="shared" ca="1" si="66"/>
        <v>C2</v>
      </c>
      <c r="N604" s="427" t="str">
        <f t="shared" ca="1" si="67"/>
        <v>C2</v>
      </c>
      <c r="O604" s="36"/>
    </row>
    <row r="605" spans="1:15" ht="30" customHeight="1" x14ac:dyDescent="0.2">
      <c r="A605" s="185"/>
      <c r="B605" s="223" t="s">
        <v>718</v>
      </c>
      <c r="C605" s="52" t="s">
        <v>90</v>
      </c>
      <c r="D605" s="48" t="s">
        <v>716</v>
      </c>
      <c r="E605" s="54" t="s">
        <v>84</v>
      </c>
      <c r="F605" s="50">
        <v>11700</v>
      </c>
      <c r="G605" s="51"/>
      <c r="H605" s="65">
        <f>ROUND(G605*F605,2)</f>
        <v>0</v>
      </c>
      <c r="I605" s="424" t="str">
        <f t="shared" ca="1" si="64"/>
        <v/>
      </c>
      <c r="J605" s="425" t="str">
        <f t="shared" si="68"/>
        <v>Sub-Grade CompactionCW 3110-R17m²</v>
      </c>
      <c r="K605" s="426" t="e">
        <v>#N/A</v>
      </c>
      <c r="L605" s="427" t="str">
        <f t="shared" ca="1" si="65"/>
        <v>,0</v>
      </c>
      <c r="M605" s="427" t="str">
        <f t="shared" ca="1" si="66"/>
        <v>C2</v>
      </c>
      <c r="N605" s="427" t="str">
        <f t="shared" ca="1" si="67"/>
        <v>C2</v>
      </c>
      <c r="O605" s="36"/>
    </row>
    <row r="606" spans="1:15" ht="30" customHeight="1" x14ac:dyDescent="0.2">
      <c r="A606" s="45"/>
      <c r="B606" s="223" t="s">
        <v>722</v>
      </c>
      <c r="C606" s="52" t="s">
        <v>596</v>
      </c>
      <c r="D606" s="48" t="s">
        <v>589</v>
      </c>
      <c r="E606" s="54"/>
      <c r="F606" s="50"/>
      <c r="G606" s="65"/>
      <c r="H606" s="347"/>
      <c r="I606" s="424" t="str">
        <f t="shared" ca="1" si="64"/>
        <v>LOCKED</v>
      </c>
      <c r="J606" s="425" t="str">
        <f t="shared" si="68"/>
        <v>Fill MaterialCW 3170-R12</v>
      </c>
      <c r="K606" s="426" t="e">
        <v>#N/A</v>
      </c>
      <c r="L606" s="427" t="str">
        <f t="shared" ca="1" si="65"/>
        <v>,0</v>
      </c>
      <c r="M606" s="427" t="str">
        <f t="shared" ca="1" si="66"/>
        <v>C2</v>
      </c>
      <c r="N606" s="427" t="str">
        <f t="shared" ca="1" si="67"/>
        <v>C2</v>
      </c>
      <c r="O606" s="36"/>
    </row>
    <row r="607" spans="1:15" ht="30" customHeight="1" x14ac:dyDescent="0.2">
      <c r="A607" s="45"/>
      <c r="B607" s="223" t="s">
        <v>29</v>
      </c>
      <c r="C607" s="52" t="s">
        <v>593</v>
      </c>
      <c r="D607" s="48" t="s">
        <v>16</v>
      </c>
      <c r="E607" s="407" t="s">
        <v>88</v>
      </c>
      <c r="F607" s="50">
        <v>1000</v>
      </c>
      <c r="G607" s="51"/>
      <c r="H607" s="65">
        <f t="shared" ref="H607:H614" si="71">ROUND(G607*F607,2)</f>
        <v>0</v>
      </c>
      <c r="I607" s="424" t="str">
        <f t="shared" ca="1" si="64"/>
        <v/>
      </c>
      <c r="J607" s="425" t="str">
        <f t="shared" si="68"/>
        <v>Suitable Sitem³</v>
      </c>
      <c r="K607" s="426" t="e">
        <v>#N/A</v>
      </c>
      <c r="L607" s="427" t="str">
        <f t="shared" ca="1" si="65"/>
        <v>,0</v>
      </c>
      <c r="M607" s="427" t="str">
        <f t="shared" ca="1" si="66"/>
        <v>C2</v>
      </c>
      <c r="N607" s="427" t="str">
        <f t="shared" ca="1" si="67"/>
        <v>C2</v>
      </c>
      <c r="O607" s="36"/>
    </row>
    <row r="608" spans="1:15" ht="30" customHeight="1" x14ac:dyDescent="0.2">
      <c r="A608" s="45"/>
      <c r="B608" s="223" t="s">
        <v>724</v>
      </c>
      <c r="C608" s="52" t="s">
        <v>719</v>
      </c>
      <c r="D608" s="48" t="s">
        <v>720</v>
      </c>
      <c r="E608" s="54" t="s">
        <v>88</v>
      </c>
      <c r="F608" s="50">
        <v>1700</v>
      </c>
      <c r="G608" s="51"/>
      <c r="H608" s="65">
        <f t="shared" si="71"/>
        <v>0</v>
      </c>
      <c r="I608" s="424" t="str">
        <f t="shared" ca="1" si="64"/>
        <v/>
      </c>
      <c r="J608" s="425" t="str">
        <f t="shared" si="68"/>
        <v>Supply and Place Sub-Ballast Materialm³</v>
      </c>
      <c r="K608" s="426" t="e">
        <v>#N/A</v>
      </c>
      <c r="L608" s="427" t="str">
        <f t="shared" ca="1" si="65"/>
        <v>,0</v>
      </c>
      <c r="M608" s="427" t="str">
        <f t="shared" ca="1" si="66"/>
        <v>C2</v>
      </c>
      <c r="N608" s="427" t="str">
        <f t="shared" ca="1" si="67"/>
        <v>C2</v>
      </c>
      <c r="O608" s="36"/>
    </row>
    <row r="609" spans="1:15" ht="39.950000000000003" customHeight="1" x14ac:dyDescent="0.2">
      <c r="A609" s="45"/>
      <c r="B609" s="223"/>
      <c r="C609" s="344" t="s">
        <v>721</v>
      </c>
      <c r="D609" s="48"/>
      <c r="E609" s="49"/>
      <c r="F609" s="343"/>
      <c r="G609" s="65"/>
      <c r="H609" s="65">
        <f t="shared" si="71"/>
        <v>0</v>
      </c>
      <c r="I609" s="424" t="str">
        <f t="shared" ca="1" si="64"/>
        <v>LOCKED</v>
      </c>
      <c r="J609" s="425" t="str">
        <f t="shared" si="68"/>
        <v>SHOOFLY REMOVAL EARTH AND BASE WORKS</v>
      </c>
      <c r="K609" s="426" t="e">
        <v>#N/A</v>
      </c>
      <c r="L609" s="427" t="str">
        <f t="shared" ca="1" si="65"/>
        <v>F1</v>
      </c>
      <c r="M609" s="427" t="str">
        <f t="shared" ca="1" si="66"/>
        <v>C2</v>
      </c>
      <c r="N609" s="427" t="str">
        <f t="shared" ca="1" si="67"/>
        <v>C2</v>
      </c>
      <c r="O609" s="36"/>
    </row>
    <row r="610" spans="1:15" ht="45" customHeight="1" x14ac:dyDescent="0.2">
      <c r="A610" s="45"/>
      <c r="B610" s="223" t="s">
        <v>727</v>
      </c>
      <c r="C610" s="52" t="s">
        <v>723</v>
      </c>
      <c r="D610" s="341" t="s">
        <v>691</v>
      </c>
      <c r="E610" s="54" t="s">
        <v>88</v>
      </c>
      <c r="F610" s="50">
        <v>2700</v>
      </c>
      <c r="G610" s="51"/>
      <c r="H610" s="65">
        <f t="shared" si="71"/>
        <v>0</v>
      </c>
      <c r="I610" s="424" t="str">
        <f t="shared" ca="1" si="64"/>
        <v/>
      </c>
      <c r="J610" s="425" t="str">
        <f t="shared" si="68"/>
        <v>Reclaim and Place Crushed Sub-Base Materialm³</v>
      </c>
      <c r="K610" s="426" t="e">
        <v>#N/A</v>
      </c>
      <c r="L610" s="427" t="str">
        <f t="shared" ca="1" si="65"/>
        <v>,0</v>
      </c>
      <c r="M610" s="427" t="str">
        <f t="shared" ca="1" si="66"/>
        <v>C2</v>
      </c>
      <c r="N610" s="427" t="str">
        <f t="shared" ca="1" si="67"/>
        <v>C2</v>
      </c>
      <c r="O610" s="36"/>
    </row>
    <row r="611" spans="1:15" ht="45" customHeight="1" x14ac:dyDescent="0.2">
      <c r="A611" s="45"/>
      <c r="B611" s="113" t="s">
        <v>729</v>
      </c>
      <c r="C611" s="348" t="s">
        <v>725</v>
      </c>
      <c r="D611" s="349" t="s">
        <v>726</v>
      </c>
      <c r="E611" s="350" t="s">
        <v>88</v>
      </c>
      <c r="F611" s="76">
        <v>2000</v>
      </c>
      <c r="G611" s="244"/>
      <c r="H611" s="245">
        <f t="shared" si="71"/>
        <v>0</v>
      </c>
      <c r="I611" s="424" t="str">
        <f t="shared" ca="1" si="64"/>
        <v/>
      </c>
      <c r="J611" s="425" t="str">
        <f t="shared" si="68"/>
        <v>Removal and Stockpile Crushed Sub-Base Materialm³</v>
      </c>
      <c r="K611" s="426" t="e">
        <v>#N/A</v>
      </c>
      <c r="L611" s="427" t="str">
        <f t="shared" ca="1" si="65"/>
        <v>,0</v>
      </c>
      <c r="M611" s="427" t="str">
        <f t="shared" ca="1" si="66"/>
        <v>C2</v>
      </c>
      <c r="N611" s="427" t="str">
        <f t="shared" ca="1" si="67"/>
        <v>C2</v>
      </c>
      <c r="O611" s="36"/>
    </row>
    <row r="612" spans="1:15" ht="30" customHeight="1" x14ac:dyDescent="0.2">
      <c r="A612" s="55"/>
      <c r="B612" s="186" t="s">
        <v>730</v>
      </c>
      <c r="C612" s="351" t="s">
        <v>728</v>
      </c>
      <c r="D612" s="352" t="s">
        <v>726</v>
      </c>
      <c r="E612" s="353" t="s">
        <v>88</v>
      </c>
      <c r="F612" s="354">
        <v>3700</v>
      </c>
      <c r="G612" s="51"/>
      <c r="H612" s="65">
        <f t="shared" si="71"/>
        <v>0</v>
      </c>
      <c r="I612" s="424" t="str">
        <f t="shared" ca="1" si="64"/>
        <v/>
      </c>
      <c r="J612" s="425" t="str">
        <f t="shared" si="68"/>
        <v>Removal and Stockpile Sub-Ballast Materialm³</v>
      </c>
      <c r="K612" s="426" t="e">
        <v>#N/A</v>
      </c>
      <c r="L612" s="427" t="str">
        <f t="shared" ca="1" si="65"/>
        <v>,0</v>
      </c>
      <c r="M612" s="427" t="str">
        <f t="shared" ca="1" si="66"/>
        <v>C2</v>
      </c>
      <c r="N612" s="427" t="str">
        <f t="shared" ca="1" si="67"/>
        <v>C2</v>
      </c>
      <c r="O612" s="36"/>
    </row>
    <row r="613" spans="1:15" ht="30" customHeight="1" x14ac:dyDescent="0.2">
      <c r="A613" s="55"/>
      <c r="B613" s="223" t="s">
        <v>731</v>
      </c>
      <c r="C613" s="79" t="s">
        <v>103</v>
      </c>
      <c r="D613" s="48" t="s">
        <v>91</v>
      </c>
      <c r="E613" s="80" t="s">
        <v>84</v>
      </c>
      <c r="F613" s="50">
        <v>2800</v>
      </c>
      <c r="G613" s="81"/>
      <c r="H613" s="65">
        <f t="shared" si="71"/>
        <v>0</v>
      </c>
      <c r="I613" s="424" t="str">
        <f t="shared" ca="1" si="64"/>
        <v/>
      </c>
      <c r="J613" s="425" t="str">
        <f t="shared" si="68"/>
        <v>Ditch GradingCW 3110-R17m²</v>
      </c>
      <c r="K613" s="426" t="e">
        <v>#N/A</v>
      </c>
      <c r="L613" s="427" t="str">
        <f t="shared" ca="1" si="65"/>
        <v>,0</v>
      </c>
      <c r="M613" s="427" t="str">
        <f t="shared" ca="1" si="66"/>
        <v>C2</v>
      </c>
      <c r="N613" s="427" t="str">
        <f t="shared" ca="1" si="67"/>
        <v>C2</v>
      </c>
      <c r="O613" s="36"/>
    </row>
    <row r="614" spans="1:15" ht="30" customHeight="1" x14ac:dyDescent="0.25">
      <c r="A614" s="187"/>
      <c r="B614" s="223" t="s">
        <v>732</v>
      </c>
      <c r="C614" s="52" t="s">
        <v>105</v>
      </c>
      <c r="D614" s="48" t="s">
        <v>716</v>
      </c>
      <c r="E614" s="54" t="s">
        <v>88</v>
      </c>
      <c r="F614" s="50">
        <v>1420</v>
      </c>
      <c r="G614" s="51"/>
      <c r="H614" s="65">
        <f t="shared" si="71"/>
        <v>0</v>
      </c>
      <c r="I614" s="424" t="str">
        <f t="shared" ca="1" si="64"/>
        <v/>
      </c>
      <c r="J614" s="425" t="str">
        <f t="shared" si="68"/>
        <v>Ditch ExcavationCW 3110-R17m³</v>
      </c>
      <c r="K614" s="426" t="e">
        <v>#N/A</v>
      </c>
      <c r="L614" s="427" t="str">
        <f t="shared" ca="1" si="65"/>
        <v>,0</v>
      </c>
      <c r="M614" s="427" t="str">
        <f t="shared" ca="1" si="66"/>
        <v>C2</v>
      </c>
      <c r="N614" s="427" t="str">
        <f t="shared" ca="1" si="67"/>
        <v>C2</v>
      </c>
      <c r="O614" s="36"/>
    </row>
    <row r="615" spans="1:15" s="89" customFormat="1" ht="39.950000000000003" customHeight="1" x14ac:dyDescent="0.25">
      <c r="A615" s="188"/>
      <c r="B615" s="372"/>
      <c r="C615" s="355" t="s">
        <v>232</v>
      </c>
      <c r="D615" s="356"/>
      <c r="E615" s="357"/>
      <c r="F615" s="358"/>
      <c r="G615" s="359"/>
      <c r="H615" s="360"/>
      <c r="I615" s="424" t="str">
        <f t="shared" ca="1" si="64"/>
        <v>LOCKED</v>
      </c>
      <c r="J615" s="425" t="str">
        <f t="shared" si="68"/>
        <v>MISCELLANEOUS</v>
      </c>
      <c r="K615" s="426" t="e">
        <v>#N/A</v>
      </c>
      <c r="L615" s="427" t="str">
        <f t="shared" ca="1" si="65"/>
        <v>,0</v>
      </c>
      <c r="M615" s="427" t="str">
        <f t="shared" ca="1" si="66"/>
        <v>C2</v>
      </c>
      <c r="N615" s="427" t="str">
        <f t="shared" ca="1" si="67"/>
        <v>C2</v>
      </c>
      <c r="O615" s="36"/>
    </row>
    <row r="616" spans="1:15" ht="45" customHeight="1" x14ac:dyDescent="0.2">
      <c r="A616" s="98"/>
      <c r="B616" s="223" t="s">
        <v>734</v>
      </c>
      <c r="C616" s="176" t="s">
        <v>201</v>
      </c>
      <c r="D616" s="99" t="s">
        <v>156</v>
      </c>
      <c r="E616" s="246"/>
      <c r="F616" s="228"/>
      <c r="G616" s="65"/>
      <c r="H616" s="252"/>
      <c r="I616" s="424" t="str">
        <f t="shared" ca="1" si="64"/>
        <v>LOCKED</v>
      </c>
      <c r="J616" s="425" t="str">
        <f t="shared" si="68"/>
        <v>Construction of Asphaltic Concrete PavementsCW 3410-R9</v>
      </c>
      <c r="K616" s="426" t="e">
        <v>#N/A</v>
      </c>
      <c r="L616" s="427" t="str">
        <f t="shared" ca="1" si="65"/>
        <v>F0</v>
      </c>
      <c r="M616" s="427" t="str">
        <f t="shared" ca="1" si="66"/>
        <v>C2</v>
      </c>
      <c r="N616" s="427" t="str">
        <f t="shared" ca="1" si="67"/>
        <v>C2</v>
      </c>
      <c r="O616" s="36"/>
    </row>
    <row r="617" spans="1:15" ht="30" customHeight="1" x14ac:dyDescent="0.2">
      <c r="A617" s="71"/>
      <c r="B617" s="134" t="s">
        <v>29</v>
      </c>
      <c r="C617" s="176" t="s">
        <v>202</v>
      </c>
      <c r="D617" s="99"/>
      <c r="E617" s="177"/>
      <c r="F617" s="228"/>
      <c r="G617" s="65"/>
      <c r="H617" s="252"/>
      <c r="I617" s="424" t="str">
        <f t="shared" ca="1" si="64"/>
        <v>LOCKED</v>
      </c>
      <c r="J617" s="425" t="str">
        <f t="shared" si="68"/>
        <v>Tie-ins and Approaches</v>
      </c>
      <c r="K617" s="426" t="e">
        <v>#N/A</v>
      </c>
      <c r="L617" s="427" t="str">
        <f t="shared" ca="1" si="65"/>
        <v>F0</v>
      </c>
      <c r="M617" s="427" t="str">
        <f t="shared" ca="1" si="66"/>
        <v>C2</v>
      </c>
      <c r="N617" s="427" t="str">
        <f t="shared" ca="1" si="67"/>
        <v>C2</v>
      </c>
      <c r="O617" s="36"/>
    </row>
    <row r="618" spans="1:15" ht="30" customHeight="1" x14ac:dyDescent="0.2">
      <c r="A618" s="71"/>
      <c r="B618" s="100" t="s">
        <v>787</v>
      </c>
      <c r="C618" s="176" t="s">
        <v>788</v>
      </c>
      <c r="D618" s="99"/>
      <c r="E618" s="177" t="s">
        <v>95</v>
      </c>
      <c r="F618" s="228">
        <v>155</v>
      </c>
      <c r="G618" s="51"/>
      <c r="H618" s="252">
        <f t="shared" ref="H618:H623" si="72">ROUND(G618*F618,2)</f>
        <v>0</v>
      </c>
      <c r="I618" s="424" t="str">
        <f t="shared" ca="1" si="64"/>
        <v/>
      </c>
      <c r="J618" s="425" t="str">
        <f t="shared" si="68"/>
        <v>Type IAtonne</v>
      </c>
      <c r="K618" s="426" t="e">
        <v>#N/A</v>
      </c>
      <c r="L618" s="427" t="str">
        <f t="shared" ca="1" si="65"/>
        <v>F0</v>
      </c>
      <c r="M618" s="427" t="str">
        <f t="shared" ca="1" si="66"/>
        <v>C2</v>
      </c>
      <c r="N618" s="427" t="str">
        <f t="shared" ca="1" si="67"/>
        <v>C2</v>
      </c>
      <c r="O618" s="36"/>
    </row>
    <row r="619" spans="1:15" s="106" customFormat="1" ht="30" customHeight="1" x14ac:dyDescent="0.2">
      <c r="A619" s="102"/>
      <c r="B619" s="46" t="s">
        <v>736</v>
      </c>
      <c r="C619" s="117" t="s">
        <v>733</v>
      </c>
      <c r="D619" s="118" t="s">
        <v>363</v>
      </c>
      <c r="E619" s="119" t="s">
        <v>34</v>
      </c>
      <c r="F619" s="120">
        <v>275</v>
      </c>
      <c r="G619" s="51"/>
      <c r="H619" s="65">
        <f t="shared" si="72"/>
        <v>0</v>
      </c>
      <c r="I619" s="424" t="str">
        <f t="shared" ca="1" si="64"/>
        <v/>
      </c>
      <c r="J619" s="425" t="str">
        <f t="shared" si="68"/>
        <v>Install Chain Link Fence - Salvaged Materialsm</v>
      </c>
      <c r="K619" s="426" t="e">
        <v>#N/A</v>
      </c>
      <c r="L619" s="427" t="str">
        <f t="shared" ca="1" si="65"/>
        <v>G</v>
      </c>
      <c r="M619" s="427" t="str">
        <f t="shared" ca="1" si="66"/>
        <v>C2</v>
      </c>
      <c r="N619" s="427" t="str">
        <f t="shared" ca="1" si="67"/>
        <v>C2</v>
      </c>
      <c r="O619" s="36"/>
    </row>
    <row r="620" spans="1:15" s="106" customFormat="1" ht="30" customHeight="1" x14ac:dyDescent="0.2">
      <c r="A620" s="102"/>
      <c r="B620" s="46" t="s">
        <v>738</v>
      </c>
      <c r="C620" s="117" t="s">
        <v>735</v>
      </c>
      <c r="D620" s="118" t="s">
        <v>363</v>
      </c>
      <c r="E620" s="119" t="s">
        <v>34</v>
      </c>
      <c r="F620" s="120">
        <v>215</v>
      </c>
      <c r="G620" s="51"/>
      <c r="H620" s="65">
        <f t="shared" si="72"/>
        <v>0</v>
      </c>
      <c r="I620" s="424" t="str">
        <f t="shared" ca="1" si="64"/>
        <v/>
      </c>
      <c r="J620" s="425" t="str">
        <f t="shared" si="68"/>
        <v>Remove and Salvage Chain Link Fencem</v>
      </c>
      <c r="K620" s="426" t="e">
        <v>#N/A</v>
      </c>
      <c r="L620" s="427" t="str">
        <f t="shared" ca="1" si="65"/>
        <v>G</v>
      </c>
      <c r="M620" s="427" t="str">
        <f t="shared" ca="1" si="66"/>
        <v>C2</v>
      </c>
      <c r="N620" s="427" t="str">
        <f t="shared" ca="1" si="67"/>
        <v>C2</v>
      </c>
      <c r="O620" s="36"/>
    </row>
    <row r="621" spans="1:15" ht="30" customHeight="1" x14ac:dyDescent="0.2">
      <c r="A621" s="189"/>
      <c r="B621" s="223" t="s">
        <v>739</v>
      </c>
      <c r="C621" s="52" t="s">
        <v>737</v>
      </c>
      <c r="D621" s="48" t="s">
        <v>263</v>
      </c>
      <c r="E621" s="54" t="s">
        <v>88</v>
      </c>
      <c r="F621" s="120">
        <v>4</v>
      </c>
      <c r="G621" s="51"/>
      <c r="H621" s="65">
        <f t="shared" si="72"/>
        <v>0</v>
      </c>
      <c r="I621" s="424" t="str">
        <f t="shared" ca="1" si="64"/>
        <v/>
      </c>
      <c r="J621" s="425" t="str">
        <f t="shared" si="68"/>
        <v>Random Stone RiprapCW 3615-R2m³</v>
      </c>
      <c r="K621" s="426" t="e">
        <v>#N/A</v>
      </c>
      <c r="L621" s="427" t="str">
        <f t="shared" ca="1" si="65"/>
        <v>G</v>
      </c>
      <c r="M621" s="427" t="str">
        <f t="shared" ca="1" si="66"/>
        <v>C2</v>
      </c>
      <c r="N621" s="427" t="str">
        <f t="shared" ca="1" si="67"/>
        <v>C2</v>
      </c>
      <c r="O621" s="36"/>
    </row>
    <row r="622" spans="1:15" ht="30" customHeight="1" x14ac:dyDescent="0.2">
      <c r="A622" s="15"/>
      <c r="B622" s="223" t="s">
        <v>741</v>
      </c>
      <c r="C622" s="52" t="s">
        <v>337</v>
      </c>
      <c r="D622" s="48" t="s">
        <v>338</v>
      </c>
      <c r="E622" s="54" t="s">
        <v>34</v>
      </c>
      <c r="F622" s="120">
        <v>345</v>
      </c>
      <c r="G622" s="51"/>
      <c r="H622" s="65">
        <f t="shared" si="72"/>
        <v>0</v>
      </c>
      <c r="I622" s="424" t="str">
        <f t="shared" ca="1" si="64"/>
        <v/>
      </c>
      <c r="J622" s="425" t="str">
        <f t="shared" si="68"/>
        <v>Removal of Existing Culvertsm</v>
      </c>
      <c r="K622" s="426" t="e">
        <v>#N/A</v>
      </c>
      <c r="L622" s="427" t="str">
        <f t="shared" ca="1" si="65"/>
        <v>G</v>
      </c>
      <c r="M622" s="427" t="str">
        <f t="shared" ca="1" si="66"/>
        <v>C2</v>
      </c>
      <c r="N622" s="427" t="str">
        <f t="shared" ca="1" si="67"/>
        <v>C2</v>
      </c>
      <c r="O622" s="36"/>
    </row>
    <row r="623" spans="1:15" ht="30" customHeight="1" x14ac:dyDescent="0.2">
      <c r="A623" s="15"/>
      <c r="B623" s="223" t="s">
        <v>851</v>
      </c>
      <c r="C623" s="52" t="s">
        <v>740</v>
      </c>
      <c r="D623" s="48" t="s">
        <v>338</v>
      </c>
      <c r="E623" s="54" t="s">
        <v>34</v>
      </c>
      <c r="F623" s="120">
        <v>280</v>
      </c>
      <c r="G623" s="51"/>
      <c r="H623" s="65">
        <f t="shared" si="72"/>
        <v>0</v>
      </c>
      <c r="I623" s="424" t="str">
        <f t="shared" ca="1" si="64"/>
        <v/>
      </c>
      <c r="J623" s="425" t="str">
        <f t="shared" si="68"/>
        <v>Removal of Subdrainsm</v>
      </c>
      <c r="K623" s="426" t="e">
        <v>#N/A</v>
      </c>
      <c r="L623" s="427" t="str">
        <f t="shared" ca="1" si="65"/>
        <v>G</v>
      </c>
      <c r="M623" s="427" t="str">
        <f t="shared" ca="1" si="66"/>
        <v>C2</v>
      </c>
      <c r="N623" s="427" t="str">
        <f t="shared" ca="1" si="67"/>
        <v>C2</v>
      </c>
      <c r="O623" s="36"/>
    </row>
    <row r="624" spans="1:15" ht="30" customHeight="1" x14ac:dyDescent="0.2">
      <c r="A624" s="15"/>
      <c r="B624" s="223" t="s">
        <v>852</v>
      </c>
      <c r="C624" s="52" t="s">
        <v>502</v>
      </c>
      <c r="D624" s="48" t="s">
        <v>503</v>
      </c>
      <c r="E624" s="177"/>
      <c r="F624" s="228"/>
      <c r="G624" s="65"/>
      <c r="H624" s="252"/>
      <c r="I624" s="424" t="str">
        <f t="shared" ca="1" si="64"/>
        <v>LOCKED</v>
      </c>
      <c r="J624" s="425" t="str">
        <f t="shared" si="68"/>
        <v>Corrugated Steel Pipe Culvert - SupplyCW 3610-R3</v>
      </c>
      <c r="K624" s="426" t="e">
        <v>#N/A</v>
      </c>
      <c r="L624" s="427" t="str">
        <f t="shared" ca="1" si="65"/>
        <v>F0</v>
      </c>
      <c r="M624" s="427" t="str">
        <f t="shared" ca="1" si="66"/>
        <v>C2</v>
      </c>
      <c r="N624" s="427" t="str">
        <f t="shared" ca="1" si="67"/>
        <v>C2</v>
      </c>
      <c r="O624" s="36"/>
    </row>
    <row r="625" spans="1:15" s="402" customFormat="1" ht="30" customHeight="1" x14ac:dyDescent="0.2">
      <c r="A625" s="403"/>
      <c r="B625" s="412" t="s">
        <v>29</v>
      </c>
      <c r="C625" s="406" t="s">
        <v>854</v>
      </c>
      <c r="D625" s="404"/>
      <c r="E625" s="407" t="s">
        <v>34</v>
      </c>
      <c r="F625" s="411">
        <v>10</v>
      </c>
      <c r="G625" s="405"/>
      <c r="H625" s="408">
        <f t="shared" ref="H625" si="73">ROUND(G625*F625,2)</f>
        <v>0</v>
      </c>
      <c r="I625" s="424" t="str">
        <f t="shared" ca="1" si="64"/>
        <v/>
      </c>
      <c r="J625" s="425" t="str">
        <f t="shared" si="68"/>
        <v>450 mm x 2.0 mmm</v>
      </c>
      <c r="K625" s="426" t="e">
        <v>#N/A</v>
      </c>
      <c r="L625" s="427" t="str">
        <f t="shared" ca="1" si="65"/>
        <v>G</v>
      </c>
      <c r="M625" s="427" t="str">
        <f t="shared" ca="1" si="66"/>
        <v>C2</v>
      </c>
      <c r="N625" s="427" t="str">
        <f t="shared" ca="1" si="67"/>
        <v>C2</v>
      </c>
      <c r="O625" s="36"/>
    </row>
    <row r="626" spans="1:15" ht="30" customHeight="1" x14ac:dyDescent="0.2">
      <c r="A626" s="15"/>
      <c r="B626" s="223" t="s">
        <v>32</v>
      </c>
      <c r="C626" s="52" t="s">
        <v>742</v>
      </c>
      <c r="D626" s="48"/>
      <c r="E626" s="54" t="s">
        <v>34</v>
      </c>
      <c r="F626" s="120">
        <v>100</v>
      </c>
      <c r="G626" s="51"/>
      <c r="H626" s="65">
        <f t="shared" ref="H626:H630" si="74">ROUND(G626*F626,2)</f>
        <v>0</v>
      </c>
      <c r="I626" s="424" t="str">
        <f t="shared" ca="1" si="64"/>
        <v/>
      </c>
      <c r="J626" s="425" t="str">
        <f t="shared" si="68"/>
        <v>600 mm x 2.0 mmm</v>
      </c>
      <c r="K626" s="426" t="e">
        <v>#N/A</v>
      </c>
      <c r="L626" s="427" t="str">
        <f t="shared" ca="1" si="65"/>
        <v>G</v>
      </c>
      <c r="M626" s="427" t="str">
        <f t="shared" ca="1" si="66"/>
        <v>C2</v>
      </c>
      <c r="N626" s="427" t="str">
        <f t="shared" ca="1" si="67"/>
        <v>C2</v>
      </c>
      <c r="O626" s="36"/>
    </row>
    <row r="627" spans="1:15" ht="30" customHeight="1" x14ac:dyDescent="0.2">
      <c r="A627" s="15"/>
      <c r="B627" s="223" t="s">
        <v>853</v>
      </c>
      <c r="C627" s="52" t="s">
        <v>508</v>
      </c>
      <c r="D627" s="48" t="s">
        <v>503</v>
      </c>
      <c r="E627" s="177"/>
      <c r="F627" s="228"/>
      <c r="G627" s="65"/>
      <c r="H627" s="252"/>
      <c r="I627" s="424" t="str">
        <f t="shared" ca="1" si="64"/>
        <v>LOCKED</v>
      </c>
      <c r="J627" s="425" t="str">
        <f t="shared" si="68"/>
        <v>Corrugated Steel Pipe Culvert - InstallCW 3610-R3</v>
      </c>
      <c r="K627" s="426" t="e">
        <v>#N/A</v>
      </c>
      <c r="L627" s="427" t="str">
        <f t="shared" ca="1" si="65"/>
        <v>F0</v>
      </c>
      <c r="M627" s="427" t="str">
        <f t="shared" ca="1" si="66"/>
        <v>C2</v>
      </c>
      <c r="N627" s="427" t="str">
        <f t="shared" ca="1" si="67"/>
        <v>C2</v>
      </c>
      <c r="O627" s="36"/>
    </row>
    <row r="628" spans="1:15" s="402" customFormat="1" ht="30" customHeight="1" x14ac:dyDescent="0.2">
      <c r="A628" s="403"/>
      <c r="B628" s="412" t="s">
        <v>29</v>
      </c>
      <c r="C628" s="406" t="s">
        <v>854</v>
      </c>
      <c r="D628" s="404"/>
      <c r="E628" s="407" t="s">
        <v>34</v>
      </c>
      <c r="F628" s="411">
        <v>10</v>
      </c>
      <c r="G628" s="405"/>
      <c r="H628" s="408">
        <f t="shared" ref="H628" si="75">ROUND(G628*F628,2)</f>
        <v>0</v>
      </c>
      <c r="I628" s="424" t="str">
        <f t="shared" ca="1" si="64"/>
        <v/>
      </c>
      <c r="J628" s="425" t="str">
        <f t="shared" si="68"/>
        <v>450 mm x 2.0 mmm</v>
      </c>
      <c r="K628" s="426" t="e">
        <v>#N/A</v>
      </c>
      <c r="L628" s="427" t="str">
        <f t="shared" ca="1" si="65"/>
        <v>G</v>
      </c>
      <c r="M628" s="427" t="str">
        <f t="shared" ca="1" si="66"/>
        <v>C2</v>
      </c>
      <c r="N628" s="427" t="str">
        <f t="shared" ca="1" si="67"/>
        <v>C2</v>
      </c>
      <c r="O628" s="36"/>
    </row>
    <row r="629" spans="1:15" s="402" customFormat="1" ht="30" customHeight="1" x14ac:dyDescent="0.2">
      <c r="A629" s="403"/>
      <c r="B629" s="412" t="s">
        <v>32</v>
      </c>
      <c r="C629" s="406" t="s">
        <v>742</v>
      </c>
      <c r="D629" s="404"/>
      <c r="E629" s="407" t="s">
        <v>34</v>
      </c>
      <c r="F629" s="411">
        <v>100</v>
      </c>
      <c r="G629" s="405"/>
      <c r="H629" s="408">
        <f t="shared" si="74"/>
        <v>0</v>
      </c>
      <c r="I629" s="424" t="str">
        <f t="shared" ca="1" si="64"/>
        <v/>
      </c>
      <c r="J629" s="425" t="str">
        <f t="shared" si="68"/>
        <v>600 mm x 2.0 mmm</v>
      </c>
      <c r="K629" s="426" t="e">
        <v>#N/A</v>
      </c>
      <c r="L629" s="427" t="str">
        <f t="shared" ca="1" si="65"/>
        <v>G</v>
      </c>
      <c r="M629" s="427" t="str">
        <f t="shared" ca="1" si="66"/>
        <v>C2</v>
      </c>
      <c r="N629" s="427" t="str">
        <f t="shared" ca="1" si="67"/>
        <v>C2</v>
      </c>
      <c r="O629" s="36"/>
    </row>
    <row r="630" spans="1:15" s="402" customFormat="1" ht="30" customHeight="1" x14ac:dyDescent="0.2">
      <c r="A630" s="403"/>
      <c r="B630" s="410" t="s">
        <v>855</v>
      </c>
      <c r="C630" s="417" t="s">
        <v>856</v>
      </c>
      <c r="D630" s="409" t="s">
        <v>857</v>
      </c>
      <c r="E630" s="418" t="s">
        <v>34</v>
      </c>
      <c r="F630" s="415">
        <v>20</v>
      </c>
      <c r="G630" s="413"/>
      <c r="H630" s="414">
        <f t="shared" si="74"/>
        <v>0</v>
      </c>
      <c r="I630" s="424" t="str">
        <f t="shared" ca="1" si="64"/>
        <v/>
      </c>
      <c r="J630" s="425" t="str">
        <f t="shared" si="68"/>
        <v>Relocation of Culvertm</v>
      </c>
      <c r="K630" s="426" t="e">
        <v>#N/A</v>
      </c>
      <c r="L630" s="427" t="str">
        <f t="shared" ca="1" si="65"/>
        <v>G</v>
      </c>
      <c r="M630" s="427" t="str">
        <f t="shared" ca="1" si="66"/>
        <v>C2</v>
      </c>
      <c r="N630" s="427" t="str">
        <f t="shared" ca="1" si="67"/>
        <v>C2</v>
      </c>
      <c r="O630" s="36"/>
    </row>
    <row r="631" spans="1:15" ht="39.950000000000003" customHeight="1" x14ac:dyDescent="0.2">
      <c r="A631" s="71"/>
      <c r="B631" s="128" t="str">
        <f>+B586</f>
        <v>F</v>
      </c>
      <c r="C631" s="460" t="str">
        <f>+C586</f>
        <v>CN REDDITT SUBDIVISION - TRACK CONSTRUCTION</v>
      </c>
      <c r="D631" s="461"/>
      <c r="E631" s="461"/>
      <c r="F631" s="462"/>
      <c r="G631" s="416" t="s">
        <v>77</v>
      </c>
      <c r="H631" s="277">
        <f>SUM(H588:H630)</f>
        <v>0</v>
      </c>
      <c r="I631" s="424" t="str">
        <f t="shared" ca="1" si="64"/>
        <v>LOCKED</v>
      </c>
      <c r="J631" s="425" t="str">
        <f t="shared" si="68"/>
        <v>CN REDDITT SUBDIVISION - TRACK CONSTRUCTION</v>
      </c>
      <c r="K631" s="426" t="e">
        <v>#N/A</v>
      </c>
      <c r="L631" s="427" t="str">
        <f t="shared" ca="1" si="65"/>
        <v>G</v>
      </c>
      <c r="M631" s="427" t="str">
        <f t="shared" ca="1" si="66"/>
        <v>C2</v>
      </c>
      <c r="N631" s="427" t="str">
        <f t="shared" ca="1" si="67"/>
        <v>C2</v>
      </c>
      <c r="O631" s="36"/>
    </row>
    <row r="632" spans="1:15" ht="45" customHeight="1" x14ac:dyDescent="0.2">
      <c r="A632" s="45"/>
      <c r="B632" s="190" t="s">
        <v>743</v>
      </c>
      <c r="C632" s="463" t="s">
        <v>744</v>
      </c>
      <c r="D632" s="464"/>
      <c r="E632" s="464"/>
      <c r="F632" s="464"/>
      <c r="G632" s="464"/>
      <c r="H632" s="465"/>
      <c r="I632" s="424" t="str">
        <f t="shared" ca="1" si="64"/>
        <v>LOCKED</v>
      </c>
      <c r="J632" s="425" t="str">
        <f t="shared" si="68"/>
        <v>PUMPING STATION CONSTRUCTION</v>
      </c>
      <c r="K632" s="426" t="e">
        <v>#N/A</v>
      </c>
      <c r="L632" s="427" t="str">
        <f t="shared" ca="1" si="65"/>
        <v>F0</v>
      </c>
      <c r="M632" s="427" t="str">
        <f t="shared" ca="1" si="66"/>
        <v>F0</v>
      </c>
      <c r="N632" s="427" t="str">
        <f t="shared" ca="1" si="67"/>
        <v>F0</v>
      </c>
      <c r="O632" s="36"/>
    </row>
    <row r="633" spans="1:15" ht="30" customHeight="1" x14ac:dyDescent="0.2">
      <c r="A633" s="45"/>
      <c r="B633" s="223" t="s">
        <v>745</v>
      </c>
      <c r="C633" s="361" t="s">
        <v>836</v>
      </c>
      <c r="D633" s="48" t="s">
        <v>746</v>
      </c>
      <c r="E633" s="54" t="s">
        <v>20</v>
      </c>
      <c r="F633" s="120">
        <v>1</v>
      </c>
      <c r="G633" s="51"/>
      <c r="H633" s="65">
        <f t="shared" ref="H633:H643" si="76">ROUND(G633*F633,2)</f>
        <v>0</v>
      </c>
      <c r="I633" s="424" t="str">
        <f t="shared" ca="1" si="64"/>
        <v/>
      </c>
      <c r="J633" s="425" t="str">
        <f t="shared" si="68"/>
        <v>General Pumping Station ProvisionsL.S.</v>
      </c>
      <c r="K633" s="426" t="e">
        <v>#N/A</v>
      </c>
      <c r="L633" s="427" t="str">
        <f t="shared" ca="1" si="65"/>
        <v>G</v>
      </c>
      <c r="M633" s="427" t="str">
        <f t="shared" ca="1" si="66"/>
        <v>C2</v>
      </c>
      <c r="N633" s="427" t="str">
        <f t="shared" ca="1" si="67"/>
        <v>C2</v>
      </c>
      <c r="O633" s="36"/>
    </row>
    <row r="634" spans="1:15" s="221" customFormat="1" ht="45" customHeight="1" x14ac:dyDescent="0.2">
      <c r="A634" s="55"/>
      <c r="B634" s="56" t="s">
        <v>747</v>
      </c>
      <c r="C634" s="64" t="s">
        <v>748</v>
      </c>
      <c r="D634" s="53" t="s">
        <v>749</v>
      </c>
      <c r="E634" s="66" t="s">
        <v>20</v>
      </c>
      <c r="F634" s="67">
        <v>1</v>
      </c>
      <c r="G634" s="63"/>
      <c r="H634" s="65">
        <f t="shared" si="76"/>
        <v>0</v>
      </c>
      <c r="I634" s="424" t="str">
        <f t="shared" ca="1" si="64"/>
        <v/>
      </c>
      <c r="J634" s="425" t="str">
        <f t="shared" si="68"/>
        <v>Structural Excavation, Shoring and DewateringL.S.</v>
      </c>
      <c r="K634" s="426" t="e">
        <v>#N/A</v>
      </c>
      <c r="L634" s="427" t="str">
        <f t="shared" ca="1" si="65"/>
        <v>,0</v>
      </c>
      <c r="M634" s="427" t="str">
        <f t="shared" ca="1" si="66"/>
        <v>C2</v>
      </c>
      <c r="N634" s="427" t="str">
        <f t="shared" ca="1" si="67"/>
        <v>C2</v>
      </c>
      <c r="O634" s="36"/>
    </row>
    <row r="635" spans="1:15" s="221" customFormat="1" ht="30" customHeight="1" x14ac:dyDescent="0.2">
      <c r="A635" s="45"/>
      <c r="B635" s="223" t="s">
        <v>750</v>
      </c>
      <c r="C635" s="361" t="s">
        <v>28</v>
      </c>
      <c r="D635" s="48"/>
      <c r="E635" s="177"/>
      <c r="F635" s="228"/>
      <c r="G635" s="408"/>
      <c r="H635" s="252"/>
      <c r="I635" s="424" t="str">
        <f t="shared" ca="1" si="64"/>
        <v>LOCKED</v>
      </c>
      <c r="J635" s="425" t="str">
        <f t="shared" si="68"/>
        <v>Rock-Socketed Caissons</v>
      </c>
      <c r="K635" s="426" t="e">
        <v>#N/A</v>
      </c>
      <c r="L635" s="427" t="str">
        <f t="shared" ca="1" si="65"/>
        <v>F0</v>
      </c>
      <c r="M635" s="427" t="str">
        <f t="shared" ca="1" si="66"/>
        <v>C2</v>
      </c>
      <c r="N635" s="427" t="str">
        <f t="shared" ca="1" si="67"/>
        <v>C2</v>
      </c>
      <c r="O635" s="36"/>
    </row>
    <row r="636" spans="1:15" ht="30" customHeight="1" x14ac:dyDescent="0.2">
      <c r="A636" s="45"/>
      <c r="B636" s="134" t="s">
        <v>29</v>
      </c>
      <c r="C636" s="362" t="s">
        <v>30</v>
      </c>
      <c r="D636" s="48" t="s">
        <v>751</v>
      </c>
      <c r="E636" s="54" t="s">
        <v>20</v>
      </c>
      <c r="F636" s="120">
        <v>1</v>
      </c>
      <c r="G636" s="51"/>
      <c r="H636" s="65">
        <f>ROUND(G636*F636,2)</f>
        <v>0</v>
      </c>
      <c r="I636" s="424" t="str">
        <f t="shared" ca="1" si="64"/>
        <v/>
      </c>
      <c r="J636" s="425" t="str">
        <f t="shared" si="68"/>
        <v>Supply and Install Rock-Socketed CaissonsL.S.</v>
      </c>
      <c r="K636" s="426" t="e">
        <v>#N/A</v>
      </c>
      <c r="L636" s="427" t="str">
        <f t="shared" ca="1" si="65"/>
        <v>G</v>
      </c>
      <c r="M636" s="427" t="str">
        <f t="shared" ca="1" si="66"/>
        <v>C2</v>
      </c>
      <c r="N636" s="427" t="str">
        <f t="shared" ca="1" si="67"/>
        <v>C2</v>
      </c>
      <c r="O636" s="36"/>
    </row>
    <row r="637" spans="1:15" s="221" customFormat="1" ht="30" customHeight="1" x14ac:dyDescent="0.2">
      <c r="A637" s="45"/>
      <c r="B637" s="134" t="s">
        <v>32</v>
      </c>
      <c r="C637" s="362" t="s">
        <v>33</v>
      </c>
      <c r="D637" s="48" t="s">
        <v>751</v>
      </c>
      <c r="E637" s="54" t="s">
        <v>34</v>
      </c>
      <c r="F637" s="120">
        <v>5</v>
      </c>
      <c r="G637" s="51"/>
      <c r="H637" s="65">
        <f>ROUND(G637*F637,2)</f>
        <v>0</v>
      </c>
      <c r="I637" s="424" t="str">
        <f t="shared" ca="1" si="64"/>
        <v/>
      </c>
      <c r="J637" s="425" t="str">
        <f t="shared" si="68"/>
        <v>Added Length of Rock-Socketm</v>
      </c>
      <c r="K637" s="426" t="e">
        <v>#N/A</v>
      </c>
      <c r="L637" s="427" t="str">
        <f t="shared" ca="1" si="65"/>
        <v>G</v>
      </c>
      <c r="M637" s="427" t="str">
        <f t="shared" ca="1" si="66"/>
        <v>C2</v>
      </c>
      <c r="N637" s="427" t="str">
        <f t="shared" ca="1" si="67"/>
        <v>C2</v>
      </c>
      <c r="O637" s="36"/>
    </row>
    <row r="638" spans="1:15" s="172" customFormat="1" ht="45" customHeight="1" x14ac:dyDescent="0.2">
      <c r="A638" s="15"/>
      <c r="B638" s="134" t="s">
        <v>35</v>
      </c>
      <c r="C638" s="64" t="s">
        <v>36</v>
      </c>
      <c r="D638" s="48" t="s">
        <v>751</v>
      </c>
      <c r="E638" s="54" t="s">
        <v>34</v>
      </c>
      <c r="F638" s="120">
        <v>5</v>
      </c>
      <c r="G638" s="51"/>
      <c r="H638" s="65">
        <f>ROUND(G638*F638,2)</f>
        <v>0</v>
      </c>
      <c r="I638" s="424" t="str">
        <f t="shared" ca="1" si="64"/>
        <v/>
      </c>
      <c r="J638" s="425" t="str">
        <f t="shared" si="68"/>
        <v>Added Length of Steel Casing into Weathered Rock Zonem</v>
      </c>
      <c r="K638" s="426" t="e">
        <v>#N/A</v>
      </c>
      <c r="L638" s="427" t="str">
        <f t="shared" ca="1" si="65"/>
        <v>G</v>
      </c>
      <c r="M638" s="427" t="str">
        <f t="shared" ca="1" si="66"/>
        <v>C2</v>
      </c>
      <c r="N638" s="427" t="str">
        <f t="shared" ca="1" si="67"/>
        <v>C2</v>
      </c>
      <c r="O638" s="36"/>
    </row>
    <row r="639" spans="1:15" ht="45" customHeight="1" x14ac:dyDescent="0.2">
      <c r="A639" s="55"/>
      <c r="B639" s="56" t="s">
        <v>37</v>
      </c>
      <c r="C639" s="64" t="s">
        <v>38</v>
      </c>
      <c r="D639" s="53" t="s">
        <v>779</v>
      </c>
      <c r="E639" s="66" t="s">
        <v>34</v>
      </c>
      <c r="F639" s="67">
        <v>-6</v>
      </c>
      <c r="G639" s="63"/>
      <c r="H639" s="65">
        <f>ROUND(G639*F639,2)</f>
        <v>0</v>
      </c>
      <c r="I639" s="424" t="str">
        <f t="shared" ca="1" si="64"/>
        <v/>
      </c>
      <c r="J639" s="425" t="str">
        <f t="shared" si="68"/>
        <v>Subtracted Length of Rock-Socketed Caissonm</v>
      </c>
      <c r="K639" s="426" t="e">
        <v>#N/A</v>
      </c>
      <c r="L639" s="427" t="str">
        <f t="shared" ca="1" si="65"/>
        <v>,0</v>
      </c>
      <c r="M639" s="427" t="str">
        <f t="shared" ca="1" si="66"/>
        <v>C2</v>
      </c>
      <c r="N639" s="427" t="str">
        <f t="shared" ca="1" si="67"/>
        <v>C2</v>
      </c>
      <c r="O639" s="36"/>
    </row>
    <row r="640" spans="1:15" s="172" customFormat="1" ht="30" customHeight="1" x14ac:dyDescent="0.2">
      <c r="A640" s="15"/>
      <c r="B640" s="223" t="s">
        <v>752</v>
      </c>
      <c r="C640" s="362" t="s">
        <v>753</v>
      </c>
      <c r="D640" s="48" t="s">
        <v>749</v>
      </c>
      <c r="E640" s="54" t="s">
        <v>20</v>
      </c>
      <c r="F640" s="120">
        <v>1</v>
      </c>
      <c r="G640" s="51"/>
      <c r="H640" s="65">
        <f t="shared" si="76"/>
        <v>0</v>
      </c>
      <c r="I640" s="424" t="str">
        <f t="shared" ca="1" si="64"/>
        <v/>
      </c>
      <c r="J640" s="425" t="str">
        <f t="shared" si="68"/>
        <v>Sub StructureL.S.</v>
      </c>
      <c r="K640" s="426" t="e">
        <v>#N/A</v>
      </c>
      <c r="L640" s="427" t="str">
        <f t="shared" ca="1" si="65"/>
        <v>G</v>
      </c>
      <c r="M640" s="427" t="str">
        <f t="shared" ca="1" si="66"/>
        <v>C2</v>
      </c>
      <c r="N640" s="427" t="str">
        <f t="shared" ca="1" si="67"/>
        <v>C2</v>
      </c>
      <c r="O640" s="36"/>
    </row>
    <row r="641" spans="1:15" s="172" customFormat="1" ht="30" customHeight="1" x14ac:dyDescent="0.2">
      <c r="A641" s="15"/>
      <c r="B641" s="223" t="s">
        <v>754</v>
      </c>
      <c r="C641" s="362" t="s">
        <v>755</v>
      </c>
      <c r="D641" s="48" t="s">
        <v>756</v>
      </c>
      <c r="E641" s="54" t="s">
        <v>20</v>
      </c>
      <c r="F641" s="120">
        <v>1</v>
      </c>
      <c r="G641" s="51"/>
      <c r="H641" s="65">
        <f t="shared" si="76"/>
        <v>0</v>
      </c>
      <c r="I641" s="424" t="str">
        <f t="shared" ca="1" si="64"/>
        <v/>
      </c>
      <c r="J641" s="425" t="str">
        <f t="shared" si="68"/>
        <v>Super StructureL.S.</v>
      </c>
      <c r="K641" s="426" t="e">
        <v>#N/A</v>
      </c>
      <c r="L641" s="427" t="str">
        <f t="shared" ca="1" si="65"/>
        <v>G</v>
      </c>
      <c r="M641" s="427" t="str">
        <f t="shared" ca="1" si="66"/>
        <v>C2</v>
      </c>
      <c r="N641" s="427" t="str">
        <f t="shared" ca="1" si="67"/>
        <v>C2</v>
      </c>
      <c r="O641" s="36"/>
    </row>
    <row r="642" spans="1:15" s="172" customFormat="1" ht="30" customHeight="1" x14ac:dyDescent="0.2">
      <c r="A642" s="15"/>
      <c r="B642" s="223" t="s">
        <v>757</v>
      </c>
      <c r="C642" s="362" t="s">
        <v>758</v>
      </c>
      <c r="D642" s="48" t="s">
        <v>759</v>
      </c>
      <c r="E642" s="54" t="s">
        <v>20</v>
      </c>
      <c r="F642" s="120">
        <v>1</v>
      </c>
      <c r="G642" s="51"/>
      <c r="H642" s="65">
        <f t="shared" si="76"/>
        <v>0</v>
      </c>
      <c r="I642" s="424" t="str">
        <f t="shared" ca="1" si="64"/>
        <v/>
      </c>
      <c r="J642" s="425" t="str">
        <f t="shared" si="68"/>
        <v>Process Mechanical SystemsL.S.</v>
      </c>
      <c r="K642" s="426" t="e">
        <v>#N/A</v>
      </c>
      <c r="L642" s="427" t="str">
        <f t="shared" ca="1" si="65"/>
        <v>G</v>
      </c>
      <c r="M642" s="427" t="str">
        <f t="shared" ca="1" si="66"/>
        <v>C2</v>
      </c>
      <c r="N642" s="427" t="str">
        <f t="shared" ca="1" si="67"/>
        <v>C2</v>
      </c>
      <c r="O642" s="36"/>
    </row>
    <row r="643" spans="1:15" s="172" customFormat="1" ht="30" customHeight="1" x14ac:dyDescent="0.2">
      <c r="A643" s="15"/>
      <c r="B643" s="223" t="s">
        <v>760</v>
      </c>
      <c r="C643" s="362" t="s">
        <v>761</v>
      </c>
      <c r="D643" s="48" t="s">
        <v>759</v>
      </c>
      <c r="E643" s="54" t="s">
        <v>56</v>
      </c>
      <c r="F643" s="120">
        <v>3</v>
      </c>
      <c r="G643" s="51"/>
      <c r="H643" s="65">
        <f t="shared" si="76"/>
        <v>0</v>
      </c>
      <c r="I643" s="424" t="str">
        <f t="shared" ca="1" si="64"/>
        <v/>
      </c>
      <c r="J643" s="425" t="str">
        <f t="shared" si="68"/>
        <v>Supply of Vertical Submersible Pumpseach</v>
      </c>
      <c r="K643" s="426" t="e">
        <v>#N/A</v>
      </c>
      <c r="L643" s="427" t="str">
        <f t="shared" ca="1" si="65"/>
        <v>G</v>
      </c>
      <c r="M643" s="427" t="str">
        <f t="shared" ca="1" si="66"/>
        <v>C2</v>
      </c>
      <c r="N643" s="427" t="str">
        <f t="shared" ca="1" si="67"/>
        <v>C2</v>
      </c>
      <c r="O643" s="36"/>
    </row>
    <row r="644" spans="1:15" s="172" customFormat="1" ht="30" customHeight="1" x14ac:dyDescent="0.2">
      <c r="A644" s="15"/>
      <c r="B644" s="223" t="s">
        <v>762</v>
      </c>
      <c r="C644" s="362" t="s">
        <v>763</v>
      </c>
      <c r="D644" s="48" t="s">
        <v>764</v>
      </c>
      <c r="E644" s="54" t="s">
        <v>20</v>
      </c>
      <c r="F644" s="120">
        <v>1</v>
      </c>
      <c r="G644" s="51"/>
      <c r="H644" s="65">
        <f>ROUND(G644*F644,2)</f>
        <v>0</v>
      </c>
      <c r="I644" s="424" t="str">
        <f t="shared" ca="1" si="64"/>
        <v/>
      </c>
      <c r="J644" s="425" t="str">
        <f t="shared" si="68"/>
        <v>Plumbing and HVAC Mechanical SystemsL.S.</v>
      </c>
      <c r="K644" s="426" t="e">
        <v>#N/A</v>
      </c>
      <c r="L644" s="427" t="str">
        <f t="shared" ca="1" si="65"/>
        <v>G</v>
      </c>
      <c r="M644" s="427" t="str">
        <f t="shared" ca="1" si="66"/>
        <v>C2</v>
      </c>
      <c r="N644" s="427" t="str">
        <f t="shared" ca="1" si="67"/>
        <v>C2</v>
      </c>
      <c r="O644" s="36"/>
    </row>
    <row r="645" spans="1:15" s="172" customFormat="1" ht="30" customHeight="1" x14ac:dyDescent="0.2">
      <c r="A645" s="15"/>
      <c r="B645" s="223" t="s">
        <v>765</v>
      </c>
      <c r="C645" s="362" t="s">
        <v>766</v>
      </c>
      <c r="D645" s="48" t="s">
        <v>767</v>
      </c>
      <c r="E645" s="54" t="s">
        <v>20</v>
      </c>
      <c r="F645" s="120">
        <v>1</v>
      </c>
      <c r="G645" s="51"/>
      <c r="H645" s="65">
        <f>ROUND(G645*F645,2)</f>
        <v>0</v>
      </c>
      <c r="I645" s="424" t="str">
        <f t="shared" ca="1" si="64"/>
        <v/>
      </c>
      <c r="J645" s="425" t="str">
        <f t="shared" si="68"/>
        <v>Electrical SystemsL.S.</v>
      </c>
      <c r="K645" s="426" t="e">
        <v>#N/A</v>
      </c>
      <c r="L645" s="427" t="str">
        <f t="shared" ca="1" si="65"/>
        <v>G</v>
      </c>
      <c r="M645" s="427" t="str">
        <f t="shared" ca="1" si="66"/>
        <v>C2</v>
      </c>
      <c r="N645" s="427" t="str">
        <f t="shared" ca="1" si="67"/>
        <v>C2</v>
      </c>
      <c r="O645" s="36"/>
    </row>
    <row r="646" spans="1:15" s="172" customFormat="1" ht="30" customHeight="1" x14ac:dyDescent="0.2">
      <c r="A646" s="15"/>
      <c r="B646" s="223" t="s">
        <v>768</v>
      </c>
      <c r="C646" s="362" t="s">
        <v>837</v>
      </c>
      <c r="D646" s="48" t="s">
        <v>767</v>
      </c>
      <c r="E646" s="54" t="s">
        <v>56</v>
      </c>
      <c r="F646" s="120">
        <v>1</v>
      </c>
      <c r="G646" s="51"/>
      <c r="H646" s="65">
        <f>ROUND(G646*F646,2)</f>
        <v>0</v>
      </c>
      <c r="I646" s="424" t="str">
        <f t="shared" ref="I646:I657" ca="1" si="77">IF(CELL("protect",$G646)=1, "LOCKED", "")</f>
        <v/>
      </c>
      <c r="J646" s="425" t="str">
        <f t="shared" si="68"/>
        <v>Supply of Natural Gas Generatoreach</v>
      </c>
      <c r="K646" s="426" t="e">
        <v>#N/A</v>
      </c>
      <c r="L646" s="427" t="str">
        <f t="shared" ref="L646:L657" ca="1" si="78">CELL("format",$F646)</f>
        <v>G</v>
      </c>
      <c r="M646" s="427" t="str">
        <f t="shared" ref="M646:M657" ca="1" si="79">CELL("format",$G646)</f>
        <v>C2</v>
      </c>
      <c r="N646" s="427" t="str">
        <f t="shared" ref="N646:N657" ca="1" si="80">CELL("format",$H646)</f>
        <v>C2</v>
      </c>
      <c r="O646" s="36"/>
    </row>
    <row r="647" spans="1:15" s="172" customFormat="1" ht="30" customHeight="1" x14ac:dyDescent="0.2">
      <c r="A647" s="15"/>
      <c r="B647" s="223" t="s">
        <v>769</v>
      </c>
      <c r="C647" s="362" t="s">
        <v>770</v>
      </c>
      <c r="D647" s="48" t="s">
        <v>771</v>
      </c>
      <c r="E647" s="54" t="s">
        <v>20</v>
      </c>
      <c r="F647" s="120">
        <v>1</v>
      </c>
      <c r="G647" s="51"/>
      <c r="H647" s="65">
        <f>ROUND(G647*F647,2)</f>
        <v>0</v>
      </c>
      <c r="I647" s="424" t="str">
        <f t="shared" ca="1" si="77"/>
        <v/>
      </c>
      <c r="J647" s="425" t="str">
        <f t="shared" ref="J647:J657" si="81">CLEAN(CONCATENATE(TRIM($A647),TRIM($C647),IF(LEFT($D647)&lt;&gt;"E",TRIM($D647),),TRIM($E647)))</f>
        <v>Instrumentation and Control SystemsL.S.</v>
      </c>
      <c r="K647" s="426" t="e">
        <v>#N/A</v>
      </c>
      <c r="L647" s="427" t="str">
        <f t="shared" ca="1" si="78"/>
        <v>G</v>
      </c>
      <c r="M647" s="427" t="str">
        <f t="shared" ca="1" si="79"/>
        <v>C2</v>
      </c>
      <c r="N647" s="427" t="str">
        <f t="shared" ca="1" si="80"/>
        <v>C2</v>
      </c>
      <c r="O647" s="36"/>
    </row>
    <row r="648" spans="1:15" s="172" customFormat="1" ht="30" customHeight="1" x14ac:dyDescent="0.2">
      <c r="A648" s="15"/>
      <c r="B648" s="223" t="s">
        <v>775</v>
      </c>
      <c r="C648" s="362" t="s">
        <v>776</v>
      </c>
      <c r="D648" s="48" t="s">
        <v>777</v>
      </c>
      <c r="E648" s="54" t="s">
        <v>20</v>
      </c>
      <c r="F648" s="120">
        <v>1</v>
      </c>
      <c r="G648" s="51"/>
      <c r="H648" s="65">
        <f>ROUND(G648*F648,2)</f>
        <v>0</v>
      </c>
      <c r="I648" s="424" t="str">
        <f t="shared" ca="1" si="77"/>
        <v/>
      </c>
      <c r="J648" s="425" t="str">
        <f t="shared" si="81"/>
        <v>Applicable MRST (PST) for Items G.6 to G.11B11L.S.</v>
      </c>
      <c r="K648" s="426" t="e">
        <v>#N/A</v>
      </c>
      <c r="L648" s="427" t="str">
        <f t="shared" ca="1" si="78"/>
        <v>G</v>
      </c>
      <c r="M648" s="427" t="str">
        <f t="shared" ca="1" si="79"/>
        <v>C2</v>
      </c>
      <c r="N648" s="427" t="str">
        <f t="shared" ca="1" si="80"/>
        <v>C2</v>
      </c>
      <c r="O648" s="36"/>
    </row>
    <row r="649" spans="1:15" s="172" customFormat="1" ht="45" customHeight="1" x14ac:dyDescent="0.2">
      <c r="A649" s="173"/>
      <c r="B649" s="84" t="s">
        <v>743</v>
      </c>
      <c r="C649" s="466" t="str">
        <f>C632</f>
        <v>PUMPING STATION CONSTRUCTION</v>
      </c>
      <c r="D649" s="467"/>
      <c r="E649" s="467"/>
      <c r="F649" s="468"/>
      <c r="G649" s="85" t="s">
        <v>77</v>
      </c>
      <c r="H649" s="86">
        <f>SUM(H633:H648)</f>
        <v>0</v>
      </c>
      <c r="I649" s="424" t="str">
        <f t="shared" ca="1" si="77"/>
        <v>LOCKED</v>
      </c>
      <c r="J649" s="425" t="str">
        <f t="shared" si="81"/>
        <v>PUMPING STATION CONSTRUCTION</v>
      </c>
      <c r="K649" s="426" t="e">
        <v>#N/A</v>
      </c>
      <c r="L649" s="427" t="str">
        <f t="shared" ca="1" si="78"/>
        <v>G</v>
      </c>
      <c r="M649" s="427" t="str">
        <f t="shared" ca="1" si="79"/>
        <v>C2</v>
      </c>
      <c r="N649" s="427" t="str">
        <f t="shared" ca="1" si="80"/>
        <v>C2</v>
      </c>
      <c r="O649" s="36"/>
    </row>
    <row r="650" spans="1:15" s="172" customFormat="1" ht="45" customHeight="1" x14ac:dyDescent="0.2">
      <c r="A650" s="173"/>
      <c r="B650" s="191"/>
      <c r="C650" s="192" t="s">
        <v>772</v>
      </c>
      <c r="D650" s="193"/>
      <c r="E650" s="194"/>
      <c r="F650" s="195"/>
      <c r="G650" s="196"/>
      <c r="H650" s="197"/>
      <c r="I650" s="424" t="str">
        <f t="shared" ca="1" si="77"/>
        <v>LOCKED</v>
      </c>
      <c r="J650" s="425" t="str">
        <f t="shared" si="81"/>
        <v>SUMMARY</v>
      </c>
      <c r="K650" s="426" t="e">
        <v>#N/A</v>
      </c>
      <c r="L650" s="427" t="str">
        <f t="shared" ca="1" si="78"/>
        <v>G</v>
      </c>
      <c r="M650" s="427" t="str">
        <f t="shared" ca="1" si="79"/>
        <v>G</v>
      </c>
      <c r="N650" s="427" t="str">
        <f t="shared" ca="1" si="80"/>
        <v>G</v>
      </c>
      <c r="O650" s="36"/>
    </row>
    <row r="651" spans="1:15" s="172" customFormat="1" ht="45" customHeight="1" x14ac:dyDescent="0.2">
      <c r="A651" s="173"/>
      <c r="B651" s="198" t="str">
        <f>B7</f>
        <v>A</v>
      </c>
      <c r="C651" s="434" t="str">
        <f>C7</f>
        <v>CN REDDITT SUBDIVISION - UNDERPASS STRUCTURES</v>
      </c>
      <c r="D651" s="434"/>
      <c r="E651" s="434"/>
      <c r="F651" s="434"/>
      <c r="G651" s="199" t="s">
        <v>77</v>
      </c>
      <c r="H651" s="200">
        <f>H41</f>
        <v>0</v>
      </c>
      <c r="I651" s="424" t="str">
        <f t="shared" ca="1" si="77"/>
        <v>LOCKED</v>
      </c>
      <c r="J651" s="425" t="str">
        <f t="shared" si="81"/>
        <v>CN REDDITT SUBDIVISION - UNDERPASS STRUCTURES</v>
      </c>
      <c r="K651" s="426" t="e">
        <v>#N/A</v>
      </c>
      <c r="L651" s="427" t="str">
        <f t="shared" ca="1" si="78"/>
        <v>F0</v>
      </c>
      <c r="M651" s="427" t="str">
        <f t="shared" ca="1" si="79"/>
        <v>C2</v>
      </c>
      <c r="N651" s="427" t="str">
        <f t="shared" ca="1" si="80"/>
        <v>C2</v>
      </c>
      <c r="O651" s="36"/>
    </row>
    <row r="652" spans="1:15" s="172" customFormat="1" ht="45" customHeight="1" x14ac:dyDescent="0.2">
      <c r="A652" s="173"/>
      <c r="B652" s="198" t="str">
        <f>B147</f>
        <v>B</v>
      </c>
      <c r="C652" s="434" t="str">
        <f>C147</f>
        <v>PLESSIS ROAD ASPHALT RECONSTRUCTION  - DUGALD ROAD TO APPROX. 300M SOUTH, INCLUDING DUGALD ROAD AND PLESSIS ROAD INTERSECTION WORKS</v>
      </c>
      <c r="D652" s="434"/>
      <c r="E652" s="434"/>
      <c r="F652" s="434"/>
      <c r="G652" s="199" t="s">
        <v>77</v>
      </c>
      <c r="H652" s="200">
        <f>H147</f>
        <v>0</v>
      </c>
      <c r="I652" s="424" t="str">
        <f t="shared" ca="1" si="77"/>
        <v>LOCKED</v>
      </c>
      <c r="J652" s="425" t="str">
        <f t="shared" si="81"/>
        <v>PLESSIS ROAD ASPHALT RECONSTRUCTION - DUGALD ROAD TO APPROX. 300M SOUTH, INCLUDING DUGALD ROAD AND PLESSIS ROAD INTERSECTION WORKS</v>
      </c>
      <c r="K652" s="426" t="e">
        <v>#N/A</v>
      </c>
      <c r="L652" s="427" t="str">
        <f t="shared" ca="1" si="78"/>
        <v>F0</v>
      </c>
      <c r="M652" s="427" t="str">
        <f t="shared" ca="1" si="79"/>
        <v>C2</v>
      </c>
      <c r="N652" s="427" t="str">
        <f t="shared" ca="1" si="80"/>
        <v>C2</v>
      </c>
      <c r="O652" s="36"/>
    </row>
    <row r="653" spans="1:15" s="172" customFormat="1" ht="45" customHeight="1" x14ac:dyDescent="0.2">
      <c r="A653" s="173"/>
      <c r="B653" s="198" t="str">
        <f>B279</f>
        <v>C</v>
      </c>
      <c r="C653" s="434" t="str">
        <f>C279</f>
        <v>PLESSIS ROAD CONCRETE RECONSTRUCTION - DUGALD ROAD TO PANDORA AVENUE W.</v>
      </c>
      <c r="D653" s="434"/>
      <c r="E653" s="434"/>
      <c r="F653" s="434"/>
      <c r="G653" s="199" t="s">
        <v>77</v>
      </c>
      <c r="H653" s="200">
        <f>+H279</f>
        <v>0</v>
      </c>
      <c r="I653" s="424" t="str">
        <f t="shared" ca="1" si="77"/>
        <v>LOCKED</v>
      </c>
      <c r="J653" s="425" t="str">
        <f t="shared" si="81"/>
        <v>PLESSIS ROAD CONCRETE RECONSTRUCTION - DUGALD ROAD TO PANDORA AVENUE W.</v>
      </c>
      <c r="K653" s="426" t="e">
        <v>#N/A</v>
      </c>
      <c r="L653" s="427" t="str">
        <f t="shared" ca="1" si="78"/>
        <v>F0</v>
      </c>
      <c r="M653" s="427" t="str">
        <f t="shared" ca="1" si="79"/>
        <v>C2</v>
      </c>
      <c r="N653" s="427" t="str">
        <f t="shared" ca="1" si="80"/>
        <v>C2</v>
      </c>
      <c r="O653" s="36"/>
    </row>
    <row r="654" spans="1:15" s="172" customFormat="1" ht="45" customHeight="1" x14ac:dyDescent="0.2">
      <c r="A654" s="173"/>
      <c r="B654" s="201" t="str">
        <f>B532</f>
        <v>D</v>
      </c>
      <c r="C654" s="434" t="str">
        <f>C532</f>
        <v>PLESSIS ROAD - MISCELLANEOUS WATERMAIN, WASTEWATER SEWER AND LAND DRAINAGE WORKS</v>
      </c>
      <c r="D654" s="434"/>
      <c r="E654" s="434"/>
      <c r="F654" s="434"/>
      <c r="G654" s="199" t="s">
        <v>77</v>
      </c>
      <c r="H654" s="200">
        <f>+H532</f>
        <v>0</v>
      </c>
      <c r="I654" s="424" t="str">
        <f t="shared" ca="1" si="77"/>
        <v>LOCKED</v>
      </c>
      <c r="J654" s="425" t="str">
        <f t="shared" si="81"/>
        <v>PLESSIS ROAD - MISCELLANEOUS WATERMAIN, WASTEWATER SEWER AND LAND DRAINAGE WORKS</v>
      </c>
      <c r="K654" s="426" t="e">
        <v>#N/A</v>
      </c>
      <c r="L654" s="427" t="str">
        <f t="shared" ca="1" si="78"/>
        <v>F0</v>
      </c>
      <c r="M654" s="427" t="str">
        <f t="shared" ca="1" si="79"/>
        <v>C2</v>
      </c>
      <c r="N654" s="427" t="str">
        <f t="shared" ca="1" si="80"/>
        <v>C2</v>
      </c>
      <c r="O654" s="36"/>
    </row>
    <row r="655" spans="1:15" s="205" customFormat="1" ht="45" customHeight="1" x14ac:dyDescent="0.2">
      <c r="A655" s="173"/>
      <c r="B655" s="201" t="str">
        <f>B585</f>
        <v>E</v>
      </c>
      <c r="C655" s="202" t="str">
        <f>C585</f>
        <v>LANDSCAPING</v>
      </c>
      <c r="D655" s="203"/>
      <c r="E655" s="203"/>
      <c r="F655" s="204"/>
      <c r="G655" s="199" t="s">
        <v>77</v>
      </c>
      <c r="H655" s="200">
        <f>+H585</f>
        <v>0</v>
      </c>
      <c r="I655" s="424" t="str">
        <f t="shared" ca="1" si="77"/>
        <v>LOCKED</v>
      </c>
      <c r="J655" s="425" t="str">
        <f t="shared" si="81"/>
        <v>LANDSCAPING</v>
      </c>
      <c r="K655" s="426" t="e">
        <v>#N/A</v>
      </c>
      <c r="L655" s="427" t="str">
        <f t="shared" ca="1" si="78"/>
        <v>F0</v>
      </c>
      <c r="M655" s="427" t="str">
        <f t="shared" ca="1" si="79"/>
        <v>C2</v>
      </c>
      <c r="N655" s="427" t="str">
        <f t="shared" ca="1" si="80"/>
        <v>C2</v>
      </c>
      <c r="O655" s="36"/>
    </row>
    <row r="656" spans="1:15" s="172" customFormat="1" ht="45" customHeight="1" x14ac:dyDescent="0.2">
      <c r="A656" s="173"/>
      <c r="B656" s="183" t="str">
        <f>B631</f>
        <v>F</v>
      </c>
      <c r="C656" s="435" t="str">
        <f>C631</f>
        <v>CN REDDITT SUBDIVISION - TRACK CONSTRUCTION</v>
      </c>
      <c r="D656" s="436"/>
      <c r="E656" s="436"/>
      <c r="F656" s="437"/>
      <c r="G656" s="206" t="s">
        <v>77</v>
      </c>
      <c r="H656" s="207">
        <f>H631</f>
        <v>0</v>
      </c>
      <c r="I656" s="424" t="str">
        <f t="shared" ca="1" si="77"/>
        <v>LOCKED</v>
      </c>
      <c r="J656" s="425" t="str">
        <f t="shared" si="81"/>
        <v>CN REDDITT SUBDIVISION - TRACK CONSTRUCTION</v>
      </c>
      <c r="K656" s="426" t="e">
        <v>#N/A</v>
      </c>
      <c r="L656" s="427" t="str">
        <f t="shared" ca="1" si="78"/>
        <v>F0</v>
      </c>
      <c r="M656" s="427" t="str">
        <f t="shared" ca="1" si="79"/>
        <v>C2</v>
      </c>
      <c r="N656" s="427" t="str">
        <f t="shared" ca="1" si="80"/>
        <v>C2</v>
      </c>
      <c r="O656" s="36"/>
    </row>
    <row r="657" spans="1:15" s="172" customFormat="1" ht="45" customHeight="1" thickBot="1" x14ac:dyDescent="0.25">
      <c r="A657" s="173"/>
      <c r="B657" s="208" t="str">
        <f>B649</f>
        <v>G</v>
      </c>
      <c r="C657" s="438" t="str">
        <f>C649</f>
        <v>PUMPING STATION CONSTRUCTION</v>
      </c>
      <c r="D657" s="439"/>
      <c r="E657" s="439"/>
      <c r="F657" s="440"/>
      <c r="G657" s="209" t="s">
        <v>77</v>
      </c>
      <c r="H657" s="210">
        <f>H649</f>
        <v>0</v>
      </c>
      <c r="I657" s="424" t="str">
        <f t="shared" ca="1" si="77"/>
        <v>LOCKED</v>
      </c>
      <c r="J657" s="425" t="str">
        <f t="shared" si="81"/>
        <v>PUMPING STATION CONSTRUCTION</v>
      </c>
      <c r="K657" s="426" t="e">
        <v>#N/A</v>
      </c>
      <c r="L657" s="427" t="str">
        <f t="shared" ca="1" si="78"/>
        <v>F0</v>
      </c>
      <c r="M657" s="427" t="str">
        <f t="shared" ca="1" si="79"/>
        <v>C2</v>
      </c>
      <c r="N657" s="427" t="str">
        <f t="shared" ca="1" si="80"/>
        <v>C2</v>
      </c>
      <c r="O657" s="36"/>
    </row>
    <row r="658" spans="1:15" s="172" customFormat="1" ht="36" customHeight="1" thickTop="1" x14ac:dyDescent="0.2">
      <c r="A658" s="173"/>
      <c r="B658" s="441" t="s">
        <v>773</v>
      </c>
      <c r="C658" s="442"/>
      <c r="D658" s="442"/>
      <c r="E658" s="442"/>
      <c r="F658" s="442"/>
      <c r="G658" s="443">
        <f>SUM(H651:H657)</f>
        <v>0</v>
      </c>
      <c r="H658" s="444"/>
    </row>
    <row r="659" spans="1:15" s="6" customFormat="1" x14ac:dyDescent="0.2">
      <c r="A659" s="173"/>
      <c r="B659" s="445" t="s">
        <v>774</v>
      </c>
      <c r="C659" s="446"/>
      <c r="D659" s="446"/>
      <c r="E659" s="446"/>
      <c r="F659" s="446"/>
      <c r="G659" s="446"/>
      <c r="H659" s="447"/>
      <c r="K659" s="7"/>
    </row>
    <row r="660" spans="1:15" s="6" customFormat="1" x14ac:dyDescent="0.2">
      <c r="A660" s="126"/>
      <c r="B660" s="431"/>
      <c r="C660" s="432"/>
      <c r="D660" s="432"/>
      <c r="E660" s="432"/>
      <c r="F660" s="432"/>
      <c r="G660" s="432"/>
      <c r="H660" s="433"/>
      <c r="K660" s="7"/>
    </row>
    <row r="661" spans="1:15" s="6" customFormat="1" x14ac:dyDescent="0.2">
      <c r="A661" s="126"/>
      <c r="B661" s="211"/>
      <c r="C661" s="212"/>
      <c r="D661" s="213"/>
      <c r="E661" s="212"/>
      <c r="F661" s="212"/>
      <c r="G661" s="214"/>
      <c r="H661" s="215"/>
      <c r="K661" s="7"/>
    </row>
  </sheetData>
  <sheetProtection password="CC3D" sheet="1" objects="1" scenarios="1" selectLockedCells="1"/>
  <mergeCells count="25">
    <mergeCell ref="C148:H148"/>
    <mergeCell ref="B2:H2"/>
    <mergeCell ref="C7:H7"/>
    <mergeCell ref="C41:F41"/>
    <mergeCell ref="C42:H42"/>
    <mergeCell ref="C147:F147"/>
    <mergeCell ref="C653:F653"/>
    <mergeCell ref="C279:F279"/>
    <mergeCell ref="C280:H280"/>
    <mergeCell ref="C532:F532"/>
    <mergeCell ref="C533:H533"/>
    <mergeCell ref="C585:F585"/>
    <mergeCell ref="C586:H586"/>
    <mergeCell ref="C631:F631"/>
    <mergeCell ref="C632:H632"/>
    <mergeCell ref="C649:F649"/>
    <mergeCell ref="C651:F651"/>
    <mergeCell ref="C652:F652"/>
    <mergeCell ref="B660:H660"/>
    <mergeCell ref="C654:F654"/>
    <mergeCell ref="C656:F656"/>
    <mergeCell ref="C657:F657"/>
    <mergeCell ref="B658:F658"/>
    <mergeCell ref="G658:H658"/>
    <mergeCell ref="B659:H659"/>
  </mergeCells>
  <conditionalFormatting sqref="D426 D346 D282 D423 D421 D10:D12 D35:D36 D28 D17:D19 D602 D21 D23 D25">
    <cfRule type="cellIs" dxfId="140" priority="145" stopIfTrue="1" operator="equal">
      <formula>"CW 2130-R11"</formula>
    </cfRule>
    <cfRule type="cellIs" dxfId="139" priority="146" stopIfTrue="1" operator="equal">
      <formula>"CW 3120-R2"</formula>
    </cfRule>
    <cfRule type="cellIs" dxfId="138" priority="147" stopIfTrue="1" operator="equal">
      <formula>"CW 3240-R7"</formula>
    </cfRule>
  </conditionalFormatting>
  <conditionalFormatting sqref="D422 D425 D453 D345 D619:D620 D266:D273 D262:D264">
    <cfRule type="cellIs" dxfId="137" priority="143" stopIfTrue="1" operator="equal">
      <formula>"CW 3120-R2"</formula>
    </cfRule>
    <cfRule type="cellIs" dxfId="136" priority="144" stopIfTrue="1" operator="equal">
      <formula>"CW 3240-R7"</formula>
    </cfRule>
  </conditionalFormatting>
  <conditionalFormatting sqref="D421">
    <cfRule type="cellIs" dxfId="135" priority="141" stopIfTrue="1" operator="equal">
      <formula>"CW 3120-R2"</formula>
    </cfRule>
    <cfRule type="cellIs" dxfId="134" priority="142" stopIfTrue="1" operator="equal">
      <formula>"CW 3240-R7"</formula>
    </cfRule>
  </conditionalFormatting>
  <conditionalFormatting sqref="D9">
    <cfRule type="cellIs" dxfId="133" priority="138" stopIfTrue="1" operator="equal">
      <formula>"CW 2130-R11"</formula>
    </cfRule>
    <cfRule type="cellIs" dxfId="132" priority="139" stopIfTrue="1" operator="equal">
      <formula>"CW 3120-R2"</formula>
    </cfRule>
    <cfRule type="cellIs" dxfId="131" priority="140" stopIfTrue="1" operator="equal">
      <formula>"CW 3240-R7"</formula>
    </cfRule>
  </conditionalFormatting>
  <conditionalFormatting sqref="D37">
    <cfRule type="cellIs" dxfId="130" priority="135" stopIfTrue="1" operator="equal">
      <formula>"CW 2130-R11"</formula>
    </cfRule>
    <cfRule type="cellIs" dxfId="129" priority="136" stopIfTrue="1" operator="equal">
      <formula>"CW 3120-R2"</formula>
    </cfRule>
    <cfRule type="cellIs" dxfId="128" priority="137" stopIfTrue="1" operator="equal">
      <formula>"CW 3240-R7"</formula>
    </cfRule>
  </conditionalFormatting>
  <conditionalFormatting sqref="D417 D420">
    <cfRule type="cellIs" dxfId="127" priority="132" stopIfTrue="1" operator="equal">
      <formula>"CW 2130-R11"</formula>
    </cfRule>
    <cfRule type="cellIs" dxfId="126" priority="133" stopIfTrue="1" operator="equal">
      <formula>"CW 3120-R2"</formula>
    </cfRule>
    <cfRule type="cellIs" dxfId="125" priority="134" stopIfTrue="1" operator="equal">
      <formula>"CW 3240-R7"</formula>
    </cfRule>
  </conditionalFormatting>
  <conditionalFormatting sqref="D418:D419">
    <cfRule type="cellIs" dxfId="124" priority="130" stopIfTrue="1" operator="equal">
      <formula>"CW 3120-R2"</formula>
    </cfRule>
    <cfRule type="cellIs" dxfId="123" priority="131" stopIfTrue="1" operator="equal">
      <formula>"CW 3240-R7"</formula>
    </cfRule>
  </conditionalFormatting>
  <conditionalFormatting sqref="D347:D348">
    <cfRule type="cellIs" dxfId="122" priority="127" stopIfTrue="1" operator="equal">
      <formula>"CW 2130-R11"</formula>
    </cfRule>
    <cfRule type="cellIs" dxfId="121" priority="128" stopIfTrue="1" operator="equal">
      <formula>"CW 3120-R2"</formula>
    </cfRule>
    <cfRule type="cellIs" dxfId="120" priority="129" stopIfTrue="1" operator="equal">
      <formula>"CW 3240-R7"</formula>
    </cfRule>
  </conditionalFormatting>
  <conditionalFormatting sqref="D13:D15">
    <cfRule type="cellIs" dxfId="119" priority="124" stopIfTrue="1" operator="equal">
      <formula>"CW 2130-R11"</formula>
    </cfRule>
    <cfRule type="cellIs" dxfId="118" priority="125" stopIfTrue="1" operator="equal">
      <formula>"CW 3120-R2"</formula>
    </cfRule>
    <cfRule type="cellIs" dxfId="117" priority="126" stopIfTrue="1" operator="equal">
      <formula>"CW 3240-R7"</formula>
    </cfRule>
  </conditionalFormatting>
  <conditionalFormatting sqref="D29:D30">
    <cfRule type="cellIs" dxfId="116" priority="121" stopIfTrue="1" operator="equal">
      <formula>"CW 2130-R11"</formula>
    </cfRule>
    <cfRule type="cellIs" dxfId="115" priority="122" stopIfTrue="1" operator="equal">
      <formula>"CW 3120-R2"</formula>
    </cfRule>
    <cfRule type="cellIs" dxfId="114" priority="123" stopIfTrue="1" operator="equal">
      <formula>"CW 3240-R7"</formula>
    </cfRule>
  </conditionalFormatting>
  <conditionalFormatting sqref="D31">
    <cfRule type="cellIs" dxfId="113" priority="118" stopIfTrue="1" operator="equal">
      <formula>"CW 2130-R11"</formula>
    </cfRule>
    <cfRule type="cellIs" dxfId="112" priority="119" stopIfTrue="1" operator="equal">
      <formula>"CW 3120-R2"</formula>
    </cfRule>
    <cfRule type="cellIs" dxfId="111" priority="120" stopIfTrue="1" operator="equal">
      <formula>"CW 3240-R7"</formula>
    </cfRule>
  </conditionalFormatting>
  <conditionalFormatting sqref="D579:D583">
    <cfRule type="cellIs" dxfId="110" priority="115" stopIfTrue="1" operator="equal">
      <formula>"CW 2130-R11"</formula>
    </cfRule>
    <cfRule type="cellIs" dxfId="109" priority="116" stopIfTrue="1" operator="equal">
      <formula>"CW 3120-R2"</formula>
    </cfRule>
    <cfRule type="cellIs" dxfId="108" priority="117" stopIfTrue="1" operator="equal">
      <formula>"CW 3240-R7"</formula>
    </cfRule>
  </conditionalFormatting>
  <conditionalFormatting sqref="D26:D27">
    <cfRule type="cellIs" dxfId="107" priority="112" stopIfTrue="1" operator="equal">
      <formula>"CW 2130-R11"</formula>
    </cfRule>
    <cfRule type="cellIs" dxfId="106" priority="113" stopIfTrue="1" operator="equal">
      <formula>"CW 3120-R2"</formula>
    </cfRule>
    <cfRule type="cellIs" dxfId="105" priority="114" stopIfTrue="1" operator="equal">
      <formula>"CW 3240-R7"</formula>
    </cfRule>
  </conditionalFormatting>
  <conditionalFormatting sqref="D32:D33">
    <cfRule type="cellIs" dxfId="104" priority="109" stopIfTrue="1" operator="equal">
      <formula>"CW 2130-R11"</formula>
    </cfRule>
    <cfRule type="cellIs" dxfId="103" priority="110" stopIfTrue="1" operator="equal">
      <formula>"CW 3120-R2"</formula>
    </cfRule>
    <cfRule type="cellIs" dxfId="102" priority="111" stopIfTrue="1" operator="equal">
      <formula>"CW 3240-R7"</formula>
    </cfRule>
  </conditionalFormatting>
  <conditionalFormatting sqref="D38">
    <cfRule type="cellIs" dxfId="101" priority="106" stopIfTrue="1" operator="equal">
      <formula>"CW 2130-R11"</formula>
    </cfRule>
    <cfRule type="cellIs" dxfId="100" priority="107" stopIfTrue="1" operator="equal">
      <formula>"CW 3120-R2"</formula>
    </cfRule>
    <cfRule type="cellIs" dxfId="99" priority="108" stopIfTrue="1" operator="equal">
      <formula>"CW 3240-R7"</formula>
    </cfRule>
  </conditionalFormatting>
  <conditionalFormatting sqref="D39">
    <cfRule type="cellIs" dxfId="98" priority="103" stopIfTrue="1" operator="equal">
      <formula>"CW 2130-R11"</formula>
    </cfRule>
    <cfRule type="cellIs" dxfId="97" priority="104" stopIfTrue="1" operator="equal">
      <formula>"CW 3120-R2"</formula>
    </cfRule>
    <cfRule type="cellIs" dxfId="96" priority="105" stopIfTrue="1" operator="equal">
      <formula>"CW 3240-R7"</formula>
    </cfRule>
  </conditionalFormatting>
  <conditionalFormatting sqref="D140">
    <cfRule type="cellIs" dxfId="95" priority="101" stopIfTrue="1" operator="equal">
      <formula>"CW 3120-R2"</formula>
    </cfRule>
    <cfRule type="cellIs" dxfId="94" priority="102" stopIfTrue="1" operator="equal">
      <formula>"CW 3240-R7"</formula>
    </cfRule>
  </conditionalFormatting>
  <conditionalFormatting sqref="D76 D44 D78:D83 D46:D74">
    <cfRule type="cellIs" dxfId="93" priority="98" stopIfTrue="1" operator="equal">
      <formula>"CW 2130-R11"</formula>
    </cfRule>
    <cfRule type="cellIs" dxfId="92" priority="99" stopIfTrue="1" operator="equal">
      <formula>"CW 3120-R2"</formula>
    </cfRule>
    <cfRule type="cellIs" dxfId="91" priority="100" stopIfTrue="1" operator="equal">
      <formula>"CW 3240-R7"</formula>
    </cfRule>
  </conditionalFormatting>
  <conditionalFormatting sqref="D61:D63">
    <cfRule type="cellIs" dxfId="90" priority="96" stopIfTrue="1" operator="equal">
      <formula>"CW 2130-R11"</formula>
    </cfRule>
    <cfRule type="cellIs" dxfId="89" priority="97" stopIfTrue="1" operator="equal">
      <formula>"CW 3240-R7"</formula>
    </cfRule>
  </conditionalFormatting>
  <conditionalFormatting sqref="D84">
    <cfRule type="cellIs" dxfId="88" priority="93" stopIfTrue="1" operator="equal">
      <formula>"CW 2130-R11"</formula>
    </cfRule>
    <cfRule type="cellIs" dxfId="87" priority="94" stopIfTrue="1" operator="equal">
      <formula>"CW 3120-R2"</formula>
    </cfRule>
    <cfRule type="cellIs" dxfId="86" priority="95" stopIfTrue="1" operator="equal">
      <formula>"CW 3240-R7"</formula>
    </cfRule>
  </conditionalFormatting>
  <conditionalFormatting sqref="D231 D224:D225">
    <cfRule type="cellIs" dxfId="85" priority="90" stopIfTrue="1" operator="equal">
      <formula>"CW 2130-R11"</formula>
    </cfRule>
    <cfRule type="cellIs" dxfId="84" priority="91" stopIfTrue="1" operator="equal">
      <formula>"CW 3120-R2"</formula>
    </cfRule>
    <cfRule type="cellIs" dxfId="83" priority="92" stopIfTrue="1" operator="equal">
      <formula>"CW 3240-R7"</formula>
    </cfRule>
  </conditionalFormatting>
  <conditionalFormatting sqref="D226 D230 D258 D266">
    <cfRule type="cellIs" dxfId="82" priority="88" stopIfTrue="1" operator="equal">
      <formula>"CW 3120-R2"</formula>
    </cfRule>
    <cfRule type="cellIs" dxfId="81" priority="89" stopIfTrue="1" operator="equal">
      <formula>"CW 3240-R7"</formula>
    </cfRule>
  </conditionalFormatting>
  <conditionalFormatting sqref="D224">
    <cfRule type="cellIs" dxfId="80" priority="86" stopIfTrue="1" operator="equal">
      <formula>"CW 3120-R2"</formula>
    </cfRule>
    <cfRule type="cellIs" dxfId="79" priority="87" stopIfTrue="1" operator="equal">
      <formula>"CW 3240-R7"</formula>
    </cfRule>
  </conditionalFormatting>
  <conditionalFormatting sqref="D274">
    <cfRule type="cellIs" dxfId="78" priority="83" stopIfTrue="1" operator="equal">
      <formula>"CW 2130-R11"</formula>
    </cfRule>
    <cfRule type="cellIs" dxfId="77" priority="84" stopIfTrue="1" operator="equal">
      <formula>"CW 3120-R2"</formula>
    </cfRule>
    <cfRule type="cellIs" dxfId="76" priority="85" stopIfTrue="1" operator="equal">
      <formula>"CW 3240-R7"</formula>
    </cfRule>
  </conditionalFormatting>
  <conditionalFormatting sqref="D209">
    <cfRule type="cellIs" dxfId="75" priority="80" stopIfTrue="1" operator="equal">
      <formula>"CW 2130-R11"</formula>
    </cfRule>
    <cfRule type="cellIs" dxfId="74" priority="81" stopIfTrue="1" operator="equal">
      <formula>"CW 3120-R2"</formula>
    </cfRule>
    <cfRule type="cellIs" dxfId="73" priority="82" stopIfTrue="1" operator="equal">
      <formula>"CW 3240-R7"</formula>
    </cfRule>
  </conditionalFormatting>
  <conditionalFormatting sqref="D604:D608 D613:D614">
    <cfRule type="cellIs" dxfId="72" priority="77" stopIfTrue="1" operator="equal">
      <formula>"CW 2130-R11"</formula>
    </cfRule>
    <cfRule type="cellIs" dxfId="71" priority="78" stopIfTrue="1" operator="equal">
      <formula>"CW 3120-R2"</formula>
    </cfRule>
    <cfRule type="cellIs" dxfId="70" priority="79" stopIfTrue="1" operator="equal">
      <formula>"CW 3240-R7"</formula>
    </cfRule>
  </conditionalFormatting>
  <conditionalFormatting sqref="D609">
    <cfRule type="cellIs" dxfId="69" priority="74" stopIfTrue="1" operator="equal">
      <formula>"CW 2130-R11"</formula>
    </cfRule>
    <cfRule type="cellIs" dxfId="68" priority="75" stopIfTrue="1" operator="equal">
      <formula>"CW 3120-R2"</formula>
    </cfRule>
    <cfRule type="cellIs" dxfId="67" priority="76" stopIfTrue="1" operator="equal">
      <formula>"CW 3240-R7"</formula>
    </cfRule>
  </conditionalFormatting>
  <conditionalFormatting sqref="D615">
    <cfRule type="cellIs" dxfId="66" priority="71" stopIfTrue="1" operator="equal">
      <formula>"CW 2130-R11"</formula>
    </cfRule>
    <cfRule type="cellIs" dxfId="65" priority="72" stopIfTrue="1" operator="equal">
      <formula>"CW 3120-R2"</formula>
    </cfRule>
    <cfRule type="cellIs" dxfId="64" priority="73" stopIfTrue="1" operator="equal">
      <formula>"CW 3240-R7"</formula>
    </cfRule>
  </conditionalFormatting>
  <conditionalFormatting sqref="D621">
    <cfRule type="cellIs" dxfId="63" priority="68" stopIfTrue="1" operator="equal">
      <formula>"CW 2130-R11"</formula>
    </cfRule>
    <cfRule type="cellIs" dxfId="62" priority="69" stopIfTrue="1" operator="equal">
      <formula>"CW 3120-R2"</formula>
    </cfRule>
    <cfRule type="cellIs" dxfId="61" priority="70" stopIfTrue="1" operator="equal">
      <formula>"CW 3240-R7"</formula>
    </cfRule>
  </conditionalFormatting>
  <conditionalFormatting sqref="D622:D624 D626:D627">
    <cfRule type="cellIs" dxfId="60" priority="65" stopIfTrue="1" operator="equal">
      <formula>"CW 2130-R11"</formula>
    </cfRule>
    <cfRule type="cellIs" dxfId="59" priority="66" stopIfTrue="1" operator="equal">
      <formula>"CW 3120-R2"</formula>
    </cfRule>
    <cfRule type="cellIs" dxfId="58" priority="67" stopIfTrue="1" operator="equal">
      <formula>"CW 3240-R7"</formula>
    </cfRule>
  </conditionalFormatting>
  <conditionalFormatting sqref="D633 D640:D647 D638 D636">
    <cfRule type="cellIs" dxfId="57" priority="62" stopIfTrue="1" operator="equal">
      <formula>"CW 2130-R11"</formula>
    </cfRule>
    <cfRule type="cellIs" dxfId="56" priority="63" stopIfTrue="1" operator="equal">
      <formula>"CW 3120-R2"</formula>
    </cfRule>
    <cfRule type="cellIs" dxfId="55" priority="64" stopIfTrue="1" operator="equal">
      <formula>"CW 3240-R7"</formula>
    </cfRule>
  </conditionalFormatting>
  <conditionalFormatting sqref="D277">
    <cfRule type="cellIs" dxfId="54" priority="60" stopIfTrue="1" operator="equal">
      <formula>"CW 3120-R2"</formula>
    </cfRule>
    <cfRule type="cellIs" dxfId="53" priority="61" stopIfTrue="1" operator="equal">
      <formula>"CW 3240-R7"</formula>
    </cfRule>
  </conditionalFormatting>
  <conditionalFormatting sqref="D277">
    <cfRule type="cellIs" dxfId="52" priority="58" stopIfTrue="1" operator="equal">
      <formula>"CW 3120-R2"</formula>
    </cfRule>
    <cfRule type="cellIs" dxfId="51" priority="59" stopIfTrue="1" operator="equal">
      <formula>"CW 3240-R7"</formula>
    </cfRule>
  </conditionalFormatting>
  <conditionalFormatting sqref="D278">
    <cfRule type="cellIs" dxfId="50" priority="54" stopIfTrue="1" operator="equal">
      <formula>"CW 3120-R2"</formula>
    </cfRule>
    <cfRule type="cellIs" dxfId="49" priority="55" stopIfTrue="1" operator="equal">
      <formula>"CW 3240-R7"</formula>
    </cfRule>
  </conditionalFormatting>
  <conditionalFormatting sqref="D278">
    <cfRule type="cellIs" dxfId="48" priority="56" stopIfTrue="1" operator="equal">
      <formula>"CW 3120-R2"</formula>
    </cfRule>
    <cfRule type="cellIs" dxfId="47" priority="57" stopIfTrue="1" operator="equal">
      <formula>"CW 3240-R7"</formula>
    </cfRule>
  </conditionalFormatting>
  <conditionalFormatting sqref="D34">
    <cfRule type="cellIs" dxfId="46" priority="51" stopIfTrue="1" operator="equal">
      <formula>"CW 2130-R11"</formula>
    </cfRule>
    <cfRule type="cellIs" dxfId="45" priority="52" stopIfTrue="1" operator="equal">
      <formula>"CW 3120-R2"</formula>
    </cfRule>
    <cfRule type="cellIs" dxfId="44" priority="53" stopIfTrue="1" operator="equal">
      <formula>"CW 3240-R7"</formula>
    </cfRule>
  </conditionalFormatting>
  <conditionalFormatting sqref="D648">
    <cfRule type="cellIs" dxfId="43" priority="48" stopIfTrue="1" operator="equal">
      <formula>"CW 2130-R11"</formula>
    </cfRule>
    <cfRule type="cellIs" dxfId="42" priority="49" stopIfTrue="1" operator="equal">
      <formula>"CW 3120-R2"</formula>
    </cfRule>
    <cfRule type="cellIs" dxfId="41" priority="50" stopIfTrue="1" operator="equal">
      <formula>"CW 3240-R7"</formula>
    </cfRule>
  </conditionalFormatting>
  <conditionalFormatting sqref="D16">
    <cfRule type="cellIs" dxfId="40" priority="45" stopIfTrue="1" operator="equal">
      <formula>"CW 2130-R11"</formula>
    </cfRule>
    <cfRule type="cellIs" dxfId="39" priority="46" stopIfTrue="1" operator="equal">
      <formula>"CW 3120-R2"</formula>
    </cfRule>
    <cfRule type="cellIs" dxfId="38" priority="47" stopIfTrue="1" operator="equal">
      <formula>"CW 3240-R7"</formula>
    </cfRule>
  </conditionalFormatting>
  <conditionalFormatting sqref="D639">
    <cfRule type="cellIs" dxfId="37" priority="42" stopIfTrue="1" operator="equal">
      <formula>"CW 2130-R11"</formula>
    </cfRule>
    <cfRule type="cellIs" dxfId="36" priority="43" stopIfTrue="1" operator="equal">
      <formula>"CW 3120-R2"</formula>
    </cfRule>
    <cfRule type="cellIs" dxfId="35" priority="44" stopIfTrue="1" operator="equal">
      <formula>"CW 3240-R7"</formula>
    </cfRule>
  </conditionalFormatting>
  <conditionalFormatting sqref="D601">
    <cfRule type="cellIs" dxfId="34" priority="36" stopIfTrue="1" operator="equal">
      <formula>"CW 2130-R11"</formula>
    </cfRule>
    <cfRule type="cellIs" dxfId="33" priority="37" stopIfTrue="1" operator="equal">
      <formula>"CW 3120-R2"</formula>
    </cfRule>
    <cfRule type="cellIs" dxfId="32" priority="38" stopIfTrue="1" operator="equal">
      <formula>"CW 3240-R7"</formula>
    </cfRule>
  </conditionalFormatting>
  <conditionalFormatting sqref="D603">
    <cfRule type="cellIs" dxfId="31" priority="33" stopIfTrue="1" operator="equal">
      <formula>"CW 2130-R11"</formula>
    </cfRule>
    <cfRule type="cellIs" dxfId="30" priority="34" stopIfTrue="1" operator="equal">
      <formula>"CW 3120-R2"</formula>
    </cfRule>
    <cfRule type="cellIs" dxfId="29" priority="35" stopIfTrue="1" operator="equal">
      <formula>"CW 3240-R7"</formula>
    </cfRule>
  </conditionalFormatting>
  <conditionalFormatting sqref="D637">
    <cfRule type="cellIs" dxfId="28" priority="30" stopIfTrue="1" operator="equal">
      <formula>"CW 2130-R11"</formula>
    </cfRule>
    <cfRule type="cellIs" dxfId="27" priority="31" stopIfTrue="1" operator="equal">
      <formula>"CW 3120-R2"</formula>
    </cfRule>
    <cfRule type="cellIs" dxfId="26" priority="32" stopIfTrue="1" operator="equal">
      <formula>"CW 3240-R7"</formula>
    </cfRule>
  </conditionalFormatting>
  <conditionalFormatting sqref="D635">
    <cfRule type="cellIs" dxfId="25" priority="27" stopIfTrue="1" operator="equal">
      <formula>"CW 2130-R11"</formula>
    </cfRule>
    <cfRule type="cellIs" dxfId="24" priority="28" stopIfTrue="1" operator="equal">
      <formula>"CW 3120-R2"</formula>
    </cfRule>
    <cfRule type="cellIs" dxfId="23" priority="29" stopIfTrue="1" operator="equal">
      <formula>"CW 3240-R7"</formula>
    </cfRule>
  </conditionalFormatting>
  <conditionalFormatting sqref="D634">
    <cfRule type="cellIs" dxfId="22" priority="24" stopIfTrue="1" operator="equal">
      <formula>"CW 2130-R11"</formula>
    </cfRule>
    <cfRule type="cellIs" dxfId="21" priority="25" stopIfTrue="1" operator="equal">
      <formula>"CW 3120-R2"</formula>
    </cfRule>
    <cfRule type="cellIs" dxfId="20" priority="26" stopIfTrue="1" operator="equal">
      <formula>"CW 3240-R7"</formula>
    </cfRule>
  </conditionalFormatting>
  <conditionalFormatting sqref="D40">
    <cfRule type="cellIs" dxfId="19" priority="22" stopIfTrue="1" operator="equal">
      <formula>"CW 3120-R2"</formula>
    </cfRule>
    <cfRule type="cellIs" dxfId="18" priority="23" stopIfTrue="1" operator="equal">
      <formula>"CW 3240-R7"</formula>
    </cfRule>
  </conditionalFormatting>
  <conditionalFormatting sqref="D625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628:D629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3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not include fractions of a cent" prompt="Enter your Unit Bid Price._x000a_You do not need to type in the &quot;$&quot;" sqref="G588:G630 G44:G146 G150:G278 G282:G531 G9:G40 G534:G584 G633:G648">
      <formula1>IF(G9&gt;=0.01,ROUND(G9,2),0.01)</formula1>
    </dataValidation>
  </dataValidations>
  <printOptions horizontalCentered="1"/>
  <pageMargins left="0.51181102362204722" right="0.51181102362204722" top="0.59055118110236227" bottom="0.55118110236220474" header="0.23622047244094491" footer="0.23622047244094491"/>
  <pageSetup scale="64" orientation="portrait" r:id="rId1"/>
  <headerFooter alignWithMargins="0">
    <oddHeader>&amp;L&amp;"SansSerif,Regular"&amp;10The City of Winnipeg
Bid Opportunity No. 712-2013 Addendum 2&amp;"-,Regular"&amp;11
&amp;XTemplate Version: C420120419 - RW&amp;R&amp;"SansSerif,Regular"&amp;10Bid Submission
Page &amp;P+3 of 34</oddHeader>
    <oddFooter xml:space="preserve">&amp;R__________________
Name of Bidder                    </oddFooter>
  </headerFooter>
  <rowBreaks count="26" manualBreakCount="26">
    <brk id="34" min="1" max="7" man="1"/>
    <brk id="41" min="1" max="7" man="1"/>
    <brk id="70" min="1" max="7" man="1"/>
    <brk id="99" min="1" max="7" man="1"/>
    <brk id="123" min="1" max="7" man="1"/>
    <brk id="147" min="1" max="7" man="1"/>
    <brk id="176" min="1" max="7" man="1"/>
    <brk id="205" min="1" max="7" man="1"/>
    <brk id="228" min="1" max="7" man="1"/>
    <brk id="257" min="1" max="7" man="1"/>
    <brk id="279" min="1" max="7" man="1"/>
    <brk id="310" min="1" max="7" man="1"/>
    <brk id="336" min="1" max="7" man="1"/>
    <brk id="366" min="1" max="7" man="1"/>
    <brk id="389" min="1" max="7" man="1"/>
    <brk id="421" min="1" max="7" man="1"/>
    <brk id="446" min="1" max="7" man="1"/>
    <brk id="472" min="1" max="7" man="1"/>
    <brk id="499" min="1" max="7" man="1"/>
    <brk id="526" min="1" max="7" man="1"/>
    <brk id="532" min="1" max="7" man="1"/>
    <brk id="559" min="1" max="7" man="1"/>
    <brk id="585" min="1" max="7" man="1"/>
    <brk id="611" min="1" max="7" man="1"/>
    <brk id="631" min="1" max="7" man="1"/>
    <brk id="64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wormst</dc:creator>
  <dc:description>Checked by HP Dec 13_x000d_
_x000d_
Checked by C. Humbert_x000d_
22-Nov-2013_x000d_
_x000d_
_x000d_
File Size 123156</dc:description>
  <cp:lastModifiedBy>Groening, Coleen</cp:lastModifiedBy>
  <cp:lastPrinted>2013-12-13T15:17:06Z</cp:lastPrinted>
  <dcterms:created xsi:type="dcterms:W3CDTF">2013-11-21T00:10:32Z</dcterms:created>
  <dcterms:modified xsi:type="dcterms:W3CDTF">2013-12-13T19:05:26Z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